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chool Grant\2026\Tranche 1\Bank Version\Bank-V-Uploded in WEB-sit-MOET\"/>
    </mc:Choice>
  </mc:AlternateContent>
  <xr:revisionPtr revIDLastSave="0" documentId="13_ncr:1_{0415F3A3-9377-4121-9DE1-2226820ED988}" xr6:coauthVersionLast="47" xr6:coauthVersionMax="47" xr10:uidLastSave="{00000000-0000-0000-0000-000000000000}"/>
  <bookViews>
    <workbookView xWindow="-120" yWindow="-120" windowWidth="38640" windowHeight="21120" firstSheet="2" activeTab="2" xr2:uid="{00000000-000D-0000-FFFF-FFFF00000000}"/>
  </bookViews>
  <sheets>
    <sheet name="Tranche 1-2025" sheetId="2" state="hidden" r:id="rId1"/>
    <sheet name="Eligible T1 wthout Tafea Web V" sheetId="4" state="hidden" r:id="rId2"/>
    <sheet name="Eligible PS T1 BANK-V-2026" sheetId="6" r:id="rId3"/>
    <sheet name="Tranche 1-3 2024" sheetId="3" state="hidden" r:id="rId4"/>
  </sheets>
  <externalReferences>
    <externalReference r:id="rId5"/>
    <externalReference r:id="rId6"/>
    <externalReference r:id="rId7"/>
  </externalReferences>
  <definedNames>
    <definedName name="_xlnm._FilterDatabase" localSheetId="2" hidden="1">'Eligible PS T1 BANK-V-2026'!$A$3:$AC$208</definedName>
    <definedName name="_xlnm._FilterDatabase" localSheetId="1" hidden="1">'Eligible T1 wthout Tafea Web V'!$A$11:$AG$11</definedName>
    <definedName name="_xlnm._FilterDatabase" localSheetId="0" hidden="1">'Tranche 1-2025'!$A$11:$AG$443</definedName>
    <definedName name="_xlnm._FilterDatabase" localSheetId="3" hidden="1">'Tranche 1-3 2024'!$A$11:$BF$442</definedName>
    <definedName name="_xlnm.Print_Area" localSheetId="1">'Eligible T1 wthout Tafea Web V'!$A$1:$X$237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6" l="1"/>
  <c r="V208" i="6"/>
  <c r="U208" i="6" l="1"/>
  <c r="T208" i="6"/>
  <c r="S208" i="6"/>
  <c r="R208" i="6"/>
  <c r="Q208" i="6"/>
  <c r="P208" i="6"/>
  <c r="A18" i="4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13" i="4" l="1"/>
  <c r="A14" i="4" s="1"/>
  <c r="A15" i="4" s="1"/>
  <c r="A16" i="4" s="1"/>
  <c r="A17" i="4" s="1"/>
  <c r="O237" i="4"/>
  <c r="Q236" i="4"/>
  <c r="S236" i="4" s="1"/>
  <c r="T236" i="4" s="1"/>
  <c r="Q235" i="4"/>
  <c r="S235" i="4" s="1"/>
  <c r="T235" i="4" s="1"/>
  <c r="W235" i="4" s="1"/>
  <c r="X235" i="4" s="1"/>
  <c r="Q234" i="4"/>
  <c r="S234" i="4" s="1"/>
  <c r="T234" i="4" s="1"/>
  <c r="P233" i="4"/>
  <c r="Q233" i="4" s="1"/>
  <c r="S233" i="4" s="1"/>
  <c r="T233" i="4" s="1"/>
  <c r="P232" i="4"/>
  <c r="Q232" i="4" s="1"/>
  <c r="S232" i="4" s="1"/>
  <c r="T232" i="4" s="1"/>
  <c r="Q231" i="4"/>
  <c r="S231" i="4" s="1"/>
  <c r="T231" i="4" s="1"/>
  <c r="P230" i="4"/>
  <c r="Q230" i="4" s="1"/>
  <c r="S230" i="4" s="1"/>
  <c r="T230" i="4" s="1"/>
  <c r="P229" i="4"/>
  <c r="Q229" i="4" s="1"/>
  <c r="S229" i="4" s="1"/>
  <c r="T229" i="4" s="1"/>
  <c r="P228" i="4"/>
  <c r="Q228" i="4" s="1"/>
  <c r="S228" i="4" s="1"/>
  <c r="T228" i="4" s="1"/>
  <c r="P227" i="4"/>
  <c r="Q227" i="4" s="1"/>
  <c r="S227" i="4" s="1"/>
  <c r="T227" i="4" s="1"/>
  <c r="Q226" i="4"/>
  <c r="S226" i="4" s="1"/>
  <c r="T226" i="4" s="1"/>
  <c r="Q225" i="4"/>
  <c r="S225" i="4" s="1"/>
  <c r="T225" i="4" s="1"/>
  <c r="P224" i="4"/>
  <c r="Q224" i="4" s="1"/>
  <c r="S224" i="4" s="1"/>
  <c r="T224" i="4" s="1"/>
  <c r="P223" i="4"/>
  <c r="Q223" i="4" s="1"/>
  <c r="S223" i="4" s="1"/>
  <c r="T223" i="4" s="1"/>
  <c r="P222" i="4"/>
  <c r="Q222" i="4" s="1"/>
  <c r="S222" i="4" s="1"/>
  <c r="T222" i="4" s="1"/>
  <c r="P221" i="4"/>
  <c r="Q221" i="4" s="1"/>
  <c r="S221" i="4" s="1"/>
  <c r="T221" i="4" s="1"/>
  <c r="P220" i="4"/>
  <c r="Q220" i="4" s="1"/>
  <c r="S220" i="4" s="1"/>
  <c r="T220" i="4" s="1"/>
  <c r="P219" i="4"/>
  <c r="Q219" i="4" s="1"/>
  <c r="S219" i="4" s="1"/>
  <c r="T219" i="4" s="1"/>
  <c r="P218" i="4"/>
  <c r="Q218" i="4" s="1"/>
  <c r="S218" i="4" s="1"/>
  <c r="T218" i="4" s="1"/>
  <c r="P217" i="4"/>
  <c r="Q217" i="4" s="1"/>
  <c r="S217" i="4" s="1"/>
  <c r="T217" i="4" s="1"/>
  <c r="P216" i="4"/>
  <c r="Q216" i="4" s="1"/>
  <c r="S216" i="4" s="1"/>
  <c r="T216" i="4" s="1"/>
  <c r="P215" i="4"/>
  <c r="Q215" i="4" s="1"/>
  <c r="S215" i="4" s="1"/>
  <c r="T215" i="4" s="1"/>
  <c r="P214" i="4"/>
  <c r="Q214" i="4" s="1"/>
  <c r="S214" i="4" s="1"/>
  <c r="T214" i="4" s="1"/>
  <c r="Q213" i="4"/>
  <c r="S213" i="4" s="1"/>
  <c r="T213" i="4" s="1"/>
  <c r="P212" i="4"/>
  <c r="Q212" i="4" s="1"/>
  <c r="S212" i="4" s="1"/>
  <c r="T212" i="4" s="1"/>
  <c r="P211" i="4"/>
  <c r="Q211" i="4" s="1"/>
  <c r="S211" i="4" s="1"/>
  <c r="T211" i="4" s="1"/>
  <c r="P210" i="4"/>
  <c r="Q210" i="4" s="1"/>
  <c r="S210" i="4" s="1"/>
  <c r="T210" i="4" s="1"/>
  <c r="P209" i="4"/>
  <c r="Q209" i="4" s="1"/>
  <c r="S209" i="4" s="1"/>
  <c r="T209" i="4" s="1"/>
  <c r="P208" i="4"/>
  <c r="Q208" i="4" s="1"/>
  <c r="S208" i="4" s="1"/>
  <c r="T208" i="4" s="1"/>
  <c r="P207" i="4"/>
  <c r="Q207" i="4" s="1"/>
  <c r="S207" i="4" s="1"/>
  <c r="T207" i="4" s="1"/>
  <c r="Q206" i="4"/>
  <c r="S206" i="4" s="1"/>
  <c r="T206" i="4" s="1"/>
  <c r="P205" i="4"/>
  <c r="Q205" i="4" s="1"/>
  <c r="S205" i="4" s="1"/>
  <c r="T205" i="4" s="1"/>
  <c r="P204" i="4"/>
  <c r="Q204" i="4" s="1"/>
  <c r="S204" i="4" s="1"/>
  <c r="T204" i="4" s="1"/>
  <c r="Q203" i="4"/>
  <c r="S203" i="4" s="1"/>
  <c r="T203" i="4" s="1"/>
  <c r="Q202" i="4"/>
  <c r="S202" i="4" s="1"/>
  <c r="T202" i="4" s="1"/>
  <c r="Q201" i="4"/>
  <c r="S201" i="4" s="1"/>
  <c r="T201" i="4" s="1"/>
  <c r="Q200" i="4"/>
  <c r="S200" i="4" s="1"/>
  <c r="T200" i="4" s="1"/>
  <c r="Q199" i="4"/>
  <c r="S199" i="4" s="1"/>
  <c r="T199" i="4" s="1"/>
  <c r="Q198" i="4"/>
  <c r="S198" i="4" s="1"/>
  <c r="T198" i="4" s="1"/>
  <c r="Q197" i="4"/>
  <c r="S197" i="4" s="1"/>
  <c r="T197" i="4" s="1"/>
  <c r="Q196" i="4"/>
  <c r="S196" i="4" s="1"/>
  <c r="T196" i="4" s="1"/>
  <c r="Q195" i="4"/>
  <c r="S195" i="4" s="1"/>
  <c r="T195" i="4" s="1"/>
  <c r="Q194" i="4"/>
  <c r="S194" i="4" s="1"/>
  <c r="T194" i="4" s="1"/>
  <c r="Q193" i="4"/>
  <c r="S193" i="4" s="1"/>
  <c r="T193" i="4" s="1"/>
  <c r="Q192" i="4"/>
  <c r="S192" i="4" s="1"/>
  <c r="T192" i="4" s="1"/>
  <c r="Q191" i="4"/>
  <c r="S191" i="4" s="1"/>
  <c r="T191" i="4" s="1"/>
  <c r="Q190" i="4"/>
  <c r="S190" i="4" s="1"/>
  <c r="T190" i="4" s="1"/>
  <c r="Q189" i="4"/>
  <c r="S189" i="4" s="1"/>
  <c r="T189" i="4" s="1"/>
  <c r="Q188" i="4"/>
  <c r="S188" i="4" s="1"/>
  <c r="T188" i="4" s="1"/>
  <c r="Q187" i="4"/>
  <c r="S187" i="4" s="1"/>
  <c r="T187" i="4" s="1"/>
  <c r="Q186" i="4"/>
  <c r="S186" i="4" s="1"/>
  <c r="T186" i="4" s="1"/>
  <c r="Q185" i="4"/>
  <c r="S185" i="4" s="1"/>
  <c r="T185" i="4" s="1"/>
  <c r="Q184" i="4"/>
  <c r="S184" i="4" s="1"/>
  <c r="T184" i="4" s="1"/>
  <c r="Q183" i="4"/>
  <c r="S183" i="4" s="1"/>
  <c r="T183" i="4" s="1"/>
  <c r="Q182" i="4"/>
  <c r="S182" i="4" s="1"/>
  <c r="T182" i="4" s="1"/>
  <c r="Q181" i="4"/>
  <c r="S181" i="4" s="1"/>
  <c r="T181" i="4" s="1"/>
  <c r="Q180" i="4"/>
  <c r="S180" i="4" s="1"/>
  <c r="T180" i="4" s="1"/>
  <c r="Q179" i="4"/>
  <c r="S179" i="4" s="1"/>
  <c r="T179" i="4" s="1"/>
  <c r="Q178" i="4"/>
  <c r="S178" i="4" s="1"/>
  <c r="T178" i="4" s="1"/>
  <c r="Q177" i="4"/>
  <c r="S177" i="4" s="1"/>
  <c r="T177" i="4" s="1"/>
  <c r="Q176" i="4"/>
  <c r="S176" i="4" s="1"/>
  <c r="T176" i="4" s="1"/>
  <c r="Q175" i="4"/>
  <c r="S175" i="4" s="1"/>
  <c r="T175" i="4" s="1"/>
  <c r="Q174" i="4"/>
  <c r="S174" i="4" s="1"/>
  <c r="T174" i="4" s="1"/>
  <c r="Q173" i="4"/>
  <c r="S173" i="4" s="1"/>
  <c r="T173" i="4" s="1"/>
  <c r="Q172" i="4"/>
  <c r="S172" i="4" s="1"/>
  <c r="T172" i="4" s="1"/>
  <c r="Q171" i="4"/>
  <c r="S171" i="4" s="1"/>
  <c r="T171" i="4" s="1"/>
  <c r="Q170" i="4"/>
  <c r="S170" i="4" s="1"/>
  <c r="T170" i="4" s="1"/>
  <c r="Q169" i="4"/>
  <c r="S169" i="4" s="1"/>
  <c r="T169" i="4" s="1"/>
  <c r="Q168" i="4"/>
  <c r="S168" i="4" s="1"/>
  <c r="T168" i="4" s="1"/>
  <c r="P167" i="4"/>
  <c r="Q167" i="4" s="1"/>
  <c r="S167" i="4" s="1"/>
  <c r="T167" i="4" s="1"/>
  <c r="Q166" i="4"/>
  <c r="S166" i="4" s="1"/>
  <c r="T166" i="4" s="1"/>
  <c r="Q165" i="4"/>
  <c r="S165" i="4" s="1"/>
  <c r="T165" i="4" s="1"/>
  <c r="Q164" i="4"/>
  <c r="S164" i="4" s="1"/>
  <c r="T164" i="4" s="1"/>
  <c r="Q163" i="4"/>
  <c r="S163" i="4" s="1"/>
  <c r="T163" i="4" s="1"/>
  <c r="Q162" i="4"/>
  <c r="S162" i="4" s="1"/>
  <c r="T162" i="4" s="1"/>
  <c r="Q161" i="4"/>
  <c r="S161" i="4" s="1"/>
  <c r="T161" i="4" s="1"/>
  <c r="Q160" i="4"/>
  <c r="S160" i="4" s="1"/>
  <c r="T160" i="4" s="1"/>
  <c r="Q159" i="4"/>
  <c r="S159" i="4" s="1"/>
  <c r="T159" i="4" s="1"/>
  <c r="Q158" i="4"/>
  <c r="S158" i="4" s="1"/>
  <c r="T158" i="4" s="1"/>
  <c r="Q157" i="4"/>
  <c r="S157" i="4" s="1"/>
  <c r="T157" i="4" s="1"/>
  <c r="Q156" i="4"/>
  <c r="S156" i="4" s="1"/>
  <c r="T156" i="4" s="1"/>
  <c r="Q155" i="4"/>
  <c r="S155" i="4" s="1"/>
  <c r="T155" i="4" s="1"/>
  <c r="Q154" i="4"/>
  <c r="S154" i="4" s="1"/>
  <c r="T154" i="4" s="1"/>
  <c r="Q153" i="4"/>
  <c r="S153" i="4" s="1"/>
  <c r="T153" i="4" s="1"/>
  <c r="Q152" i="4"/>
  <c r="S152" i="4" s="1"/>
  <c r="T152" i="4" s="1"/>
  <c r="Q151" i="4"/>
  <c r="S151" i="4" s="1"/>
  <c r="T151" i="4" s="1"/>
  <c r="Q150" i="4"/>
  <c r="S150" i="4" s="1"/>
  <c r="T150" i="4" s="1"/>
  <c r="Q149" i="4"/>
  <c r="S149" i="4" s="1"/>
  <c r="T149" i="4" s="1"/>
  <c r="Q148" i="4"/>
  <c r="S148" i="4" s="1"/>
  <c r="T148" i="4" s="1"/>
  <c r="Q147" i="4"/>
  <c r="S147" i="4" s="1"/>
  <c r="T147" i="4" s="1"/>
  <c r="Q146" i="4"/>
  <c r="S146" i="4" s="1"/>
  <c r="T146" i="4" s="1"/>
  <c r="Q145" i="4"/>
  <c r="S145" i="4" s="1"/>
  <c r="T145" i="4" s="1"/>
  <c r="Q144" i="4"/>
  <c r="S144" i="4" s="1"/>
  <c r="T144" i="4" s="1"/>
  <c r="Q143" i="4"/>
  <c r="S143" i="4" s="1"/>
  <c r="T143" i="4" s="1"/>
  <c r="Q142" i="4"/>
  <c r="S142" i="4" s="1"/>
  <c r="T142" i="4" s="1"/>
  <c r="Q141" i="4"/>
  <c r="S141" i="4" s="1"/>
  <c r="T141" i="4" s="1"/>
  <c r="Q140" i="4"/>
  <c r="S140" i="4" s="1"/>
  <c r="T140" i="4" s="1"/>
  <c r="Q139" i="4"/>
  <c r="S139" i="4" s="1"/>
  <c r="T139" i="4" s="1"/>
  <c r="Q138" i="4"/>
  <c r="S138" i="4" s="1"/>
  <c r="T138" i="4" s="1"/>
  <c r="Q137" i="4"/>
  <c r="S137" i="4" s="1"/>
  <c r="T137" i="4" s="1"/>
  <c r="Q136" i="4"/>
  <c r="S136" i="4" s="1"/>
  <c r="T136" i="4" s="1"/>
  <c r="Q135" i="4"/>
  <c r="S135" i="4" s="1"/>
  <c r="T135" i="4" s="1"/>
  <c r="Q134" i="4"/>
  <c r="S134" i="4" s="1"/>
  <c r="T134" i="4" s="1"/>
  <c r="Q133" i="4"/>
  <c r="S133" i="4" s="1"/>
  <c r="T133" i="4" s="1"/>
  <c r="Q132" i="4"/>
  <c r="S132" i="4" s="1"/>
  <c r="T132" i="4" s="1"/>
  <c r="Q131" i="4"/>
  <c r="S131" i="4" s="1"/>
  <c r="T131" i="4" s="1"/>
  <c r="Q130" i="4"/>
  <c r="S130" i="4" s="1"/>
  <c r="T130" i="4" s="1"/>
  <c r="Q129" i="4"/>
  <c r="S129" i="4" s="1"/>
  <c r="T129" i="4" s="1"/>
  <c r="P128" i="4"/>
  <c r="Q128" i="4" s="1"/>
  <c r="S128" i="4" s="1"/>
  <c r="T128" i="4" s="1"/>
  <c r="P127" i="4"/>
  <c r="Q127" i="4" s="1"/>
  <c r="S127" i="4" s="1"/>
  <c r="T127" i="4" s="1"/>
  <c r="P126" i="4"/>
  <c r="Q126" i="4" s="1"/>
  <c r="S126" i="4" s="1"/>
  <c r="T126" i="4" s="1"/>
  <c r="P125" i="4"/>
  <c r="Q125" i="4" s="1"/>
  <c r="S125" i="4" s="1"/>
  <c r="T125" i="4" s="1"/>
  <c r="P124" i="4"/>
  <c r="Q124" i="4" s="1"/>
  <c r="S124" i="4" s="1"/>
  <c r="T124" i="4" s="1"/>
  <c r="P123" i="4"/>
  <c r="Q123" i="4" s="1"/>
  <c r="S123" i="4" s="1"/>
  <c r="T123" i="4" s="1"/>
  <c r="P122" i="4"/>
  <c r="Q122" i="4" s="1"/>
  <c r="S122" i="4" s="1"/>
  <c r="T122" i="4" s="1"/>
  <c r="P121" i="4"/>
  <c r="Q121" i="4" s="1"/>
  <c r="S121" i="4" s="1"/>
  <c r="T121" i="4" s="1"/>
  <c r="P120" i="4"/>
  <c r="Q120" i="4" s="1"/>
  <c r="S120" i="4" s="1"/>
  <c r="T120" i="4" s="1"/>
  <c r="P119" i="4"/>
  <c r="Q119" i="4" s="1"/>
  <c r="S119" i="4" s="1"/>
  <c r="T119" i="4" s="1"/>
  <c r="P118" i="4"/>
  <c r="Q118" i="4" s="1"/>
  <c r="S118" i="4" s="1"/>
  <c r="T118" i="4" s="1"/>
  <c r="P117" i="4"/>
  <c r="Q117" i="4" s="1"/>
  <c r="S117" i="4" s="1"/>
  <c r="T117" i="4" s="1"/>
  <c r="P116" i="4"/>
  <c r="Q116" i="4" s="1"/>
  <c r="S116" i="4" s="1"/>
  <c r="T116" i="4" s="1"/>
  <c r="P115" i="4"/>
  <c r="Q115" i="4" s="1"/>
  <c r="S115" i="4" s="1"/>
  <c r="T115" i="4" s="1"/>
  <c r="P114" i="4"/>
  <c r="Q114" i="4" s="1"/>
  <c r="S114" i="4" s="1"/>
  <c r="T114" i="4" s="1"/>
  <c r="P113" i="4"/>
  <c r="Q113" i="4" s="1"/>
  <c r="S113" i="4" s="1"/>
  <c r="T113" i="4" s="1"/>
  <c r="P112" i="4"/>
  <c r="Q112" i="4" s="1"/>
  <c r="S112" i="4" s="1"/>
  <c r="T112" i="4" s="1"/>
  <c r="P111" i="4"/>
  <c r="Q111" i="4" s="1"/>
  <c r="S111" i="4" s="1"/>
  <c r="T111" i="4" s="1"/>
  <c r="P110" i="4"/>
  <c r="Q110" i="4" s="1"/>
  <c r="S110" i="4" s="1"/>
  <c r="T110" i="4" s="1"/>
  <c r="P109" i="4"/>
  <c r="Q109" i="4" s="1"/>
  <c r="S109" i="4" s="1"/>
  <c r="T109" i="4" s="1"/>
  <c r="P108" i="4"/>
  <c r="Q108" i="4" s="1"/>
  <c r="S108" i="4" s="1"/>
  <c r="T108" i="4" s="1"/>
  <c r="P107" i="4"/>
  <c r="Q107" i="4" s="1"/>
  <c r="S107" i="4" s="1"/>
  <c r="T107" i="4" s="1"/>
  <c r="P106" i="4"/>
  <c r="Q106" i="4" s="1"/>
  <c r="S106" i="4" s="1"/>
  <c r="T106" i="4" s="1"/>
  <c r="P105" i="4"/>
  <c r="Q105" i="4" s="1"/>
  <c r="S105" i="4" s="1"/>
  <c r="T105" i="4" s="1"/>
  <c r="Q104" i="4"/>
  <c r="S104" i="4" s="1"/>
  <c r="T104" i="4" s="1"/>
  <c r="P103" i="4"/>
  <c r="Q103" i="4" s="1"/>
  <c r="S103" i="4" s="1"/>
  <c r="T103" i="4" s="1"/>
  <c r="P102" i="4"/>
  <c r="Q102" i="4" s="1"/>
  <c r="S102" i="4" s="1"/>
  <c r="T102" i="4" s="1"/>
  <c r="Q101" i="4"/>
  <c r="S101" i="4" s="1"/>
  <c r="T101" i="4" s="1"/>
  <c r="P100" i="4"/>
  <c r="Q100" i="4" s="1"/>
  <c r="S100" i="4" s="1"/>
  <c r="T100" i="4" s="1"/>
  <c r="P99" i="4"/>
  <c r="Q99" i="4" s="1"/>
  <c r="S99" i="4" s="1"/>
  <c r="T99" i="4" s="1"/>
  <c r="P98" i="4"/>
  <c r="Q98" i="4" s="1"/>
  <c r="S98" i="4" s="1"/>
  <c r="T98" i="4" s="1"/>
  <c r="P97" i="4"/>
  <c r="Q97" i="4" s="1"/>
  <c r="S97" i="4" s="1"/>
  <c r="T97" i="4" s="1"/>
  <c r="P96" i="4"/>
  <c r="Q96" i="4" s="1"/>
  <c r="S96" i="4" s="1"/>
  <c r="T96" i="4" s="1"/>
  <c r="P95" i="4"/>
  <c r="Q95" i="4" s="1"/>
  <c r="S95" i="4" s="1"/>
  <c r="T95" i="4" s="1"/>
  <c r="P94" i="4"/>
  <c r="Q94" i="4" s="1"/>
  <c r="S94" i="4" s="1"/>
  <c r="T94" i="4" s="1"/>
  <c r="P93" i="4"/>
  <c r="Q93" i="4" s="1"/>
  <c r="S93" i="4" s="1"/>
  <c r="T93" i="4" s="1"/>
  <c r="P92" i="4"/>
  <c r="Q92" i="4" s="1"/>
  <c r="S92" i="4" s="1"/>
  <c r="T92" i="4" s="1"/>
  <c r="P91" i="4"/>
  <c r="Q91" i="4" s="1"/>
  <c r="S91" i="4" s="1"/>
  <c r="T91" i="4" s="1"/>
  <c r="P90" i="4"/>
  <c r="Q90" i="4" s="1"/>
  <c r="S90" i="4" s="1"/>
  <c r="T90" i="4" s="1"/>
  <c r="P89" i="4"/>
  <c r="Q89" i="4" s="1"/>
  <c r="S89" i="4" s="1"/>
  <c r="T89" i="4" s="1"/>
  <c r="P88" i="4"/>
  <c r="Q88" i="4" s="1"/>
  <c r="S88" i="4" s="1"/>
  <c r="T88" i="4" s="1"/>
  <c r="P87" i="4"/>
  <c r="Q87" i="4" s="1"/>
  <c r="S87" i="4" s="1"/>
  <c r="T87" i="4" s="1"/>
  <c r="P86" i="4"/>
  <c r="Q86" i="4" s="1"/>
  <c r="S86" i="4" s="1"/>
  <c r="T86" i="4" s="1"/>
  <c r="P85" i="4"/>
  <c r="Q85" i="4" s="1"/>
  <c r="S85" i="4" s="1"/>
  <c r="T85" i="4" s="1"/>
  <c r="P84" i="4"/>
  <c r="Q84" i="4" s="1"/>
  <c r="S84" i="4" s="1"/>
  <c r="T84" i="4" s="1"/>
  <c r="P83" i="4"/>
  <c r="Q83" i="4" s="1"/>
  <c r="S83" i="4" s="1"/>
  <c r="T83" i="4" s="1"/>
  <c r="P82" i="4"/>
  <c r="Q82" i="4" s="1"/>
  <c r="S82" i="4" s="1"/>
  <c r="T82" i="4" s="1"/>
  <c r="P81" i="4"/>
  <c r="Q81" i="4" s="1"/>
  <c r="S81" i="4" s="1"/>
  <c r="T81" i="4" s="1"/>
  <c r="P80" i="4"/>
  <c r="Q80" i="4" s="1"/>
  <c r="S80" i="4" s="1"/>
  <c r="T80" i="4" s="1"/>
  <c r="P79" i="4"/>
  <c r="Q79" i="4" s="1"/>
  <c r="S79" i="4" s="1"/>
  <c r="T79" i="4" s="1"/>
  <c r="P78" i="4"/>
  <c r="Q78" i="4" s="1"/>
  <c r="S78" i="4" s="1"/>
  <c r="T78" i="4" s="1"/>
  <c r="P77" i="4"/>
  <c r="Q77" i="4" s="1"/>
  <c r="S77" i="4" s="1"/>
  <c r="T77" i="4" s="1"/>
  <c r="P76" i="4"/>
  <c r="Q76" i="4" s="1"/>
  <c r="S76" i="4" s="1"/>
  <c r="T76" i="4" s="1"/>
  <c r="P75" i="4"/>
  <c r="Q75" i="4" s="1"/>
  <c r="S75" i="4" s="1"/>
  <c r="T75" i="4" s="1"/>
  <c r="P74" i="4"/>
  <c r="Q74" i="4" s="1"/>
  <c r="S74" i="4" s="1"/>
  <c r="T74" i="4" s="1"/>
  <c r="P73" i="4"/>
  <c r="Q73" i="4" s="1"/>
  <c r="S73" i="4" s="1"/>
  <c r="T73" i="4" s="1"/>
  <c r="P72" i="4"/>
  <c r="Q72" i="4" s="1"/>
  <c r="S72" i="4" s="1"/>
  <c r="T72" i="4" s="1"/>
  <c r="P71" i="4"/>
  <c r="Q71" i="4" s="1"/>
  <c r="S71" i="4" s="1"/>
  <c r="T71" i="4" s="1"/>
  <c r="P70" i="4"/>
  <c r="Q70" i="4" s="1"/>
  <c r="S70" i="4" s="1"/>
  <c r="T70" i="4" s="1"/>
  <c r="P69" i="4"/>
  <c r="Q69" i="4" s="1"/>
  <c r="S69" i="4" s="1"/>
  <c r="T69" i="4" s="1"/>
  <c r="P68" i="4"/>
  <c r="Q68" i="4" s="1"/>
  <c r="S68" i="4" s="1"/>
  <c r="T68" i="4" s="1"/>
  <c r="P67" i="4"/>
  <c r="Q67" i="4" s="1"/>
  <c r="S67" i="4" s="1"/>
  <c r="T67" i="4" s="1"/>
  <c r="Q66" i="4"/>
  <c r="S66" i="4" s="1"/>
  <c r="T66" i="4" s="1"/>
  <c r="P65" i="4"/>
  <c r="Q65" i="4" s="1"/>
  <c r="S65" i="4" s="1"/>
  <c r="T65" i="4" s="1"/>
  <c r="P64" i="4"/>
  <c r="Q64" i="4" s="1"/>
  <c r="S64" i="4" s="1"/>
  <c r="T64" i="4" s="1"/>
  <c r="Q63" i="4"/>
  <c r="S63" i="4" s="1"/>
  <c r="T63" i="4" s="1"/>
  <c r="P62" i="4"/>
  <c r="Q62" i="4" s="1"/>
  <c r="S62" i="4" s="1"/>
  <c r="T62" i="4" s="1"/>
  <c r="P61" i="4"/>
  <c r="Q61" i="4" s="1"/>
  <c r="S61" i="4" s="1"/>
  <c r="T61" i="4" s="1"/>
  <c r="Q60" i="4"/>
  <c r="S60" i="4" s="1"/>
  <c r="T60" i="4" s="1"/>
  <c r="P59" i="4"/>
  <c r="Q59" i="4" s="1"/>
  <c r="S59" i="4" s="1"/>
  <c r="T59" i="4" s="1"/>
  <c r="P58" i="4"/>
  <c r="Q58" i="4" s="1"/>
  <c r="S58" i="4" s="1"/>
  <c r="T58" i="4" s="1"/>
  <c r="Q57" i="4"/>
  <c r="S57" i="4" s="1"/>
  <c r="T57" i="4" s="1"/>
  <c r="P56" i="4"/>
  <c r="Q56" i="4" s="1"/>
  <c r="S56" i="4" s="1"/>
  <c r="T56" i="4" s="1"/>
  <c r="P55" i="4"/>
  <c r="Q55" i="4" s="1"/>
  <c r="S55" i="4" s="1"/>
  <c r="T55" i="4" s="1"/>
  <c r="Q54" i="4"/>
  <c r="S54" i="4" s="1"/>
  <c r="T54" i="4" s="1"/>
  <c r="P53" i="4"/>
  <c r="Q53" i="4" s="1"/>
  <c r="S53" i="4" s="1"/>
  <c r="T53" i="4" s="1"/>
  <c r="P52" i="4"/>
  <c r="Q52" i="4" s="1"/>
  <c r="S52" i="4" s="1"/>
  <c r="T52" i="4" s="1"/>
  <c r="Q51" i="4"/>
  <c r="S51" i="4" s="1"/>
  <c r="T51" i="4" s="1"/>
  <c r="Q50" i="4"/>
  <c r="S50" i="4" s="1"/>
  <c r="T50" i="4" s="1"/>
  <c r="P49" i="4"/>
  <c r="Q49" i="4" s="1"/>
  <c r="S49" i="4" s="1"/>
  <c r="T49" i="4" s="1"/>
  <c r="P48" i="4"/>
  <c r="Q48" i="4" s="1"/>
  <c r="S48" i="4" s="1"/>
  <c r="T48" i="4" s="1"/>
  <c r="P47" i="4"/>
  <c r="Q47" i="4" s="1"/>
  <c r="S47" i="4" s="1"/>
  <c r="T47" i="4" s="1"/>
  <c r="P46" i="4"/>
  <c r="Q46" i="4" s="1"/>
  <c r="S46" i="4" s="1"/>
  <c r="T46" i="4" s="1"/>
  <c r="Q45" i="4"/>
  <c r="S45" i="4" s="1"/>
  <c r="T45" i="4" s="1"/>
  <c r="P44" i="4"/>
  <c r="Q44" i="4" s="1"/>
  <c r="S44" i="4" s="1"/>
  <c r="T44" i="4" s="1"/>
  <c r="P43" i="4"/>
  <c r="Q43" i="4" s="1"/>
  <c r="S43" i="4" s="1"/>
  <c r="T43" i="4" s="1"/>
  <c r="Q42" i="4"/>
  <c r="S42" i="4" s="1"/>
  <c r="T42" i="4" s="1"/>
  <c r="Q41" i="4"/>
  <c r="S41" i="4" s="1"/>
  <c r="T41" i="4" s="1"/>
  <c r="P40" i="4"/>
  <c r="Q40" i="4" s="1"/>
  <c r="S40" i="4" s="1"/>
  <c r="T40" i="4" s="1"/>
  <c r="Q39" i="4"/>
  <c r="S39" i="4" s="1"/>
  <c r="T39" i="4" s="1"/>
  <c r="Q38" i="4"/>
  <c r="S38" i="4" s="1"/>
  <c r="T38" i="4" s="1"/>
  <c r="P37" i="4"/>
  <c r="Q37" i="4" s="1"/>
  <c r="S37" i="4" s="1"/>
  <c r="T37" i="4" s="1"/>
  <c r="Q36" i="4"/>
  <c r="S36" i="4" s="1"/>
  <c r="T36" i="4" s="1"/>
  <c r="Q35" i="4"/>
  <c r="S35" i="4" s="1"/>
  <c r="T35" i="4" s="1"/>
  <c r="P34" i="4"/>
  <c r="Q34" i="4" s="1"/>
  <c r="S34" i="4" s="1"/>
  <c r="T34" i="4" s="1"/>
  <c r="Q33" i="4"/>
  <c r="S33" i="4" s="1"/>
  <c r="T33" i="4" s="1"/>
  <c r="Q32" i="4"/>
  <c r="S32" i="4" s="1"/>
  <c r="T32" i="4" s="1"/>
  <c r="Q31" i="4"/>
  <c r="S31" i="4" s="1"/>
  <c r="T31" i="4" s="1"/>
  <c r="P30" i="4"/>
  <c r="Q30" i="4" s="1"/>
  <c r="S30" i="4" s="1"/>
  <c r="T30" i="4" s="1"/>
  <c r="P29" i="4"/>
  <c r="Q29" i="4" s="1"/>
  <c r="S29" i="4" s="1"/>
  <c r="T29" i="4" s="1"/>
  <c r="P28" i="4"/>
  <c r="Q28" i="4" s="1"/>
  <c r="S28" i="4" s="1"/>
  <c r="T28" i="4" s="1"/>
  <c r="P27" i="4"/>
  <c r="Q27" i="4" s="1"/>
  <c r="S27" i="4" s="1"/>
  <c r="T27" i="4" s="1"/>
  <c r="P26" i="4"/>
  <c r="Q26" i="4" s="1"/>
  <c r="S26" i="4" s="1"/>
  <c r="T26" i="4" s="1"/>
  <c r="Q25" i="4"/>
  <c r="S25" i="4" s="1"/>
  <c r="T25" i="4" s="1"/>
  <c r="Q24" i="4"/>
  <c r="S24" i="4" s="1"/>
  <c r="T24" i="4" s="1"/>
  <c r="P23" i="4"/>
  <c r="Q23" i="4" s="1"/>
  <c r="S23" i="4" s="1"/>
  <c r="T23" i="4" s="1"/>
  <c r="P22" i="4"/>
  <c r="Q22" i="4" s="1"/>
  <c r="S22" i="4" s="1"/>
  <c r="T22" i="4" s="1"/>
  <c r="P21" i="4"/>
  <c r="Q21" i="4" s="1"/>
  <c r="S21" i="4" s="1"/>
  <c r="T21" i="4" s="1"/>
  <c r="Q20" i="4"/>
  <c r="S20" i="4" s="1"/>
  <c r="T20" i="4" s="1"/>
  <c r="P19" i="4"/>
  <c r="Q19" i="4" s="1"/>
  <c r="S19" i="4" s="1"/>
  <c r="T19" i="4" s="1"/>
  <c r="P18" i="4"/>
  <c r="Q18" i="4" s="1"/>
  <c r="S18" i="4" s="1"/>
  <c r="T18" i="4" s="1"/>
  <c r="P17" i="4"/>
  <c r="Q17" i="4" s="1"/>
  <c r="S17" i="4" s="1"/>
  <c r="T17" i="4" s="1"/>
  <c r="Q16" i="4"/>
  <c r="S16" i="4" s="1"/>
  <c r="T16" i="4" s="1"/>
  <c r="P15" i="4"/>
  <c r="Q15" i="4" s="1"/>
  <c r="S15" i="4" s="1"/>
  <c r="T15" i="4" s="1"/>
  <c r="Q14" i="4"/>
  <c r="S14" i="4" s="1"/>
  <c r="T14" i="4" s="1"/>
  <c r="P13" i="4"/>
  <c r="Q13" i="4" s="1"/>
  <c r="S13" i="4" s="1"/>
  <c r="T13" i="4" s="1"/>
  <c r="P12" i="4"/>
  <c r="P237" i="4" l="1"/>
  <c r="Q12" i="4"/>
  <c r="Q441" i="2"/>
  <c r="S441" i="2" s="1"/>
  <c r="T441" i="2" s="1"/>
  <c r="Q237" i="4" l="1"/>
  <c r="S12" i="4"/>
  <c r="W441" i="2"/>
  <c r="X441" i="2" s="1"/>
  <c r="S237" i="4" l="1"/>
  <c r="T12" i="4"/>
  <c r="T237" i="4" l="1"/>
  <c r="Q24" i="2" l="1"/>
  <c r="Q26" i="2"/>
  <c r="Q34" i="2"/>
  <c r="Q63" i="2"/>
  <c r="Q112" i="2"/>
  <c r="Q97" i="2"/>
  <c r="Q100" i="2"/>
  <c r="Q103" i="2"/>
  <c r="Q47" i="2"/>
  <c r="Q39" i="2"/>
  <c r="Q60" i="2"/>
  <c r="Q65" i="2"/>
  <c r="Q89" i="2"/>
  <c r="Q45" i="2"/>
  <c r="Q55" i="2"/>
  <c r="Q56" i="2"/>
  <c r="Q57" i="2"/>
  <c r="Q66" i="2"/>
  <c r="Q69" i="2"/>
  <c r="Q70" i="2"/>
  <c r="Q74" i="2"/>
  <c r="Q87" i="2"/>
  <c r="Q440" i="2"/>
  <c r="Q111" i="2"/>
  <c r="Q81" i="2"/>
  <c r="Q46" i="2"/>
  <c r="Q102" i="2"/>
  <c r="Q119" i="2"/>
  <c r="Q124" i="2"/>
  <c r="Q442" i="2"/>
  <c r="Q162" i="2"/>
  <c r="Q165" i="2"/>
  <c r="Q190" i="2"/>
  <c r="Q266" i="2"/>
  <c r="Q192" i="2"/>
  <c r="Q194" i="2"/>
  <c r="Q195" i="2"/>
  <c r="Q196" i="2"/>
  <c r="Q197" i="2"/>
  <c r="Q202" i="2"/>
  <c r="Q201" i="2"/>
  <c r="Q203" i="2"/>
  <c r="Q205" i="2"/>
  <c r="Q206" i="2"/>
  <c r="Q208" i="2"/>
  <c r="Q210" i="2"/>
  <c r="Q212" i="2"/>
  <c r="Q211" i="2"/>
  <c r="Q255" i="2"/>
  <c r="Q215" i="2"/>
  <c r="Q214" i="2"/>
  <c r="Q217" i="2"/>
  <c r="Q220" i="2"/>
  <c r="Q222" i="2"/>
  <c r="Q267" i="2"/>
  <c r="Q256" i="2"/>
  <c r="Q228" i="2"/>
  <c r="Q229" i="2"/>
  <c r="Q232" i="2"/>
  <c r="Q233" i="2"/>
  <c r="Q235" i="2"/>
  <c r="Q236" i="2"/>
  <c r="Q239" i="2"/>
  <c r="Q241" i="2"/>
  <c r="Q242" i="2"/>
  <c r="Q245" i="2"/>
  <c r="Q254" i="2"/>
  <c r="Q257" i="2"/>
  <c r="Q247" i="2"/>
  <c r="Q258" i="2"/>
  <c r="Q261" i="2"/>
  <c r="Q262" i="2"/>
  <c r="Q263" i="2"/>
  <c r="Q268" i="2"/>
  <c r="Q237" i="2"/>
  <c r="Q270" i="2"/>
  <c r="Q271" i="2"/>
  <c r="Q272" i="2"/>
  <c r="Q273" i="2"/>
  <c r="Q274" i="2"/>
  <c r="Q248" i="2"/>
  <c r="Q264" i="2"/>
  <c r="Q191" i="2"/>
  <c r="Q199" i="2"/>
  <c r="Q260" i="2"/>
  <c r="Q250" i="2"/>
  <c r="Q226" i="2"/>
  <c r="Q209" i="2"/>
  <c r="Q193" i="2"/>
  <c r="Q198" i="2"/>
  <c r="Q200" i="2"/>
  <c r="Q204" i="2"/>
  <c r="Q207" i="2"/>
  <c r="Q213" i="2"/>
  <c r="Q243" i="2"/>
  <c r="Q218" i="2"/>
  <c r="Q221" i="2"/>
  <c r="Q227" i="2"/>
  <c r="Q230" i="2"/>
  <c r="Q231" i="2"/>
  <c r="Q238" i="2"/>
  <c r="Q240" i="2"/>
  <c r="Q244" i="2"/>
  <c r="Q246" i="2"/>
  <c r="Q252" i="2"/>
  <c r="Q253" i="2"/>
  <c r="Q259" i="2"/>
  <c r="Q275" i="2"/>
  <c r="Q269" i="2"/>
  <c r="Q216" i="2"/>
  <c r="Q223" i="2"/>
  <c r="Q225" i="2"/>
  <c r="Q251" i="2"/>
  <c r="Q265" i="2"/>
  <c r="Q219" i="2"/>
  <c r="Q279" i="2"/>
  <c r="Q320" i="2"/>
  <c r="Q354" i="2"/>
  <c r="Q314" i="2"/>
  <c r="Q323" i="2"/>
  <c r="Q280" i="2"/>
  <c r="Q329" i="2"/>
  <c r="Q347" i="2"/>
  <c r="Q291" i="2"/>
  <c r="Q353" i="2"/>
  <c r="Q306" i="2"/>
  <c r="Q363" i="2"/>
  <c r="Q369" i="2"/>
  <c r="Q371" i="2"/>
  <c r="Q374" i="2"/>
  <c r="Q378" i="2"/>
  <c r="Q388" i="2"/>
  <c r="Q389" i="2"/>
  <c r="Q401" i="2"/>
  <c r="Q402" i="2"/>
  <c r="Q408" i="2"/>
  <c r="Q428" i="2"/>
  <c r="Q62" i="2"/>
  <c r="P25" i="2"/>
  <c r="Q25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5" i="2"/>
  <c r="Q35" i="2" s="1"/>
  <c r="P36" i="2"/>
  <c r="Q36" i="2" s="1"/>
  <c r="P37" i="2"/>
  <c r="Q37" i="2" s="1"/>
  <c r="P38" i="2"/>
  <c r="Q38" i="2" s="1"/>
  <c r="P64" i="2"/>
  <c r="Q64" i="2" s="1"/>
  <c r="P73" i="2"/>
  <c r="Q73" i="2" s="1"/>
  <c r="P109" i="2"/>
  <c r="Q109" i="2" s="1"/>
  <c r="P101" i="2"/>
  <c r="Q101" i="2" s="1"/>
  <c r="P50" i="2"/>
  <c r="Q50" i="2" s="1"/>
  <c r="P53" i="2"/>
  <c r="Q53" i="2" s="1"/>
  <c r="P93" i="2"/>
  <c r="Q93" i="2" s="1"/>
  <c r="P40" i="2"/>
  <c r="Q40" i="2" s="1"/>
  <c r="P42" i="2"/>
  <c r="Q42" i="2" s="1"/>
  <c r="P44" i="2"/>
  <c r="Q44" i="2" s="1"/>
  <c r="P85" i="2"/>
  <c r="Q85" i="2" s="1"/>
  <c r="P83" i="2"/>
  <c r="Q83" i="2" s="1"/>
  <c r="P41" i="2"/>
  <c r="Q41" i="2" s="1"/>
  <c r="P114" i="2"/>
  <c r="Q114" i="2" s="1"/>
  <c r="P43" i="2"/>
  <c r="Q43" i="2" s="1"/>
  <c r="P106" i="2"/>
  <c r="Q106" i="2" s="1"/>
  <c r="P49" i="2"/>
  <c r="Q49" i="2" s="1"/>
  <c r="P54" i="2"/>
  <c r="Q54" i="2" s="1"/>
  <c r="P58" i="2"/>
  <c r="Q58" i="2" s="1"/>
  <c r="P59" i="2"/>
  <c r="Q59" i="2" s="1"/>
  <c r="P71" i="2"/>
  <c r="Q71" i="2" s="1"/>
  <c r="P75" i="2"/>
  <c r="Q75" i="2" s="1"/>
  <c r="P80" i="2"/>
  <c r="Q80" i="2" s="1"/>
  <c r="P77" i="2"/>
  <c r="Q77" i="2" s="1"/>
  <c r="P51" i="2"/>
  <c r="Q51" i="2" s="1"/>
  <c r="P117" i="2"/>
  <c r="Q117" i="2" s="1"/>
  <c r="P78" i="2"/>
  <c r="Q78" i="2" s="1"/>
  <c r="P82" i="2"/>
  <c r="Q82" i="2" s="1"/>
  <c r="P84" i="2"/>
  <c r="Q84" i="2" s="1"/>
  <c r="P86" i="2"/>
  <c r="Q86" i="2" s="1"/>
  <c r="P88" i="2"/>
  <c r="Q88" i="2" s="1"/>
  <c r="P61" i="2"/>
  <c r="Q61" i="2" s="1"/>
  <c r="P110" i="2"/>
  <c r="Q110" i="2" s="1"/>
  <c r="P68" i="2"/>
  <c r="Q68" i="2" s="1"/>
  <c r="P90" i="2"/>
  <c r="Q90" i="2" s="1"/>
  <c r="P107" i="2"/>
  <c r="Q107" i="2" s="1"/>
  <c r="P94" i="2"/>
  <c r="Q94" i="2" s="1"/>
  <c r="P95" i="2"/>
  <c r="Q95" i="2" s="1"/>
  <c r="P76" i="2"/>
  <c r="Q76" i="2" s="1"/>
  <c r="P96" i="2"/>
  <c r="Q96" i="2" s="1"/>
  <c r="P108" i="2"/>
  <c r="Q108" i="2" s="1"/>
  <c r="P126" i="2"/>
  <c r="Q126" i="2" s="1"/>
  <c r="P104" i="2"/>
  <c r="Q104" i="2" s="1"/>
  <c r="P113" i="2"/>
  <c r="Q113" i="2" s="1"/>
  <c r="P99" i="2"/>
  <c r="Q99" i="2" s="1"/>
  <c r="P115" i="2"/>
  <c r="Q115" i="2" s="1"/>
  <c r="P116" i="2"/>
  <c r="Q116" i="2" s="1"/>
  <c r="P118" i="2"/>
  <c r="Q118" i="2" s="1"/>
  <c r="P91" i="2"/>
  <c r="Q91" i="2" s="1"/>
  <c r="P105" i="2"/>
  <c r="Q105" i="2" s="1"/>
  <c r="P121" i="2"/>
  <c r="Q121" i="2" s="1"/>
  <c r="P122" i="2"/>
  <c r="Q122" i="2" s="1"/>
  <c r="P123" i="2"/>
  <c r="Q123" i="2" s="1"/>
  <c r="P125" i="2"/>
  <c r="Q125" i="2" s="1"/>
  <c r="P72" i="2"/>
  <c r="Q72" i="2" s="1"/>
  <c r="P98" i="2"/>
  <c r="Q98" i="2" s="1"/>
  <c r="P79" i="2"/>
  <c r="Q79" i="2" s="1"/>
  <c r="P127" i="2"/>
  <c r="Q127" i="2" s="1"/>
  <c r="P92" i="2"/>
  <c r="Q92" i="2" s="1"/>
  <c r="P120" i="2"/>
  <c r="Q120" i="2" s="1"/>
  <c r="P52" i="2"/>
  <c r="Q52" i="2" s="1"/>
  <c r="P67" i="2"/>
  <c r="Q67" i="2" s="1"/>
  <c r="P132" i="2"/>
  <c r="Q132" i="2" s="1"/>
  <c r="P133" i="2"/>
  <c r="Q133" i="2" s="1"/>
  <c r="P135" i="2"/>
  <c r="Q135" i="2" s="1"/>
  <c r="P139" i="2"/>
  <c r="Q139" i="2" s="1"/>
  <c r="P144" i="2"/>
  <c r="Q144" i="2" s="1"/>
  <c r="P150" i="2"/>
  <c r="Q150" i="2" s="1"/>
  <c r="P151" i="2"/>
  <c r="Q151" i="2" s="1"/>
  <c r="P153" i="2"/>
  <c r="Q153" i="2" s="1"/>
  <c r="P154" i="2"/>
  <c r="Q154" i="2" s="1"/>
  <c r="P130" i="2"/>
  <c r="Q130" i="2" s="1"/>
  <c r="P156" i="2"/>
  <c r="Q156" i="2" s="1"/>
  <c r="P175" i="2"/>
  <c r="Q175" i="2" s="1"/>
  <c r="P161" i="2"/>
  <c r="Q161" i="2" s="1"/>
  <c r="P166" i="2"/>
  <c r="Q166" i="2" s="1"/>
  <c r="P170" i="2"/>
  <c r="Q170" i="2" s="1"/>
  <c r="P171" i="2"/>
  <c r="Q171" i="2" s="1"/>
  <c r="P172" i="2"/>
  <c r="Q172" i="2" s="1"/>
  <c r="P177" i="2"/>
  <c r="Q177" i="2" s="1"/>
  <c r="P184" i="2"/>
  <c r="Q184" i="2" s="1"/>
  <c r="P128" i="2"/>
  <c r="Q128" i="2" s="1"/>
  <c r="P138" i="2"/>
  <c r="Q138" i="2" s="1"/>
  <c r="P143" i="2"/>
  <c r="Q143" i="2" s="1"/>
  <c r="P137" i="2"/>
  <c r="Q137" i="2" s="1"/>
  <c r="P158" i="2"/>
  <c r="Q158" i="2" s="1"/>
  <c r="P160" i="2"/>
  <c r="Q160" i="2" s="1"/>
  <c r="P176" i="2"/>
  <c r="Q176" i="2" s="1"/>
  <c r="P129" i="2"/>
  <c r="Q129" i="2" s="1"/>
  <c r="P131" i="2"/>
  <c r="Q131" i="2" s="1"/>
  <c r="P134" i="2"/>
  <c r="Q134" i="2" s="1"/>
  <c r="P136" i="2"/>
  <c r="Q136" i="2" s="1"/>
  <c r="P164" i="2"/>
  <c r="Q164" i="2" s="1"/>
  <c r="P140" i="2"/>
  <c r="Q140" i="2" s="1"/>
  <c r="P141" i="2"/>
  <c r="Q141" i="2" s="1"/>
  <c r="P142" i="2"/>
  <c r="Q142" i="2" s="1"/>
  <c r="P145" i="2"/>
  <c r="Q145" i="2" s="1"/>
  <c r="P146" i="2"/>
  <c r="Q146" i="2" s="1"/>
  <c r="P148" i="2"/>
  <c r="Q148" i="2" s="1"/>
  <c r="P149" i="2"/>
  <c r="Q149" i="2" s="1"/>
  <c r="P147" i="2"/>
  <c r="Q147" i="2" s="1"/>
  <c r="P173" i="2"/>
  <c r="Q173" i="2" s="1"/>
  <c r="P152" i="2"/>
  <c r="Q152" i="2" s="1"/>
  <c r="P155" i="2"/>
  <c r="Q155" i="2" s="1"/>
  <c r="P157" i="2"/>
  <c r="Q157" i="2" s="1"/>
  <c r="P159" i="2"/>
  <c r="Q159" i="2" s="1"/>
  <c r="P163" i="2"/>
  <c r="Q163" i="2" s="1"/>
  <c r="P167" i="2"/>
  <c r="Q167" i="2" s="1"/>
  <c r="P168" i="2"/>
  <c r="Q168" i="2" s="1"/>
  <c r="P169" i="2"/>
  <c r="Q169" i="2" s="1"/>
  <c r="P174" i="2"/>
  <c r="Q174" i="2" s="1"/>
  <c r="P178" i="2"/>
  <c r="Q178" i="2" s="1"/>
  <c r="P179" i="2"/>
  <c r="Q179" i="2" s="1"/>
  <c r="P180" i="2"/>
  <c r="Q180" i="2" s="1"/>
  <c r="P181" i="2"/>
  <c r="Q181" i="2" s="1"/>
  <c r="P183" i="2"/>
  <c r="Q183" i="2" s="1"/>
  <c r="P185" i="2"/>
  <c r="Q185" i="2" s="1"/>
  <c r="P186" i="2"/>
  <c r="Q186" i="2" s="1"/>
  <c r="P187" i="2"/>
  <c r="Q187" i="2" s="1"/>
  <c r="P188" i="2"/>
  <c r="Q188" i="2" s="1"/>
  <c r="P189" i="2"/>
  <c r="Q189" i="2" s="1"/>
  <c r="P182" i="2"/>
  <c r="Q182" i="2" s="1"/>
  <c r="P249" i="2"/>
  <c r="Q249" i="2" s="1"/>
  <c r="P234" i="2"/>
  <c r="Q234" i="2" s="1"/>
  <c r="P224" i="2"/>
  <c r="Q224" i="2" s="1"/>
  <c r="P284" i="2"/>
  <c r="Q284" i="2" s="1"/>
  <c r="P285" i="2"/>
  <c r="Q285" i="2" s="1"/>
  <c r="P301" i="2"/>
  <c r="Q301" i="2" s="1"/>
  <c r="P302" i="2"/>
  <c r="Q302" i="2" s="1"/>
  <c r="P300" i="2"/>
  <c r="Q300" i="2" s="1"/>
  <c r="P346" i="2"/>
  <c r="Q346" i="2" s="1"/>
  <c r="P356" i="2"/>
  <c r="Q356" i="2" s="1"/>
  <c r="P357" i="2"/>
  <c r="Q357" i="2" s="1"/>
  <c r="P358" i="2"/>
  <c r="Q358" i="2" s="1"/>
  <c r="P338" i="2"/>
  <c r="Q338" i="2" s="1"/>
  <c r="P309" i="2"/>
  <c r="Q309" i="2" s="1"/>
  <c r="P276" i="2"/>
  <c r="Q276" i="2" s="1"/>
  <c r="P330" i="2"/>
  <c r="Q330" i="2" s="1"/>
  <c r="P282" i="2"/>
  <c r="Q282" i="2" s="1"/>
  <c r="P283" i="2"/>
  <c r="Q283" i="2" s="1"/>
  <c r="P311" i="2"/>
  <c r="Q311" i="2" s="1"/>
  <c r="P313" i="2"/>
  <c r="Q313" i="2" s="1"/>
  <c r="P316" i="2"/>
  <c r="Q316" i="2" s="1"/>
  <c r="P321" i="2"/>
  <c r="Q321" i="2" s="1"/>
  <c r="P359" i="2"/>
  <c r="Q359" i="2" s="1"/>
  <c r="P328" i="2"/>
  <c r="Q328" i="2" s="1"/>
  <c r="P315" i="2"/>
  <c r="Q315" i="2" s="1"/>
  <c r="P332" i="2"/>
  <c r="Q332" i="2" s="1"/>
  <c r="P337" i="2"/>
  <c r="Q337" i="2" s="1"/>
  <c r="P342" i="2"/>
  <c r="Q342" i="2" s="1"/>
  <c r="P345" i="2"/>
  <c r="Q345" i="2" s="1"/>
  <c r="P349" i="2"/>
  <c r="Q349" i="2" s="1"/>
  <c r="P361" i="2"/>
  <c r="Q361" i="2" s="1"/>
  <c r="P295" i="2"/>
  <c r="Q295" i="2" s="1"/>
  <c r="P304" i="2"/>
  <c r="Q304" i="2" s="1"/>
  <c r="P307" i="2"/>
  <c r="Q307" i="2" s="1"/>
  <c r="P308" i="2"/>
  <c r="Q308" i="2" s="1"/>
  <c r="P331" i="2"/>
  <c r="Q331" i="2" s="1"/>
  <c r="P335" i="2"/>
  <c r="Q335" i="2" s="1"/>
  <c r="P287" i="2"/>
  <c r="Q287" i="2" s="1"/>
  <c r="P344" i="2"/>
  <c r="Q344" i="2" s="1"/>
  <c r="P334" i="2"/>
  <c r="Q334" i="2" s="1"/>
  <c r="P360" i="2"/>
  <c r="Q360" i="2" s="1"/>
  <c r="P317" i="2"/>
  <c r="Q317" i="2" s="1"/>
  <c r="P325" i="2"/>
  <c r="Q325" i="2" s="1"/>
  <c r="P289" i="2"/>
  <c r="Q289" i="2" s="1"/>
  <c r="P290" i="2"/>
  <c r="Q290" i="2" s="1"/>
  <c r="P294" i="2"/>
  <c r="Q294" i="2" s="1"/>
  <c r="P292" i="2"/>
  <c r="Q292" i="2" s="1"/>
  <c r="P293" i="2"/>
  <c r="Q293" i="2" s="1"/>
  <c r="P298" i="2"/>
  <c r="Q298" i="2" s="1"/>
  <c r="P310" i="2"/>
  <c r="Q310" i="2" s="1"/>
  <c r="P312" i="2"/>
  <c r="Q312" i="2" s="1"/>
  <c r="P343" i="2"/>
  <c r="Q343" i="2" s="1"/>
  <c r="P319" i="2"/>
  <c r="Q319" i="2" s="1"/>
  <c r="P299" i="2"/>
  <c r="Q299" i="2" s="1"/>
  <c r="P322" i="2"/>
  <c r="Q322" i="2" s="1"/>
  <c r="P326" i="2"/>
  <c r="Q326" i="2" s="1"/>
  <c r="P324" i="2"/>
  <c r="Q324" i="2" s="1"/>
  <c r="P303" i="2"/>
  <c r="Q303" i="2" s="1"/>
  <c r="P296" i="2"/>
  <c r="Q296" i="2" s="1"/>
  <c r="P327" i="2"/>
  <c r="Q327" i="2" s="1"/>
  <c r="P336" i="2"/>
  <c r="Q336" i="2" s="1"/>
  <c r="P355" i="2"/>
  <c r="Q355" i="2" s="1"/>
  <c r="P297" i="2"/>
  <c r="Q297" i="2" s="1"/>
  <c r="P318" i="2"/>
  <c r="Q318" i="2" s="1"/>
  <c r="P286" i="2"/>
  <c r="Q286" i="2" s="1"/>
  <c r="P339" i="2"/>
  <c r="Q339" i="2" s="1"/>
  <c r="P288" i="2"/>
  <c r="Q288" i="2" s="1"/>
  <c r="P340" i="2"/>
  <c r="Q340" i="2" s="1"/>
  <c r="P341" i="2"/>
  <c r="Q341" i="2" s="1"/>
  <c r="P281" i="2"/>
  <c r="Q281" i="2" s="1"/>
  <c r="P348" i="2"/>
  <c r="Q348" i="2" s="1"/>
  <c r="P350" i="2"/>
  <c r="Q350" i="2" s="1"/>
  <c r="P351" i="2"/>
  <c r="Q351" i="2" s="1"/>
  <c r="P352" i="2"/>
  <c r="Q352" i="2" s="1"/>
  <c r="P333" i="2"/>
  <c r="Q333" i="2" s="1"/>
  <c r="P277" i="2"/>
  <c r="Q277" i="2" s="1"/>
  <c r="P278" i="2"/>
  <c r="Q278" i="2" s="1"/>
  <c r="P305" i="2"/>
  <c r="Q305" i="2" s="1"/>
  <c r="P362" i="2"/>
  <c r="Q362" i="2" s="1"/>
  <c r="P364" i="2"/>
  <c r="Q364" i="2" s="1"/>
  <c r="P365" i="2"/>
  <c r="Q365" i="2" s="1"/>
  <c r="P366" i="2"/>
  <c r="Q366" i="2" s="1"/>
  <c r="P367" i="2"/>
  <c r="Q367" i="2" s="1"/>
  <c r="P368" i="2"/>
  <c r="Q368" i="2" s="1"/>
  <c r="P370" i="2"/>
  <c r="Q370" i="2" s="1"/>
  <c r="P372" i="2"/>
  <c r="Q372" i="2" s="1"/>
  <c r="P373" i="2"/>
  <c r="Q373" i="2" s="1"/>
  <c r="P375" i="2"/>
  <c r="Q375" i="2" s="1"/>
  <c r="P376" i="2"/>
  <c r="Q376" i="2" s="1"/>
  <c r="P377" i="2"/>
  <c r="Q377" i="2" s="1"/>
  <c r="P379" i="2"/>
  <c r="Q379" i="2" s="1"/>
  <c r="P380" i="2"/>
  <c r="Q380" i="2" s="1"/>
  <c r="P381" i="2"/>
  <c r="Q381" i="2" s="1"/>
  <c r="P382" i="2"/>
  <c r="Q382" i="2" s="1"/>
  <c r="P383" i="2"/>
  <c r="Q383" i="2" s="1"/>
  <c r="P384" i="2"/>
  <c r="Q384" i="2" s="1"/>
  <c r="P385" i="2"/>
  <c r="Q385" i="2" s="1"/>
  <c r="P386" i="2"/>
  <c r="Q386" i="2" s="1"/>
  <c r="P387" i="2"/>
  <c r="Q387" i="2" s="1"/>
  <c r="P390" i="2"/>
  <c r="Q390" i="2" s="1"/>
  <c r="P391" i="2"/>
  <c r="Q391" i="2" s="1"/>
  <c r="P392" i="2"/>
  <c r="Q392" i="2" s="1"/>
  <c r="P393" i="2"/>
  <c r="Q393" i="2" s="1"/>
  <c r="P394" i="2"/>
  <c r="Q394" i="2" s="1"/>
  <c r="P395" i="2"/>
  <c r="Q395" i="2" s="1"/>
  <c r="P396" i="2"/>
  <c r="Q396" i="2" s="1"/>
  <c r="P397" i="2"/>
  <c r="Q397" i="2" s="1"/>
  <c r="P398" i="2"/>
  <c r="Q398" i="2" s="1"/>
  <c r="P399" i="2"/>
  <c r="Q399" i="2" s="1"/>
  <c r="P400" i="2"/>
  <c r="Q400" i="2" s="1"/>
  <c r="P403" i="2"/>
  <c r="Q403" i="2" s="1"/>
  <c r="P404" i="2"/>
  <c r="Q404" i="2" s="1"/>
  <c r="P405" i="2"/>
  <c r="Q405" i="2" s="1"/>
  <c r="P406" i="2"/>
  <c r="Q406" i="2" s="1"/>
  <c r="P407" i="2"/>
  <c r="Q407" i="2" s="1"/>
  <c r="P409" i="2"/>
  <c r="Q409" i="2" s="1"/>
  <c r="P410" i="2"/>
  <c r="Q410" i="2" s="1"/>
  <c r="P411" i="2"/>
  <c r="Q411" i="2" s="1"/>
  <c r="P412" i="2"/>
  <c r="Q412" i="2" s="1"/>
  <c r="P413" i="2"/>
  <c r="Q413" i="2" s="1"/>
  <c r="P414" i="2"/>
  <c r="Q414" i="2" s="1"/>
  <c r="P415" i="2"/>
  <c r="Q415" i="2" s="1"/>
  <c r="P416" i="2"/>
  <c r="Q416" i="2" s="1"/>
  <c r="P417" i="2"/>
  <c r="Q417" i="2" s="1"/>
  <c r="P418" i="2"/>
  <c r="Q418" i="2" s="1"/>
  <c r="P419" i="2"/>
  <c r="Q419" i="2" s="1"/>
  <c r="P420" i="2"/>
  <c r="Q420" i="2" s="1"/>
  <c r="P421" i="2"/>
  <c r="Q421" i="2" s="1"/>
  <c r="P422" i="2"/>
  <c r="Q422" i="2" s="1"/>
  <c r="P423" i="2"/>
  <c r="Q423" i="2" s="1"/>
  <c r="P424" i="2"/>
  <c r="Q424" i="2" s="1"/>
  <c r="P425" i="2"/>
  <c r="Q425" i="2" s="1"/>
  <c r="P426" i="2"/>
  <c r="Q426" i="2" s="1"/>
  <c r="P427" i="2"/>
  <c r="Q427" i="2" s="1"/>
  <c r="P429" i="2"/>
  <c r="Q429" i="2" s="1"/>
  <c r="P430" i="2"/>
  <c r="Q430" i="2" s="1"/>
  <c r="P431" i="2"/>
  <c r="Q431" i="2" s="1"/>
  <c r="P432" i="2"/>
  <c r="Q432" i="2" s="1"/>
  <c r="P433" i="2"/>
  <c r="Q433" i="2" s="1"/>
  <c r="P434" i="2"/>
  <c r="Q434" i="2" s="1"/>
  <c r="P435" i="2"/>
  <c r="Q435" i="2" s="1"/>
  <c r="P436" i="2"/>
  <c r="Q436" i="2" s="1"/>
  <c r="P437" i="2"/>
  <c r="Q437" i="2" s="1"/>
  <c r="P438" i="2"/>
  <c r="Q438" i="2" s="1"/>
  <c r="P439" i="2"/>
  <c r="Q439" i="2" s="1"/>
  <c r="P48" i="2"/>
  <c r="Q48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12" i="2"/>
  <c r="Q12" i="2" s="1"/>
  <c r="S12" i="2" s="1"/>
  <c r="T12" i="2" s="1"/>
  <c r="V347" i="2" l="1"/>
  <c r="V401" i="2"/>
  <c r="S401" i="2" l="1"/>
  <c r="T401" i="2" s="1"/>
  <c r="S13" i="2"/>
  <c r="T13" i="2" s="1"/>
  <c r="S14" i="2"/>
  <c r="T14" i="2" s="1"/>
  <c r="S15" i="2"/>
  <c r="T15" i="2" s="1"/>
  <c r="S16" i="2"/>
  <c r="T16" i="2" s="1"/>
  <c r="S17" i="2"/>
  <c r="T17" i="2" s="1"/>
  <c r="S18" i="2"/>
  <c r="T18" i="2" s="1"/>
  <c r="S19" i="2"/>
  <c r="T19" i="2" s="1"/>
  <c r="S20" i="2"/>
  <c r="T20" i="2" s="1"/>
  <c r="S21" i="2"/>
  <c r="T21" i="2" s="1"/>
  <c r="S22" i="2"/>
  <c r="T22" i="2" s="1"/>
  <c r="S23" i="2"/>
  <c r="T23" i="2" s="1"/>
  <c r="S24" i="2"/>
  <c r="T24" i="2" s="1"/>
  <c r="S25" i="2"/>
  <c r="T25" i="2" s="1"/>
  <c r="S26" i="2"/>
  <c r="T26" i="2" s="1"/>
  <c r="S27" i="2"/>
  <c r="T27" i="2" s="1"/>
  <c r="S28" i="2"/>
  <c r="T28" i="2" s="1"/>
  <c r="S29" i="2"/>
  <c r="T29" i="2" s="1"/>
  <c r="S30" i="2"/>
  <c r="T30" i="2" s="1"/>
  <c r="S31" i="2"/>
  <c r="T31" i="2" s="1"/>
  <c r="S32" i="2"/>
  <c r="T32" i="2" s="1"/>
  <c r="S33" i="2"/>
  <c r="T33" i="2" s="1"/>
  <c r="S34" i="2"/>
  <c r="T34" i="2" s="1"/>
  <c r="S35" i="2"/>
  <c r="T35" i="2" s="1"/>
  <c r="S36" i="2"/>
  <c r="T36" i="2" s="1"/>
  <c r="S37" i="2"/>
  <c r="T37" i="2" s="1"/>
  <c r="S38" i="2"/>
  <c r="T38" i="2" s="1"/>
  <c r="S63" i="2"/>
  <c r="T63" i="2" s="1"/>
  <c r="S64" i="2"/>
  <c r="T64" i="2" s="1"/>
  <c r="S73" i="2"/>
  <c r="T73" i="2" s="1"/>
  <c r="S109" i="2"/>
  <c r="T109" i="2" s="1"/>
  <c r="S112" i="2"/>
  <c r="T112" i="2" s="1"/>
  <c r="S97" i="2"/>
  <c r="T97" i="2" s="1"/>
  <c r="S100" i="2"/>
  <c r="T100" i="2" s="1"/>
  <c r="S101" i="2"/>
  <c r="T101" i="2" s="1"/>
  <c r="S103" i="2"/>
  <c r="T103" i="2" s="1"/>
  <c r="S50" i="2"/>
  <c r="T50" i="2" s="1"/>
  <c r="S53" i="2"/>
  <c r="T53" i="2" s="1"/>
  <c r="S47" i="2"/>
  <c r="T47" i="2" s="1"/>
  <c r="S93" i="2"/>
  <c r="T93" i="2" s="1"/>
  <c r="S39" i="2"/>
  <c r="T39" i="2" s="1"/>
  <c r="S40" i="2"/>
  <c r="T40" i="2" s="1"/>
  <c r="S42" i="2"/>
  <c r="T42" i="2" s="1"/>
  <c r="S44" i="2"/>
  <c r="T44" i="2" s="1"/>
  <c r="S60" i="2"/>
  <c r="T60" i="2" s="1"/>
  <c r="S65" i="2"/>
  <c r="T65" i="2" s="1"/>
  <c r="S85" i="2"/>
  <c r="T85" i="2" s="1"/>
  <c r="S89" i="2"/>
  <c r="T89" i="2" s="1"/>
  <c r="S83" i="2"/>
  <c r="T83" i="2" s="1"/>
  <c r="S41" i="2"/>
  <c r="T41" i="2" s="1"/>
  <c r="S114" i="2"/>
  <c r="T114" i="2" s="1"/>
  <c r="S43" i="2"/>
  <c r="T43" i="2" s="1"/>
  <c r="S45" i="2"/>
  <c r="T45" i="2" s="1"/>
  <c r="S106" i="2"/>
  <c r="T106" i="2" s="1"/>
  <c r="S49" i="2"/>
  <c r="T49" i="2" s="1"/>
  <c r="S54" i="2"/>
  <c r="T54" i="2" s="1"/>
  <c r="S55" i="2"/>
  <c r="T55" i="2" s="1"/>
  <c r="S56" i="2"/>
  <c r="T56" i="2" s="1"/>
  <c r="S57" i="2"/>
  <c r="T57" i="2" s="1"/>
  <c r="S58" i="2"/>
  <c r="T58" i="2" s="1"/>
  <c r="S59" i="2"/>
  <c r="T59" i="2" s="1"/>
  <c r="S66" i="2"/>
  <c r="T66" i="2" s="1"/>
  <c r="S69" i="2"/>
  <c r="S70" i="2"/>
  <c r="T70" i="2" s="1"/>
  <c r="S71" i="2"/>
  <c r="T71" i="2" s="1"/>
  <c r="S74" i="2"/>
  <c r="T74" i="2" s="1"/>
  <c r="S75" i="2"/>
  <c r="T75" i="2" s="1"/>
  <c r="S80" i="2"/>
  <c r="T80" i="2" s="1"/>
  <c r="S77" i="2"/>
  <c r="T77" i="2" s="1"/>
  <c r="S51" i="2"/>
  <c r="T51" i="2" s="1"/>
  <c r="S117" i="2"/>
  <c r="T117" i="2" s="1"/>
  <c r="S78" i="2"/>
  <c r="T78" i="2" s="1"/>
  <c r="S82" i="2"/>
  <c r="T82" i="2" s="1"/>
  <c r="S84" i="2"/>
  <c r="T84" i="2" s="1"/>
  <c r="S86" i="2"/>
  <c r="T86" i="2" s="1"/>
  <c r="S87" i="2"/>
  <c r="T87" i="2" s="1"/>
  <c r="S88" i="2"/>
  <c r="T88" i="2" s="1"/>
  <c r="S440" i="2"/>
  <c r="T440" i="2" s="1"/>
  <c r="S61" i="2"/>
  <c r="T61" i="2" s="1"/>
  <c r="S110" i="2"/>
  <c r="T110" i="2" s="1"/>
  <c r="S68" i="2"/>
  <c r="T68" i="2" s="1"/>
  <c r="S90" i="2"/>
  <c r="T90" i="2" s="1"/>
  <c r="S107" i="2"/>
  <c r="T107" i="2" s="1"/>
  <c r="S94" i="2"/>
  <c r="T94" i="2" s="1"/>
  <c r="S95" i="2"/>
  <c r="T95" i="2" s="1"/>
  <c r="S76" i="2"/>
  <c r="T76" i="2" s="1"/>
  <c r="S111" i="2"/>
  <c r="T111" i="2" s="1"/>
  <c r="S96" i="2"/>
  <c r="T96" i="2" s="1"/>
  <c r="S81" i="2"/>
  <c r="T81" i="2" s="1"/>
  <c r="S46" i="2"/>
  <c r="T46" i="2" s="1"/>
  <c r="S108" i="2"/>
  <c r="T108" i="2" s="1"/>
  <c r="S126" i="2"/>
  <c r="T126" i="2" s="1"/>
  <c r="S102" i="2"/>
  <c r="T102" i="2" s="1"/>
  <c r="S104" i="2"/>
  <c r="T104" i="2" s="1"/>
  <c r="S113" i="2"/>
  <c r="T113" i="2" s="1"/>
  <c r="S99" i="2"/>
  <c r="T99" i="2" s="1"/>
  <c r="S115" i="2"/>
  <c r="T115" i="2" s="1"/>
  <c r="S116" i="2"/>
  <c r="T116" i="2" s="1"/>
  <c r="S118" i="2"/>
  <c r="T118" i="2" s="1"/>
  <c r="S119" i="2"/>
  <c r="T119" i="2" s="1"/>
  <c r="S91" i="2"/>
  <c r="T91" i="2" s="1"/>
  <c r="S105" i="2"/>
  <c r="T105" i="2" s="1"/>
  <c r="S121" i="2"/>
  <c r="T121" i="2" s="1"/>
  <c r="S122" i="2"/>
  <c r="T122" i="2" s="1"/>
  <c r="S123" i="2"/>
  <c r="T123" i="2" s="1"/>
  <c r="S124" i="2"/>
  <c r="T124" i="2" s="1"/>
  <c r="S125" i="2"/>
  <c r="T125" i="2" s="1"/>
  <c r="S442" i="2"/>
  <c r="T442" i="2" s="1"/>
  <c r="S72" i="2"/>
  <c r="T72" i="2" s="1"/>
  <c r="S98" i="2"/>
  <c r="T98" i="2" s="1"/>
  <c r="S79" i="2"/>
  <c r="T79" i="2" s="1"/>
  <c r="S127" i="2"/>
  <c r="T127" i="2" s="1"/>
  <c r="S92" i="2"/>
  <c r="T92" i="2" s="1"/>
  <c r="S120" i="2"/>
  <c r="T120" i="2" s="1"/>
  <c r="S52" i="2"/>
  <c r="T52" i="2" s="1"/>
  <c r="S67" i="2"/>
  <c r="T67" i="2" s="1"/>
  <c r="S132" i="2"/>
  <c r="T132" i="2" s="1"/>
  <c r="S133" i="2"/>
  <c r="T133" i="2" s="1"/>
  <c r="S135" i="2"/>
  <c r="T135" i="2" s="1"/>
  <c r="S139" i="2"/>
  <c r="T139" i="2" s="1"/>
  <c r="S144" i="2"/>
  <c r="T144" i="2" s="1"/>
  <c r="S150" i="2"/>
  <c r="T150" i="2" s="1"/>
  <c r="S151" i="2"/>
  <c r="T151" i="2" s="1"/>
  <c r="S153" i="2"/>
  <c r="T153" i="2" s="1"/>
  <c r="S154" i="2"/>
  <c r="T154" i="2" s="1"/>
  <c r="S130" i="2"/>
  <c r="T130" i="2" s="1"/>
  <c r="S156" i="2"/>
  <c r="T156" i="2" s="1"/>
  <c r="S175" i="2"/>
  <c r="T175" i="2" s="1"/>
  <c r="S161" i="2"/>
  <c r="T161" i="2" s="1"/>
  <c r="S162" i="2"/>
  <c r="T162" i="2" s="1"/>
  <c r="S166" i="2"/>
  <c r="T166" i="2" s="1"/>
  <c r="S165" i="2"/>
  <c r="T165" i="2" s="1"/>
  <c r="S170" i="2"/>
  <c r="T170" i="2" s="1"/>
  <c r="S171" i="2"/>
  <c r="T171" i="2" s="1"/>
  <c r="S172" i="2"/>
  <c r="T172" i="2" s="1"/>
  <c r="S177" i="2"/>
  <c r="T177" i="2" s="1"/>
  <c r="S184" i="2"/>
  <c r="T184" i="2" s="1"/>
  <c r="S128" i="2"/>
  <c r="T128" i="2" s="1"/>
  <c r="S138" i="2"/>
  <c r="T138" i="2" s="1"/>
  <c r="S143" i="2"/>
  <c r="T143" i="2" s="1"/>
  <c r="S137" i="2"/>
  <c r="T137" i="2" s="1"/>
  <c r="S158" i="2"/>
  <c r="T158" i="2" s="1"/>
  <c r="S160" i="2"/>
  <c r="T160" i="2" s="1"/>
  <c r="S176" i="2"/>
  <c r="T176" i="2" s="1"/>
  <c r="S129" i="2"/>
  <c r="T129" i="2" s="1"/>
  <c r="S131" i="2"/>
  <c r="T131" i="2" s="1"/>
  <c r="S134" i="2"/>
  <c r="T134" i="2" s="1"/>
  <c r="S136" i="2"/>
  <c r="T136" i="2" s="1"/>
  <c r="S164" i="2"/>
  <c r="T164" i="2" s="1"/>
  <c r="S140" i="2"/>
  <c r="T140" i="2" s="1"/>
  <c r="S141" i="2"/>
  <c r="T141" i="2" s="1"/>
  <c r="S142" i="2"/>
  <c r="T142" i="2" s="1"/>
  <c r="S145" i="2"/>
  <c r="T145" i="2" s="1"/>
  <c r="S146" i="2"/>
  <c r="T146" i="2" s="1"/>
  <c r="S148" i="2"/>
  <c r="T148" i="2" s="1"/>
  <c r="S149" i="2"/>
  <c r="T149" i="2" s="1"/>
  <c r="S147" i="2"/>
  <c r="T147" i="2" s="1"/>
  <c r="S173" i="2"/>
  <c r="T173" i="2" s="1"/>
  <c r="S152" i="2"/>
  <c r="T152" i="2" s="1"/>
  <c r="S155" i="2"/>
  <c r="T155" i="2" s="1"/>
  <c r="S157" i="2"/>
  <c r="T157" i="2" s="1"/>
  <c r="S159" i="2"/>
  <c r="T159" i="2" s="1"/>
  <c r="S163" i="2"/>
  <c r="T163" i="2" s="1"/>
  <c r="S167" i="2"/>
  <c r="T167" i="2" s="1"/>
  <c r="S168" i="2"/>
  <c r="T168" i="2" s="1"/>
  <c r="S169" i="2"/>
  <c r="T169" i="2" s="1"/>
  <c r="S174" i="2"/>
  <c r="T174" i="2" s="1"/>
  <c r="S178" i="2"/>
  <c r="T178" i="2" s="1"/>
  <c r="S179" i="2"/>
  <c r="T179" i="2" s="1"/>
  <c r="S180" i="2"/>
  <c r="T180" i="2" s="1"/>
  <c r="S181" i="2"/>
  <c r="T181" i="2" s="1"/>
  <c r="S183" i="2"/>
  <c r="T183" i="2" s="1"/>
  <c r="S185" i="2"/>
  <c r="T185" i="2" s="1"/>
  <c r="S186" i="2"/>
  <c r="T186" i="2" s="1"/>
  <c r="S187" i="2"/>
  <c r="T187" i="2" s="1"/>
  <c r="S188" i="2"/>
  <c r="T188" i="2" s="1"/>
  <c r="S189" i="2"/>
  <c r="T189" i="2" s="1"/>
  <c r="S182" i="2"/>
  <c r="T182" i="2" s="1"/>
  <c r="S190" i="2"/>
  <c r="T190" i="2" s="1"/>
  <c r="S266" i="2"/>
  <c r="T266" i="2" s="1"/>
  <c r="S192" i="2"/>
  <c r="T192" i="2" s="1"/>
  <c r="S194" i="2"/>
  <c r="T194" i="2" s="1"/>
  <c r="S195" i="2"/>
  <c r="T195" i="2" s="1"/>
  <c r="S196" i="2"/>
  <c r="T196" i="2" s="1"/>
  <c r="S197" i="2"/>
  <c r="T197" i="2" s="1"/>
  <c r="S202" i="2"/>
  <c r="T202" i="2" s="1"/>
  <c r="S201" i="2"/>
  <c r="T201" i="2" s="1"/>
  <c r="S203" i="2"/>
  <c r="T203" i="2" s="1"/>
  <c r="S205" i="2"/>
  <c r="T205" i="2" s="1"/>
  <c r="S206" i="2"/>
  <c r="T206" i="2" s="1"/>
  <c r="S208" i="2"/>
  <c r="T208" i="2" s="1"/>
  <c r="S210" i="2"/>
  <c r="T210" i="2" s="1"/>
  <c r="S212" i="2"/>
  <c r="T212" i="2" s="1"/>
  <c r="S211" i="2"/>
  <c r="T211" i="2" s="1"/>
  <c r="S255" i="2"/>
  <c r="T255" i="2" s="1"/>
  <c r="S215" i="2"/>
  <c r="T215" i="2" s="1"/>
  <c r="S214" i="2"/>
  <c r="S217" i="2"/>
  <c r="T217" i="2" s="1"/>
  <c r="S220" i="2"/>
  <c r="T220" i="2" s="1"/>
  <c r="S222" i="2"/>
  <c r="T222" i="2" s="1"/>
  <c r="S267" i="2"/>
  <c r="T267" i="2" s="1"/>
  <c r="S256" i="2"/>
  <c r="T256" i="2" s="1"/>
  <c r="S228" i="2"/>
  <c r="T228" i="2" s="1"/>
  <c r="S229" i="2"/>
  <c r="T229" i="2" s="1"/>
  <c r="S232" i="2"/>
  <c r="T232" i="2" s="1"/>
  <c r="S233" i="2"/>
  <c r="T233" i="2" s="1"/>
  <c r="S235" i="2"/>
  <c r="T235" i="2" s="1"/>
  <c r="S236" i="2"/>
  <c r="T236" i="2" s="1"/>
  <c r="S239" i="2"/>
  <c r="T239" i="2" s="1"/>
  <c r="S241" i="2"/>
  <c r="T241" i="2" s="1"/>
  <c r="S242" i="2"/>
  <c r="T242" i="2" s="1"/>
  <c r="S245" i="2"/>
  <c r="T245" i="2" s="1"/>
  <c r="S249" i="2"/>
  <c r="T249" i="2" s="1"/>
  <c r="S254" i="2"/>
  <c r="T254" i="2" s="1"/>
  <c r="S257" i="2"/>
  <c r="T257" i="2" s="1"/>
  <c r="S247" i="2"/>
  <c r="T247" i="2" s="1"/>
  <c r="S258" i="2"/>
  <c r="T258" i="2" s="1"/>
  <c r="S261" i="2"/>
  <c r="T261" i="2" s="1"/>
  <c r="S262" i="2"/>
  <c r="T262" i="2" s="1"/>
  <c r="S263" i="2"/>
  <c r="T263" i="2" s="1"/>
  <c r="S268" i="2"/>
  <c r="S237" i="2"/>
  <c r="T237" i="2" s="1"/>
  <c r="S270" i="2"/>
  <c r="T270" i="2" s="1"/>
  <c r="S271" i="2"/>
  <c r="T271" i="2" s="1"/>
  <c r="S272" i="2"/>
  <c r="T272" i="2" s="1"/>
  <c r="S273" i="2"/>
  <c r="T273" i="2" s="1"/>
  <c r="S274" i="2"/>
  <c r="T274" i="2" s="1"/>
  <c r="S248" i="2"/>
  <c r="T248" i="2" s="1"/>
  <c r="S264" i="2"/>
  <c r="T264" i="2" s="1"/>
  <c r="S191" i="2"/>
  <c r="T191" i="2" s="1"/>
  <c r="S199" i="2"/>
  <c r="T199" i="2" s="1"/>
  <c r="S260" i="2"/>
  <c r="T260" i="2" s="1"/>
  <c r="S250" i="2"/>
  <c r="S234" i="2"/>
  <c r="T234" i="2" s="1"/>
  <c r="S226" i="2"/>
  <c r="T226" i="2" s="1"/>
  <c r="S209" i="2"/>
  <c r="T209" i="2" s="1"/>
  <c r="S193" i="2"/>
  <c r="T193" i="2" s="1"/>
  <c r="S198" i="2"/>
  <c r="T198" i="2" s="1"/>
  <c r="S200" i="2"/>
  <c r="T200" i="2" s="1"/>
  <c r="S204" i="2"/>
  <c r="T204" i="2" s="1"/>
  <c r="S207" i="2"/>
  <c r="T207" i="2" s="1"/>
  <c r="S213" i="2"/>
  <c r="T213" i="2" s="1"/>
  <c r="S243" i="2"/>
  <c r="T243" i="2" s="1"/>
  <c r="S218" i="2"/>
  <c r="T218" i="2" s="1"/>
  <c r="S221" i="2"/>
  <c r="T221" i="2" s="1"/>
  <c r="S224" i="2"/>
  <c r="T224" i="2" s="1"/>
  <c r="S227" i="2"/>
  <c r="T227" i="2" s="1"/>
  <c r="S230" i="2"/>
  <c r="T230" i="2" s="1"/>
  <c r="S231" i="2"/>
  <c r="T231" i="2" s="1"/>
  <c r="S238" i="2"/>
  <c r="T238" i="2" s="1"/>
  <c r="S240" i="2"/>
  <c r="T240" i="2" s="1"/>
  <c r="S244" i="2"/>
  <c r="T244" i="2" s="1"/>
  <c r="S246" i="2"/>
  <c r="T246" i="2" s="1"/>
  <c r="S252" i="2"/>
  <c r="T252" i="2" s="1"/>
  <c r="S253" i="2"/>
  <c r="T253" i="2" s="1"/>
  <c r="S259" i="2"/>
  <c r="T259" i="2" s="1"/>
  <c r="S275" i="2"/>
  <c r="T275" i="2" s="1"/>
  <c r="S269" i="2"/>
  <c r="T269" i="2" s="1"/>
  <c r="S216" i="2"/>
  <c r="T216" i="2" s="1"/>
  <c r="S223" i="2"/>
  <c r="T223" i="2" s="1"/>
  <c r="S225" i="2"/>
  <c r="T225" i="2" s="1"/>
  <c r="S251" i="2"/>
  <c r="T251" i="2" s="1"/>
  <c r="S265" i="2"/>
  <c r="T265" i="2" s="1"/>
  <c r="S219" i="2"/>
  <c r="T219" i="2" s="1"/>
  <c r="S279" i="2"/>
  <c r="T279" i="2" s="1"/>
  <c r="S284" i="2"/>
  <c r="T284" i="2" s="1"/>
  <c r="S285" i="2"/>
  <c r="T285" i="2" s="1"/>
  <c r="S301" i="2"/>
  <c r="T301" i="2" s="1"/>
  <c r="S302" i="2"/>
  <c r="T302" i="2" s="1"/>
  <c r="S300" i="2"/>
  <c r="T300" i="2" s="1"/>
  <c r="S346" i="2"/>
  <c r="T346" i="2" s="1"/>
  <c r="S356" i="2"/>
  <c r="T356" i="2" s="1"/>
  <c r="S357" i="2"/>
  <c r="T357" i="2" s="1"/>
  <c r="S358" i="2"/>
  <c r="T358" i="2" s="1"/>
  <c r="S338" i="2"/>
  <c r="T338" i="2" s="1"/>
  <c r="S309" i="2"/>
  <c r="T309" i="2" s="1"/>
  <c r="S276" i="2"/>
  <c r="T276" i="2" s="1"/>
  <c r="S330" i="2"/>
  <c r="T330" i="2" s="1"/>
  <c r="S282" i="2"/>
  <c r="T282" i="2" s="1"/>
  <c r="S283" i="2"/>
  <c r="T283" i="2" s="1"/>
  <c r="S311" i="2"/>
  <c r="T311" i="2" s="1"/>
  <c r="S313" i="2"/>
  <c r="T313" i="2" s="1"/>
  <c r="S316" i="2"/>
  <c r="T316" i="2" s="1"/>
  <c r="S321" i="2"/>
  <c r="T321" i="2" s="1"/>
  <c r="S359" i="2"/>
  <c r="T359" i="2" s="1"/>
  <c r="S328" i="2"/>
  <c r="T328" i="2" s="1"/>
  <c r="S315" i="2"/>
  <c r="T315" i="2" s="1"/>
  <c r="S332" i="2"/>
  <c r="T332" i="2" s="1"/>
  <c r="S337" i="2"/>
  <c r="T337" i="2" s="1"/>
  <c r="S342" i="2"/>
  <c r="T342" i="2" s="1"/>
  <c r="S345" i="2"/>
  <c r="T345" i="2" s="1"/>
  <c r="S349" i="2"/>
  <c r="T349" i="2" s="1"/>
  <c r="S361" i="2"/>
  <c r="T361" i="2" s="1"/>
  <c r="S295" i="2"/>
  <c r="T295" i="2" s="1"/>
  <c r="S304" i="2"/>
  <c r="T304" i="2" s="1"/>
  <c r="S307" i="2"/>
  <c r="T307" i="2" s="1"/>
  <c r="S308" i="2"/>
  <c r="T308" i="2" s="1"/>
  <c r="S320" i="2"/>
  <c r="T320" i="2" s="1"/>
  <c r="S331" i="2"/>
  <c r="T331" i="2" s="1"/>
  <c r="S335" i="2"/>
  <c r="T335" i="2" s="1"/>
  <c r="S354" i="2"/>
  <c r="T354" i="2" s="1"/>
  <c r="S287" i="2"/>
  <c r="T287" i="2" s="1"/>
  <c r="S344" i="2"/>
  <c r="T344" i="2" s="1"/>
  <c r="S334" i="2"/>
  <c r="T334" i="2" s="1"/>
  <c r="S360" i="2"/>
  <c r="T360" i="2" s="1"/>
  <c r="S317" i="2"/>
  <c r="T317" i="2" s="1"/>
  <c r="S325" i="2"/>
  <c r="T325" i="2" s="1"/>
  <c r="S289" i="2"/>
  <c r="T289" i="2" s="1"/>
  <c r="S290" i="2"/>
  <c r="T290" i="2" s="1"/>
  <c r="S294" i="2"/>
  <c r="T294" i="2" s="1"/>
  <c r="S292" i="2"/>
  <c r="T292" i="2" s="1"/>
  <c r="S293" i="2"/>
  <c r="T293" i="2" s="1"/>
  <c r="S298" i="2"/>
  <c r="T298" i="2" s="1"/>
  <c r="S310" i="2"/>
  <c r="T310" i="2" s="1"/>
  <c r="S312" i="2"/>
  <c r="T312" i="2" s="1"/>
  <c r="S314" i="2"/>
  <c r="T314" i="2" s="1"/>
  <c r="S343" i="2"/>
  <c r="T343" i="2" s="1"/>
  <c r="S319" i="2"/>
  <c r="T319" i="2" s="1"/>
  <c r="S299" i="2"/>
  <c r="T299" i="2" s="1"/>
  <c r="S322" i="2"/>
  <c r="T322" i="2" s="1"/>
  <c r="S326" i="2"/>
  <c r="T326" i="2" s="1"/>
  <c r="S323" i="2"/>
  <c r="T323" i="2" s="1"/>
  <c r="S324" i="2"/>
  <c r="T324" i="2" s="1"/>
  <c r="S303" i="2"/>
  <c r="T303" i="2" s="1"/>
  <c r="S296" i="2"/>
  <c r="T296" i="2" s="1"/>
  <c r="S327" i="2"/>
  <c r="T327" i="2" s="1"/>
  <c r="S336" i="2"/>
  <c r="T336" i="2" s="1"/>
  <c r="S355" i="2"/>
  <c r="T355" i="2" s="1"/>
  <c r="S297" i="2"/>
  <c r="T297" i="2" s="1"/>
  <c r="S318" i="2"/>
  <c r="T318" i="2" s="1"/>
  <c r="S280" i="2"/>
  <c r="T280" i="2" s="1"/>
  <c r="S329" i="2"/>
  <c r="T329" i="2" s="1"/>
  <c r="S286" i="2"/>
  <c r="T286" i="2" s="1"/>
  <c r="S339" i="2"/>
  <c r="T339" i="2" s="1"/>
  <c r="S288" i="2"/>
  <c r="T288" i="2" s="1"/>
  <c r="S347" i="2"/>
  <c r="T347" i="2" s="1"/>
  <c r="S340" i="2"/>
  <c r="T340" i="2" s="1"/>
  <c r="S341" i="2"/>
  <c r="T341" i="2" s="1"/>
  <c r="S281" i="2"/>
  <c r="T281" i="2" s="1"/>
  <c r="S348" i="2"/>
  <c r="T348" i="2" s="1"/>
  <c r="S350" i="2"/>
  <c r="T350" i="2" s="1"/>
  <c r="S351" i="2"/>
  <c r="T351" i="2" s="1"/>
  <c r="S352" i="2"/>
  <c r="T352" i="2" s="1"/>
  <c r="S291" i="2"/>
  <c r="T291" i="2" s="1"/>
  <c r="S333" i="2"/>
  <c r="T333" i="2" s="1"/>
  <c r="S277" i="2"/>
  <c r="T277" i="2" s="1"/>
  <c r="S353" i="2"/>
  <c r="T353" i="2" s="1"/>
  <c r="S278" i="2"/>
  <c r="T278" i="2" s="1"/>
  <c r="S305" i="2"/>
  <c r="T305" i="2" s="1"/>
  <c r="S306" i="2"/>
  <c r="T306" i="2" s="1"/>
  <c r="S362" i="2"/>
  <c r="T362" i="2" s="1"/>
  <c r="S363" i="2"/>
  <c r="T363" i="2" s="1"/>
  <c r="S364" i="2"/>
  <c r="T364" i="2" s="1"/>
  <c r="S365" i="2"/>
  <c r="T365" i="2" s="1"/>
  <c r="S366" i="2"/>
  <c r="T366" i="2" s="1"/>
  <c r="S367" i="2"/>
  <c r="T367" i="2" s="1"/>
  <c r="S368" i="2"/>
  <c r="T368" i="2" s="1"/>
  <c r="S369" i="2"/>
  <c r="T369" i="2" s="1"/>
  <c r="S370" i="2"/>
  <c r="T370" i="2" s="1"/>
  <c r="S371" i="2"/>
  <c r="T371" i="2" s="1"/>
  <c r="S372" i="2"/>
  <c r="T372" i="2" s="1"/>
  <c r="S373" i="2"/>
  <c r="T373" i="2" s="1"/>
  <c r="S374" i="2"/>
  <c r="T374" i="2" s="1"/>
  <c r="S375" i="2"/>
  <c r="T375" i="2" s="1"/>
  <c r="S376" i="2"/>
  <c r="T376" i="2" s="1"/>
  <c r="S377" i="2"/>
  <c r="T377" i="2" s="1"/>
  <c r="S378" i="2"/>
  <c r="T378" i="2" s="1"/>
  <c r="S379" i="2"/>
  <c r="T379" i="2" s="1"/>
  <c r="S380" i="2"/>
  <c r="T380" i="2" s="1"/>
  <c r="S381" i="2"/>
  <c r="T381" i="2" s="1"/>
  <c r="S382" i="2"/>
  <c r="T382" i="2" s="1"/>
  <c r="S383" i="2"/>
  <c r="T383" i="2" s="1"/>
  <c r="S384" i="2"/>
  <c r="T384" i="2" s="1"/>
  <c r="S385" i="2"/>
  <c r="T385" i="2" s="1"/>
  <c r="S386" i="2"/>
  <c r="T386" i="2" s="1"/>
  <c r="S387" i="2"/>
  <c r="T387" i="2" s="1"/>
  <c r="S388" i="2"/>
  <c r="T388" i="2" s="1"/>
  <c r="S389" i="2"/>
  <c r="T389" i="2" s="1"/>
  <c r="S390" i="2"/>
  <c r="T390" i="2" s="1"/>
  <c r="S391" i="2"/>
  <c r="T391" i="2" s="1"/>
  <c r="S392" i="2"/>
  <c r="T392" i="2" s="1"/>
  <c r="S393" i="2"/>
  <c r="T393" i="2" s="1"/>
  <c r="S394" i="2"/>
  <c r="T394" i="2" s="1"/>
  <c r="S395" i="2"/>
  <c r="T395" i="2" s="1"/>
  <c r="S396" i="2"/>
  <c r="T396" i="2" s="1"/>
  <c r="S397" i="2"/>
  <c r="T397" i="2" s="1"/>
  <c r="S398" i="2"/>
  <c r="T398" i="2" s="1"/>
  <c r="S399" i="2"/>
  <c r="T399" i="2" s="1"/>
  <c r="S400" i="2"/>
  <c r="T400" i="2" s="1"/>
  <c r="S402" i="2"/>
  <c r="T402" i="2" s="1"/>
  <c r="S403" i="2"/>
  <c r="T403" i="2" s="1"/>
  <c r="S404" i="2"/>
  <c r="T404" i="2" s="1"/>
  <c r="S405" i="2"/>
  <c r="T405" i="2" s="1"/>
  <c r="S406" i="2"/>
  <c r="T406" i="2" s="1"/>
  <c r="S407" i="2"/>
  <c r="T407" i="2" s="1"/>
  <c r="S408" i="2"/>
  <c r="T408" i="2" s="1"/>
  <c r="S409" i="2"/>
  <c r="T409" i="2" s="1"/>
  <c r="S410" i="2"/>
  <c r="T410" i="2" s="1"/>
  <c r="S411" i="2"/>
  <c r="T411" i="2" s="1"/>
  <c r="S412" i="2"/>
  <c r="T412" i="2" s="1"/>
  <c r="S413" i="2"/>
  <c r="T413" i="2" s="1"/>
  <c r="S414" i="2"/>
  <c r="T414" i="2" s="1"/>
  <c r="S415" i="2"/>
  <c r="T415" i="2" s="1"/>
  <c r="S416" i="2"/>
  <c r="T416" i="2" s="1"/>
  <c r="S417" i="2"/>
  <c r="T417" i="2" s="1"/>
  <c r="S418" i="2"/>
  <c r="T418" i="2" s="1"/>
  <c r="S419" i="2"/>
  <c r="T419" i="2" s="1"/>
  <c r="S420" i="2"/>
  <c r="T420" i="2" s="1"/>
  <c r="S421" i="2"/>
  <c r="T421" i="2" s="1"/>
  <c r="S422" i="2"/>
  <c r="T422" i="2" s="1"/>
  <c r="S423" i="2"/>
  <c r="T423" i="2" s="1"/>
  <c r="S424" i="2"/>
  <c r="T424" i="2" s="1"/>
  <c r="S425" i="2"/>
  <c r="T425" i="2" s="1"/>
  <c r="S426" i="2"/>
  <c r="T426" i="2" s="1"/>
  <c r="S427" i="2"/>
  <c r="T427" i="2" s="1"/>
  <c r="S428" i="2"/>
  <c r="T428" i="2" s="1"/>
  <c r="S429" i="2"/>
  <c r="T429" i="2" s="1"/>
  <c r="S430" i="2"/>
  <c r="T430" i="2" s="1"/>
  <c r="S431" i="2"/>
  <c r="T431" i="2" s="1"/>
  <c r="S432" i="2"/>
  <c r="T432" i="2" s="1"/>
  <c r="S433" i="2"/>
  <c r="T433" i="2" s="1"/>
  <c r="S434" i="2"/>
  <c r="T434" i="2" s="1"/>
  <c r="S435" i="2"/>
  <c r="T435" i="2" s="1"/>
  <c r="S436" i="2"/>
  <c r="T436" i="2" s="1"/>
  <c r="S437" i="2"/>
  <c r="T437" i="2" s="1"/>
  <c r="S438" i="2"/>
  <c r="T438" i="2" s="1"/>
  <c r="S439" i="2"/>
  <c r="T439" i="2" s="1"/>
  <c r="S62" i="2"/>
  <c r="T62" i="2" s="1"/>
  <c r="S48" i="2"/>
  <c r="T48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O443" i="2"/>
  <c r="T268" i="2"/>
  <c r="T69" i="2"/>
  <c r="T214" i="2"/>
  <c r="T250" i="2"/>
  <c r="AT442" i="3"/>
  <c r="Y442" i="3"/>
  <c r="X442" i="3"/>
  <c r="U442" i="3"/>
  <c r="T442" i="3"/>
  <c r="S442" i="3"/>
  <c r="P442" i="3"/>
  <c r="AM441" i="3"/>
  <c r="AL441" i="3"/>
  <c r="AJ441" i="3"/>
  <c r="AD441" i="3"/>
  <c r="AC441" i="3"/>
  <c r="Z441" i="3"/>
  <c r="AK441" i="3" s="1"/>
  <c r="W441" i="3"/>
  <c r="V441" i="3"/>
  <c r="R441" i="3"/>
  <c r="Q441" i="3"/>
  <c r="AM440" i="3"/>
  <c r="AL440" i="3"/>
  <c r="AJ440" i="3"/>
  <c r="AD440" i="3"/>
  <c r="AC440" i="3"/>
  <c r="Z440" i="3"/>
  <c r="AK440" i="3" s="1"/>
  <c r="W440" i="3"/>
  <c r="V440" i="3"/>
  <c r="R440" i="3"/>
  <c r="Q440" i="3"/>
  <c r="AY439" i="3"/>
  <c r="AM439" i="3"/>
  <c r="AJ439" i="3"/>
  <c r="AD439" i="3"/>
  <c r="AC439" i="3"/>
  <c r="Z439" i="3"/>
  <c r="AK439" i="3" s="1"/>
  <c r="W439" i="3"/>
  <c r="V439" i="3"/>
  <c r="AA439" i="3" s="1"/>
  <c r="AE439" i="3" s="1"/>
  <c r="AO439" i="3" s="1"/>
  <c r="R439" i="3"/>
  <c r="AY438" i="3"/>
  <c r="AM438" i="3"/>
  <c r="AJ438" i="3"/>
  <c r="AD438" i="3"/>
  <c r="AH438" i="3" s="1"/>
  <c r="AR438" i="3" s="1"/>
  <c r="AZ438" i="3" s="1"/>
  <c r="AC438" i="3"/>
  <c r="Z438" i="3"/>
  <c r="AK438" i="3" s="1"/>
  <c r="W438" i="3"/>
  <c r="V438" i="3"/>
  <c r="AA438" i="3" s="1"/>
  <c r="R438" i="3"/>
  <c r="AM437" i="3"/>
  <c r="AJ437" i="3"/>
  <c r="AD437" i="3"/>
  <c r="AC437" i="3"/>
  <c r="Z437" i="3"/>
  <c r="AK437" i="3" s="1"/>
  <c r="W437" i="3"/>
  <c r="V437" i="3"/>
  <c r="AA437" i="3" s="1"/>
  <c r="R437" i="3"/>
  <c r="AY436" i="3"/>
  <c r="AM436" i="3"/>
  <c r="AL436" i="3"/>
  <c r="AK436" i="3"/>
  <c r="AJ436" i="3"/>
  <c r="AD436" i="3"/>
  <c r="AC436" i="3"/>
  <c r="Z436" i="3"/>
  <c r="W436" i="3"/>
  <c r="V436" i="3"/>
  <c r="AA436" i="3" s="1"/>
  <c r="R436" i="3"/>
  <c r="AY435" i="3"/>
  <c r="AL435" i="3"/>
  <c r="AJ435" i="3"/>
  <c r="AD435" i="3"/>
  <c r="AC435" i="3"/>
  <c r="Z435" i="3"/>
  <c r="AK435" i="3" s="1"/>
  <c r="W435" i="3"/>
  <c r="V435" i="3"/>
  <c r="AA435" i="3" s="1"/>
  <c r="R435" i="3"/>
  <c r="AL434" i="3"/>
  <c r="AJ434" i="3"/>
  <c r="AD434" i="3"/>
  <c r="AC434" i="3"/>
  <c r="Z434" i="3"/>
  <c r="AK434" i="3" s="1"/>
  <c r="V434" i="3"/>
  <c r="AA434" i="3" s="1"/>
  <c r="R434" i="3"/>
  <c r="AB434" i="3" s="1"/>
  <c r="AY433" i="3"/>
  <c r="AM433" i="3"/>
  <c r="AL433" i="3"/>
  <c r="AJ433" i="3"/>
  <c r="AD433" i="3"/>
  <c r="AC433" i="3"/>
  <c r="Z433" i="3"/>
  <c r="AK433" i="3" s="1"/>
  <c r="W433" i="3"/>
  <c r="V433" i="3"/>
  <c r="AA433" i="3" s="1"/>
  <c r="R433" i="3"/>
  <c r="AY432" i="3"/>
  <c r="AL432" i="3"/>
  <c r="AJ432" i="3"/>
  <c r="AD432" i="3"/>
  <c r="AC432" i="3"/>
  <c r="Z432" i="3"/>
  <c r="AK432" i="3" s="1"/>
  <c r="W432" i="3"/>
  <c r="V432" i="3"/>
  <c r="AA432" i="3" s="1"/>
  <c r="R432" i="3"/>
  <c r="AJ431" i="3"/>
  <c r="AD431" i="3"/>
  <c r="AC431" i="3"/>
  <c r="Z431" i="3"/>
  <c r="AK431" i="3" s="1"/>
  <c r="AU431" i="3" s="1"/>
  <c r="AV431" i="3" s="1"/>
  <c r="W431" i="3"/>
  <c r="V431" i="3"/>
  <c r="AA431" i="3" s="1"/>
  <c r="R431" i="3"/>
  <c r="AY430" i="3"/>
  <c r="AM430" i="3"/>
  <c r="AL430" i="3"/>
  <c r="AJ430" i="3"/>
  <c r="AD430" i="3"/>
  <c r="AC430" i="3"/>
  <c r="Z430" i="3"/>
  <c r="AK430" i="3" s="1"/>
  <c r="W430" i="3"/>
  <c r="V430" i="3"/>
  <c r="AA430" i="3" s="1"/>
  <c r="R430" i="3"/>
  <c r="AM429" i="3"/>
  <c r="AJ429" i="3"/>
  <c r="AD429" i="3"/>
  <c r="AC429" i="3"/>
  <c r="Z429" i="3"/>
  <c r="AK429" i="3" s="1"/>
  <c r="V429" i="3"/>
  <c r="R429" i="3"/>
  <c r="AB429" i="3" s="1"/>
  <c r="Q429" i="3"/>
  <c r="AY428" i="3"/>
  <c r="AM428" i="3"/>
  <c r="AJ428" i="3"/>
  <c r="AD428" i="3"/>
  <c r="AC428" i="3"/>
  <c r="AB428" i="3"/>
  <c r="Z428" i="3"/>
  <c r="AK428" i="3" s="1"/>
  <c r="V428" i="3"/>
  <c r="AA428" i="3" s="1"/>
  <c r="AM427" i="3"/>
  <c r="AL427" i="3"/>
  <c r="AJ427" i="3"/>
  <c r="AD427" i="3"/>
  <c r="AH427" i="3" s="1"/>
  <c r="AR427" i="3" s="1"/>
  <c r="AZ427" i="3" s="1"/>
  <c r="AC427" i="3"/>
  <c r="Z427" i="3"/>
  <c r="AK427" i="3" s="1"/>
  <c r="W427" i="3"/>
  <c r="V427" i="3"/>
  <c r="AA427" i="3" s="1"/>
  <c r="R427" i="3"/>
  <c r="AZ426" i="3"/>
  <c r="AY426" i="3"/>
  <c r="AM426" i="3"/>
  <c r="AJ426" i="3"/>
  <c r="AD426" i="3"/>
  <c r="AC426" i="3"/>
  <c r="AH426" i="3" s="1"/>
  <c r="Z426" i="3"/>
  <c r="AK426" i="3" s="1"/>
  <c r="W426" i="3"/>
  <c r="V426" i="3"/>
  <c r="AA426" i="3" s="1"/>
  <c r="R426" i="3"/>
  <c r="AY425" i="3"/>
  <c r="AM425" i="3"/>
  <c r="AL425" i="3"/>
  <c r="AJ425" i="3"/>
  <c r="AD425" i="3"/>
  <c r="AC425" i="3"/>
  <c r="Z425" i="3"/>
  <c r="AK425" i="3" s="1"/>
  <c r="W425" i="3"/>
  <c r="V425" i="3"/>
  <c r="AA425" i="3" s="1"/>
  <c r="R425" i="3"/>
  <c r="AY424" i="3"/>
  <c r="AM424" i="3"/>
  <c r="AL424" i="3"/>
  <c r="AJ424" i="3"/>
  <c r="AD424" i="3"/>
  <c r="AC424" i="3"/>
  <c r="Z424" i="3"/>
  <c r="AK424" i="3" s="1"/>
  <c r="W424" i="3"/>
  <c r="V424" i="3"/>
  <c r="R424" i="3"/>
  <c r="Q424" i="3"/>
  <c r="AZ423" i="3"/>
  <c r="AL423" i="3"/>
  <c r="AJ423" i="3"/>
  <c r="AD423" i="3"/>
  <c r="AC423" i="3"/>
  <c r="Z423" i="3"/>
  <c r="AK423" i="3" s="1"/>
  <c r="W423" i="3"/>
  <c r="V423" i="3"/>
  <c r="AA423" i="3" s="1"/>
  <c r="R423" i="3"/>
  <c r="AY422" i="3"/>
  <c r="AM422" i="3"/>
  <c r="AL422" i="3"/>
  <c r="AJ422" i="3"/>
  <c r="AD422" i="3"/>
  <c r="AC422" i="3"/>
  <c r="Z422" i="3"/>
  <c r="AK422" i="3" s="1"/>
  <c r="W422" i="3"/>
  <c r="V422" i="3"/>
  <c r="AA422" i="3" s="1"/>
  <c r="R422" i="3"/>
  <c r="AM421" i="3"/>
  <c r="AL421" i="3"/>
  <c r="AJ421" i="3"/>
  <c r="AD421" i="3"/>
  <c r="AC421" i="3"/>
  <c r="Z421" i="3"/>
  <c r="AK421" i="3" s="1"/>
  <c r="W421" i="3"/>
  <c r="V421" i="3"/>
  <c r="AA421" i="3" s="1"/>
  <c r="R421" i="3"/>
  <c r="AL420" i="3"/>
  <c r="AJ420" i="3"/>
  <c r="AD420" i="3"/>
  <c r="AH420" i="3" s="1"/>
  <c r="AR420" i="3" s="1"/>
  <c r="AZ420" i="3" s="1"/>
  <c r="AC420" i="3"/>
  <c r="Z420" i="3"/>
  <c r="AK420" i="3" s="1"/>
  <c r="W420" i="3"/>
  <c r="V420" i="3"/>
  <c r="R420" i="3"/>
  <c r="Q420" i="3"/>
  <c r="AM419" i="3"/>
  <c r="AL419" i="3"/>
  <c r="AJ419" i="3"/>
  <c r="AD419" i="3"/>
  <c r="AC419" i="3"/>
  <c r="Z419" i="3"/>
  <c r="AK419" i="3" s="1"/>
  <c r="W419" i="3"/>
  <c r="V419" i="3"/>
  <c r="R419" i="3"/>
  <c r="Q419" i="3"/>
  <c r="AL418" i="3"/>
  <c r="AJ418" i="3"/>
  <c r="AD418" i="3"/>
  <c r="AH418" i="3" s="1"/>
  <c r="AR418" i="3" s="1"/>
  <c r="AZ418" i="3" s="1"/>
  <c r="AC418" i="3"/>
  <c r="Z418" i="3"/>
  <c r="AK418" i="3" s="1"/>
  <c r="W418" i="3"/>
  <c r="V418" i="3"/>
  <c r="AA418" i="3" s="1"/>
  <c r="R418" i="3"/>
  <c r="AM417" i="3"/>
  <c r="AL417" i="3"/>
  <c r="AJ417" i="3"/>
  <c r="AD417" i="3"/>
  <c r="AC417" i="3"/>
  <c r="Z417" i="3"/>
  <c r="AK417" i="3" s="1"/>
  <c r="W417" i="3"/>
  <c r="V417" i="3"/>
  <c r="R417" i="3"/>
  <c r="Q417" i="3"/>
  <c r="AM416" i="3"/>
  <c r="AL416" i="3"/>
  <c r="AJ416" i="3"/>
  <c r="AD416" i="3"/>
  <c r="AC416" i="3"/>
  <c r="AH416" i="3" s="1"/>
  <c r="AR416" i="3" s="1"/>
  <c r="AZ416" i="3" s="1"/>
  <c r="Z416" i="3"/>
  <c r="AK416" i="3" s="1"/>
  <c r="W416" i="3"/>
  <c r="V416" i="3"/>
  <c r="AA416" i="3" s="1"/>
  <c r="R416" i="3"/>
  <c r="AY415" i="3"/>
  <c r="AL415" i="3"/>
  <c r="AJ415" i="3"/>
  <c r="AD415" i="3"/>
  <c r="AC415" i="3"/>
  <c r="Z415" i="3"/>
  <c r="AK415" i="3" s="1"/>
  <c r="W415" i="3"/>
  <c r="V415" i="3"/>
  <c r="AA415" i="3" s="1"/>
  <c r="R415" i="3"/>
  <c r="AL414" i="3"/>
  <c r="AJ414" i="3"/>
  <c r="AD414" i="3"/>
  <c r="AC414" i="3"/>
  <c r="Z414" i="3"/>
  <c r="AK414" i="3" s="1"/>
  <c r="W414" i="3"/>
  <c r="V414" i="3"/>
  <c r="AA414" i="3" s="1"/>
  <c r="R414" i="3"/>
  <c r="AL413" i="3"/>
  <c r="AJ413" i="3"/>
  <c r="AD413" i="3"/>
  <c r="AC413" i="3"/>
  <c r="Z413" i="3"/>
  <c r="AK413" i="3" s="1"/>
  <c r="W413" i="3"/>
  <c r="V413" i="3"/>
  <c r="AA413" i="3" s="1"/>
  <c r="R413" i="3"/>
  <c r="AY412" i="3"/>
  <c r="AM412" i="3"/>
  <c r="AJ412" i="3"/>
  <c r="AD412" i="3"/>
  <c r="AC412" i="3"/>
  <c r="Z412" i="3"/>
  <c r="AK412" i="3" s="1"/>
  <c r="W412" i="3"/>
  <c r="V412" i="3"/>
  <c r="AA412" i="3" s="1"/>
  <c r="R412" i="3"/>
  <c r="AJ411" i="3"/>
  <c r="AD411" i="3"/>
  <c r="AC411" i="3"/>
  <c r="Z411" i="3"/>
  <c r="AK411" i="3" s="1"/>
  <c r="W411" i="3"/>
  <c r="V411" i="3"/>
  <c r="AA411" i="3" s="1"/>
  <c r="R411" i="3"/>
  <c r="AM410" i="3"/>
  <c r="AJ410" i="3"/>
  <c r="AD410" i="3"/>
  <c r="AC410" i="3"/>
  <c r="AH410" i="3" s="1"/>
  <c r="AR410" i="3" s="1"/>
  <c r="AZ410" i="3" s="1"/>
  <c r="Z410" i="3"/>
  <c r="AK410" i="3" s="1"/>
  <c r="W410" i="3"/>
  <c r="V410" i="3"/>
  <c r="AA410" i="3" s="1"/>
  <c r="R410" i="3"/>
  <c r="AY409" i="3"/>
  <c r="AL409" i="3"/>
  <c r="AJ409" i="3"/>
  <c r="AD409" i="3"/>
  <c r="AC409" i="3"/>
  <c r="Z409" i="3"/>
  <c r="AK409" i="3" s="1"/>
  <c r="W409" i="3"/>
  <c r="V409" i="3"/>
  <c r="AA409" i="3" s="1"/>
  <c r="R409" i="3"/>
  <c r="AY408" i="3"/>
  <c r="AL408" i="3"/>
  <c r="AJ408" i="3"/>
  <c r="AD408" i="3"/>
  <c r="AC408" i="3"/>
  <c r="Z408" i="3"/>
  <c r="AK408" i="3" s="1"/>
  <c r="W408" i="3"/>
  <c r="V408" i="3"/>
  <c r="AA408" i="3" s="1"/>
  <c r="R408" i="3"/>
  <c r="AM407" i="3"/>
  <c r="AL407" i="3"/>
  <c r="AJ407" i="3"/>
  <c r="AD407" i="3"/>
  <c r="AC407" i="3"/>
  <c r="AH407" i="3" s="1"/>
  <c r="AR407" i="3" s="1"/>
  <c r="AZ407" i="3" s="1"/>
  <c r="Z407" i="3"/>
  <c r="AK407" i="3" s="1"/>
  <c r="W407" i="3"/>
  <c r="V407" i="3"/>
  <c r="AA407" i="3" s="1"/>
  <c r="R407" i="3"/>
  <c r="AY406" i="3"/>
  <c r="AM406" i="3"/>
  <c r="AL406" i="3"/>
  <c r="AJ406" i="3"/>
  <c r="AD406" i="3"/>
  <c r="AC406" i="3"/>
  <c r="Z406" i="3"/>
  <c r="AK406" i="3" s="1"/>
  <c r="W406" i="3"/>
  <c r="V406" i="3"/>
  <c r="R406" i="3"/>
  <c r="Q406" i="3"/>
  <c r="AJ405" i="3"/>
  <c r="AD405" i="3"/>
  <c r="AC405" i="3"/>
  <c r="Z405" i="3"/>
  <c r="AK405" i="3" s="1"/>
  <c r="W405" i="3"/>
  <c r="V405" i="3"/>
  <c r="AA405" i="3" s="1"/>
  <c r="R405" i="3"/>
  <c r="AY404" i="3"/>
  <c r="AM404" i="3"/>
  <c r="AL404" i="3"/>
  <c r="AJ404" i="3"/>
  <c r="AD404" i="3"/>
  <c r="AC404" i="3"/>
  <c r="Z404" i="3"/>
  <c r="AK404" i="3" s="1"/>
  <c r="W404" i="3"/>
  <c r="V404" i="3"/>
  <c r="AA404" i="3" s="1"/>
  <c r="R404" i="3"/>
  <c r="AY403" i="3"/>
  <c r="AM403" i="3"/>
  <c r="AJ403" i="3"/>
  <c r="AD403" i="3"/>
  <c r="AC403" i="3"/>
  <c r="Z403" i="3"/>
  <c r="AK403" i="3" s="1"/>
  <c r="W403" i="3"/>
  <c r="V403" i="3"/>
  <c r="AA403" i="3" s="1"/>
  <c r="R403" i="3"/>
  <c r="AL402" i="3"/>
  <c r="AK402" i="3"/>
  <c r="AJ402" i="3"/>
  <c r="AD402" i="3"/>
  <c r="AC402" i="3"/>
  <c r="Z402" i="3"/>
  <c r="W402" i="3"/>
  <c r="V402" i="3"/>
  <c r="AA402" i="3" s="1"/>
  <c r="R402" i="3"/>
  <c r="AY401" i="3"/>
  <c r="AM401" i="3"/>
  <c r="AL401" i="3"/>
  <c r="AJ401" i="3"/>
  <c r="AD401" i="3"/>
  <c r="AC401" i="3"/>
  <c r="Z401" i="3"/>
  <c r="AK401" i="3" s="1"/>
  <c r="W401" i="3"/>
  <c r="V401" i="3"/>
  <c r="AA401" i="3" s="1"/>
  <c r="R401" i="3"/>
  <c r="AY400" i="3"/>
  <c r="AL400" i="3"/>
  <c r="AJ400" i="3"/>
  <c r="AD400" i="3"/>
  <c r="AC400" i="3"/>
  <c r="Z400" i="3"/>
  <c r="AK400" i="3" s="1"/>
  <c r="W400" i="3"/>
  <c r="V400" i="3"/>
  <c r="R400" i="3"/>
  <c r="Q400" i="3"/>
  <c r="AM399" i="3"/>
  <c r="AL399" i="3"/>
  <c r="AJ399" i="3"/>
  <c r="AD399" i="3"/>
  <c r="AC399" i="3"/>
  <c r="Z399" i="3"/>
  <c r="AK399" i="3" s="1"/>
  <c r="W399" i="3"/>
  <c r="V399" i="3"/>
  <c r="AA399" i="3" s="1"/>
  <c r="R399" i="3"/>
  <c r="AL398" i="3"/>
  <c r="AJ398" i="3"/>
  <c r="AD398" i="3"/>
  <c r="AC398" i="3"/>
  <c r="Z398" i="3"/>
  <c r="AK398" i="3" s="1"/>
  <c r="W398" i="3"/>
  <c r="V398" i="3"/>
  <c r="AA398" i="3" s="1"/>
  <c r="R398" i="3"/>
  <c r="AY397" i="3"/>
  <c r="AM397" i="3"/>
  <c r="AL397" i="3"/>
  <c r="AJ397" i="3"/>
  <c r="AD397" i="3"/>
  <c r="AC397" i="3"/>
  <c r="Z397" i="3"/>
  <c r="AK397" i="3" s="1"/>
  <c r="W397" i="3"/>
  <c r="V397" i="3"/>
  <c r="AA397" i="3" s="1"/>
  <c r="R397" i="3"/>
  <c r="AL396" i="3"/>
  <c r="AJ396" i="3"/>
  <c r="AD396" i="3"/>
  <c r="AC396" i="3"/>
  <c r="Z396" i="3"/>
  <c r="AK396" i="3" s="1"/>
  <c r="W396" i="3"/>
  <c r="V396" i="3"/>
  <c r="AA396" i="3" s="1"/>
  <c r="R396" i="3"/>
  <c r="AY395" i="3"/>
  <c r="AM395" i="3"/>
  <c r="AL395" i="3"/>
  <c r="AJ395" i="3"/>
  <c r="AD395" i="3"/>
  <c r="AC395" i="3"/>
  <c r="Z395" i="3"/>
  <c r="AK395" i="3" s="1"/>
  <c r="W395" i="3"/>
  <c r="V395" i="3"/>
  <c r="AA395" i="3" s="1"/>
  <c r="R395" i="3"/>
  <c r="AM394" i="3"/>
  <c r="AL394" i="3"/>
  <c r="AJ394" i="3"/>
  <c r="AD394" i="3"/>
  <c r="AC394" i="3"/>
  <c r="Z394" i="3"/>
  <c r="AK394" i="3" s="1"/>
  <c r="W394" i="3"/>
  <c r="V394" i="3"/>
  <c r="AA394" i="3" s="1"/>
  <c r="R394" i="3"/>
  <c r="AY393" i="3"/>
  <c r="AM393" i="3"/>
  <c r="AL393" i="3"/>
  <c r="AJ393" i="3"/>
  <c r="AD393" i="3"/>
  <c r="AC393" i="3"/>
  <c r="Z393" i="3"/>
  <c r="AK393" i="3" s="1"/>
  <c r="W393" i="3"/>
  <c r="V393" i="3"/>
  <c r="AA393" i="3" s="1"/>
  <c r="R393" i="3"/>
  <c r="AY392" i="3"/>
  <c r="AM392" i="3"/>
  <c r="AL392" i="3"/>
  <c r="AJ392" i="3"/>
  <c r="AD392" i="3"/>
  <c r="AC392" i="3"/>
  <c r="Z392" i="3"/>
  <c r="AK392" i="3" s="1"/>
  <c r="W392" i="3"/>
  <c r="V392" i="3"/>
  <c r="R392" i="3"/>
  <c r="Q392" i="3"/>
  <c r="AM391" i="3"/>
  <c r="AL391" i="3"/>
  <c r="AJ391" i="3"/>
  <c r="AD391" i="3"/>
  <c r="AC391" i="3"/>
  <c r="Z391" i="3"/>
  <c r="AK391" i="3" s="1"/>
  <c r="W391" i="3"/>
  <c r="V391" i="3"/>
  <c r="AA391" i="3" s="1"/>
  <c r="R391" i="3"/>
  <c r="AL390" i="3"/>
  <c r="AK390" i="3"/>
  <c r="AJ390" i="3"/>
  <c r="AD390" i="3"/>
  <c r="AC390" i="3"/>
  <c r="Z390" i="3"/>
  <c r="W390" i="3"/>
  <c r="V390" i="3"/>
  <c r="AA390" i="3" s="1"/>
  <c r="AE390" i="3" s="1"/>
  <c r="AO390" i="3" s="1"/>
  <c r="R390" i="3"/>
  <c r="AM389" i="3"/>
  <c r="AL389" i="3"/>
  <c r="AJ389" i="3"/>
  <c r="AD389" i="3"/>
  <c r="AC389" i="3"/>
  <c r="Z389" i="3"/>
  <c r="AK389" i="3" s="1"/>
  <c r="W389" i="3"/>
  <c r="V389" i="3"/>
  <c r="R389" i="3"/>
  <c r="Q389" i="3"/>
  <c r="AM388" i="3"/>
  <c r="AJ388" i="3"/>
  <c r="AD388" i="3"/>
  <c r="AC388" i="3"/>
  <c r="Z388" i="3"/>
  <c r="AK388" i="3" s="1"/>
  <c r="W388" i="3"/>
  <c r="V388" i="3"/>
  <c r="R388" i="3"/>
  <c r="Q388" i="3"/>
  <c r="AY387" i="3"/>
  <c r="AM387" i="3"/>
  <c r="AL387" i="3"/>
  <c r="AJ387" i="3"/>
  <c r="AD387" i="3"/>
  <c r="AC387" i="3"/>
  <c r="Z387" i="3"/>
  <c r="AK387" i="3" s="1"/>
  <c r="W387" i="3"/>
  <c r="V387" i="3"/>
  <c r="AA387" i="3" s="1"/>
  <c r="R387" i="3"/>
  <c r="AY386" i="3"/>
  <c r="AM386" i="3"/>
  <c r="AL386" i="3"/>
  <c r="AJ386" i="3"/>
  <c r="AD386" i="3"/>
  <c r="AC386" i="3"/>
  <c r="Z386" i="3"/>
  <c r="AK386" i="3" s="1"/>
  <c r="W386" i="3"/>
  <c r="V386" i="3"/>
  <c r="AA386" i="3" s="1"/>
  <c r="R386" i="3"/>
  <c r="AY385" i="3"/>
  <c r="AM385" i="3"/>
  <c r="AL385" i="3"/>
  <c r="AJ385" i="3"/>
  <c r="AD385" i="3"/>
  <c r="AC385" i="3"/>
  <c r="Z385" i="3"/>
  <c r="AK385" i="3" s="1"/>
  <c r="V385" i="3"/>
  <c r="AA385" i="3" s="1"/>
  <c r="AE385" i="3" s="1"/>
  <c r="AO385" i="3" s="1"/>
  <c r="R385" i="3"/>
  <c r="AB385" i="3" s="1"/>
  <c r="AY384" i="3"/>
  <c r="AL384" i="3"/>
  <c r="AJ384" i="3"/>
  <c r="AD384" i="3"/>
  <c r="AC384" i="3"/>
  <c r="Z384" i="3"/>
  <c r="AK384" i="3" s="1"/>
  <c r="W384" i="3"/>
  <c r="V384" i="3"/>
  <c r="AA384" i="3" s="1"/>
  <c r="R384" i="3"/>
  <c r="AJ383" i="3"/>
  <c r="AD383" i="3"/>
  <c r="AH383" i="3" s="1"/>
  <c r="AR383" i="3" s="1"/>
  <c r="AZ383" i="3" s="1"/>
  <c r="AC383" i="3"/>
  <c r="Z383" i="3"/>
  <c r="AK383" i="3" s="1"/>
  <c r="W383" i="3"/>
  <c r="V383" i="3"/>
  <c r="AA383" i="3" s="1"/>
  <c r="R383" i="3"/>
  <c r="AJ382" i="3"/>
  <c r="AD382" i="3"/>
  <c r="AC382" i="3"/>
  <c r="Z382" i="3"/>
  <c r="AK382" i="3" s="1"/>
  <c r="AN382" i="3" s="1"/>
  <c r="W382" i="3"/>
  <c r="V382" i="3"/>
  <c r="R382" i="3"/>
  <c r="Q382" i="3"/>
  <c r="AL381" i="3"/>
  <c r="AJ381" i="3"/>
  <c r="AD381" i="3"/>
  <c r="AC381" i="3"/>
  <c r="Z381" i="3"/>
  <c r="AK381" i="3" s="1"/>
  <c r="W381" i="3"/>
  <c r="V381" i="3"/>
  <c r="R381" i="3"/>
  <c r="Q381" i="3"/>
  <c r="AY380" i="3"/>
  <c r="AM380" i="3"/>
  <c r="AL380" i="3"/>
  <c r="AJ380" i="3"/>
  <c r="AD380" i="3"/>
  <c r="AC380" i="3"/>
  <c r="Z380" i="3"/>
  <c r="AK380" i="3" s="1"/>
  <c r="W380" i="3"/>
  <c r="V380" i="3"/>
  <c r="AA380" i="3" s="1"/>
  <c r="R380" i="3"/>
  <c r="AJ379" i="3"/>
  <c r="AD379" i="3"/>
  <c r="AC379" i="3"/>
  <c r="Z379" i="3"/>
  <c r="W379" i="3"/>
  <c r="V379" i="3"/>
  <c r="R379" i="3"/>
  <c r="Q379" i="3"/>
  <c r="AY378" i="3"/>
  <c r="AL378" i="3"/>
  <c r="AJ378" i="3"/>
  <c r="AD378" i="3"/>
  <c r="AC378" i="3"/>
  <c r="Z378" i="3"/>
  <c r="AK378" i="3" s="1"/>
  <c r="W378" i="3"/>
  <c r="V378" i="3"/>
  <c r="AA378" i="3" s="1"/>
  <c r="R378" i="3"/>
  <c r="AL377" i="3"/>
  <c r="AJ377" i="3"/>
  <c r="AD377" i="3"/>
  <c r="AC377" i="3"/>
  <c r="Z377" i="3"/>
  <c r="AK377" i="3" s="1"/>
  <c r="W377" i="3"/>
  <c r="V377" i="3"/>
  <c r="AA377" i="3" s="1"/>
  <c r="R377" i="3"/>
  <c r="AY376" i="3"/>
  <c r="AM376" i="3"/>
  <c r="AL376" i="3"/>
  <c r="AJ376" i="3"/>
  <c r="AD376" i="3"/>
  <c r="AC376" i="3"/>
  <c r="Z376" i="3"/>
  <c r="AK376" i="3" s="1"/>
  <c r="W376" i="3"/>
  <c r="V376" i="3"/>
  <c r="R376" i="3"/>
  <c r="Q376" i="3"/>
  <c r="AM375" i="3"/>
  <c r="AJ375" i="3"/>
  <c r="AD375" i="3"/>
  <c r="AC375" i="3"/>
  <c r="Z375" i="3"/>
  <c r="AK375" i="3" s="1"/>
  <c r="W375" i="3"/>
  <c r="V375" i="3"/>
  <c r="AA375" i="3" s="1"/>
  <c r="R375" i="3"/>
  <c r="AM374" i="3"/>
  <c r="AJ374" i="3"/>
  <c r="AD374" i="3"/>
  <c r="AC374" i="3"/>
  <c r="Z374" i="3"/>
  <c r="AK374" i="3" s="1"/>
  <c r="W374" i="3"/>
  <c r="V374" i="3"/>
  <c r="R374" i="3"/>
  <c r="Q374" i="3"/>
  <c r="AY373" i="3"/>
  <c r="AM373" i="3"/>
  <c r="AL373" i="3"/>
  <c r="AJ373" i="3"/>
  <c r="AD373" i="3"/>
  <c r="AC373" i="3"/>
  <c r="Z373" i="3"/>
  <c r="AK373" i="3" s="1"/>
  <c r="W373" i="3"/>
  <c r="V373" i="3"/>
  <c r="AA373" i="3" s="1"/>
  <c r="R373" i="3"/>
  <c r="AM372" i="3"/>
  <c r="AL372" i="3"/>
  <c r="AJ372" i="3"/>
  <c r="AD372" i="3"/>
  <c r="AC372" i="3"/>
  <c r="Z372" i="3"/>
  <c r="AK372" i="3" s="1"/>
  <c r="W372" i="3"/>
  <c r="V372" i="3"/>
  <c r="AA372" i="3" s="1"/>
  <c r="R372" i="3"/>
  <c r="AJ371" i="3"/>
  <c r="AD371" i="3"/>
  <c r="AC371" i="3"/>
  <c r="Z371" i="3"/>
  <c r="AK371" i="3" s="1"/>
  <c r="AU371" i="3" s="1"/>
  <c r="AV371" i="3" s="1"/>
  <c r="W371" i="3"/>
  <c r="V371" i="3"/>
  <c r="R371" i="3"/>
  <c r="Q371" i="3"/>
  <c r="AY370" i="3"/>
  <c r="AL370" i="3"/>
  <c r="AJ370" i="3"/>
  <c r="AD370" i="3"/>
  <c r="AC370" i="3"/>
  <c r="Z370" i="3"/>
  <c r="AK370" i="3" s="1"/>
  <c r="W370" i="3"/>
  <c r="V370" i="3"/>
  <c r="AA370" i="3" s="1"/>
  <c r="R370" i="3"/>
  <c r="AY369" i="3"/>
  <c r="AL369" i="3"/>
  <c r="AJ369" i="3"/>
  <c r="AD369" i="3"/>
  <c r="AC369" i="3"/>
  <c r="Z369" i="3"/>
  <c r="AK369" i="3" s="1"/>
  <c r="W369" i="3"/>
  <c r="V369" i="3"/>
  <c r="AA369" i="3" s="1"/>
  <c r="AE369" i="3" s="1"/>
  <c r="AO369" i="3" s="1"/>
  <c r="R369" i="3"/>
  <c r="AY368" i="3"/>
  <c r="AM368" i="3"/>
  <c r="AL368" i="3"/>
  <c r="AJ368" i="3"/>
  <c r="AD368" i="3"/>
  <c r="AC368" i="3"/>
  <c r="AH368" i="3" s="1"/>
  <c r="AR368" i="3" s="1"/>
  <c r="AZ368" i="3" s="1"/>
  <c r="Z368" i="3"/>
  <c r="AK368" i="3" s="1"/>
  <c r="W368" i="3"/>
  <c r="V368" i="3"/>
  <c r="AA368" i="3" s="1"/>
  <c r="R368" i="3"/>
  <c r="AY367" i="3"/>
  <c r="AM367" i="3"/>
  <c r="AL367" i="3"/>
  <c r="AJ367" i="3"/>
  <c r="AD367" i="3"/>
  <c r="AC367" i="3"/>
  <c r="Z367" i="3"/>
  <c r="AK367" i="3" s="1"/>
  <c r="W367" i="3"/>
  <c r="V367" i="3"/>
  <c r="AA367" i="3" s="1"/>
  <c r="R367" i="3"/>
  <c r="AM366" i="3"/>
  <c r="AL366" i="3"/>
  <c r="AJ366" i="3"/>
  <c r="AD366" i="3"/>
  <c r="AC366" i="3"/>
  <c r="Z366" i="3"/>
  <c r="AK366" i="3" s="1"/>
  <c r="W366" i="3"/>
  <c r="V366" i="3"/>
  <c r="R366" i="3"/>
  <c r="Q366" i="3"/>
  <c r="AM365" i="3"/>
  <c r="AL365" i="3"/>
  <c r="AJ365" i="3"/>
  <c r="AD365" i="3"/>
  <c r="AC365" i="3"/>
  <c r="Z365" i="3"/>
  <c r="AK365" i="3" s="1"/>
  <c r="W365" i="3"/>
  <c r="V365" i="3"/>
  <c r="AA365" i="3" s="1"/>
  <c r="R365" i="3"/>
  <c r="AM364" i="3"/>
  <c r="AL364" i="3"/>
  <c r="AJ364" i="3"/>
  <c r="AD364" i="3"/>
  <c r="AC364" i="3"/>
  <c r="Z364" i="3"/>
  <c r="AK364" i="3" s="1"/>
  <c r="W364" i="3"/>
  <c r="V364" i="3"/>
  <c r="R364" i="3"/>
  <c r="Q364" i="3"/>
  <c r="AL363" i="3"/>
  <c r="AJ363" i="3"/>
  <c r="AD363" i="3"/>
  <c r="AC363" i="3"/>
  <c r="Z363" i="3"/>
  <c r="AK363" i="3" s="1"/>
  <c r="V363" i="3"/>
  <c r="AA363" i="3" s="1"/>
  <c r="AE363" i="3" s="1"/>
  <c r="AO363" i="3" s="1"/>
  <c r="R363" i="3"/>
  <c r="AB363" i="3" s="1"/>
  <c r="AJ362" i="3"/>
  <c r="AD362" i="3"/>
  <c r="AC362" i="3"/>
  <c r="Z362" i="3"/>
  <c r="AK362" i="3" s="1"/>
  <c r="AU362" i="3" s="1"/>
  <c r="AV362" i="3" s="1"/>
  <c r="W362" i="3"/>
  <c r="V362" i="3"/>
  <c r="AA362" i="3" s="1"/>
  <c r="R362" i="3"/>
  <c r="AM361" i="3"/>
  <c r="AL361" i="3"/>
  <c r="AJ361" i="3"/>
  <c r="AD361" i="3"/>
  <c r="AC361" i="3"/>
  <c r="Z361" i="3"/>
  <c r="AK361" i="3" s="1"/>
  <c r="W361" i="3"/>
  <c r="V361" i="3"/>
  <c r="R361" i="3"/>
  <c r="Q361" i="3"/>
  <c r="AM360" i="3"/>
  <c r="AL360" i="3"/>
  <c r="AJ360" i="3"/>
  <c r="AD360" i="3"/>
  <c r="AC360" i="3"/>
  <c r="Z360" i="3"/>
  <c r="AK360" i="3" s="1"/>
  <c r="W360" i="3"/>
  <c r="V360" i="3"/>
  <c r="AA360" i="3" s="1"/>
  <c r="R360" i="3"/>
  <c r="AM359" i="3"/>
  <c r="AL359" i="3"/>
  <c r="AJ359" i="3"/>
  <c r="AD359" i="3"/>
  <c r="AC359" i="3"/>
  <c r="Z359" i="3"/>
  <c r="AK359" i="3" s="1"/>
  <c r="W359" i="3"/>
  <c r="V359" i="3"/>
  <c r="AA359" i="3" s="1"/>
  <c r="R359" i="3"/>
  <c r="AJ358" i="3"/>
  <c r="AD358" i="3"/>
  <c r="AC358" i="3"/>
  <c r="Z358" i="3"/>
  <c r="AK358" i="3" s="1"/>
  <c r="W358" i="3"/>
  <c r="V358" i="3"/>
  <c r="AA358" i="3" s="1"/>
  <c r="R358" i="3"/>
  <c r="AJ357" i="3"/>
  <c r="AD357" i="3"/>
  <c r="AC357" i="3"/>
  <c r="Z357" i="3"/>
  <c r="AK357" i="3" s="1"/>
  <c r="W357" i="3"/>
  <c r="V357" i="3"/>
  <c r="AA357" i="3" s="1"/>
  <c r="AE357" i="3" s="1"/>
  <c r="AO357" i="3" s="1"/>
  <c r="AW357" i="3" s="1"/>
  <c r="R357" i="3"/>
  <c r="AJ356" i="3"/>
  <c r="AD356" i="3"/>
  <c r="AC356" i="3"/>
  <c r="Z356" i="3"/>
  <c r="AK356" i="3" s="1"/>
  <c r="AN356" i="3" s="1"/>
  <c r="W356" i="3"/>
  <c r="V356" i="3"/>
  <c r="R356" i="3"/>
  <c r="Q356" i="3"/>
  <c r="AJ355" i="3"/>
  <c r="AD355" i="3"/>
  <c r="AC355" i="3"/>
  <c r="Z355" i="3"/>
  <c r="AK355" i="3" s="1"/>
  <c r="W355" i="3"/>
  <c r="V355" i="3"/>
  <c r="R355" i="3"/>
  <c r="Q355" i="3"/>
  <c r="AM354" i="3"/>
  <c r="AL354" i="3"/>
  <c r="AJ354" i="3"/>
  <c r="AD354" i="3"/>
  <c r="AC354" i="3"/>
  <c r="Z354" i="3"/>
  <c r="AK354" i="3" s="1"/>
  <c r="W354" i="3"/>
  <c r="V354" i="3"/>
  <c r="AA354" i="3" s="1"/>
  <c r="R354" i="3"/>
  <c r="AJ353" i="3"/>
  <c r="AD353" i="3"/>
  <c r="AC353" i="3"/>
  <c r="Z353" i="3"/>
  <c r="AK353" i="3" s="1"/>
  <c r="AN353" i="3" s="1"/>
  <c r="W353" i="3"/>
  <c r="V353" i="3"/>
  <c r="R353" i="3"/>
  <c r="Q353" i="3"/>
  <c r="AM352" i="3"/>
  <c r="AL352" i="3"/>
  <c r="AJ352" i="3"/>
  <c r="AD352" i="3"/>
  <c r="AC352" i="3"/>
  <c r="Z352" i="3"/>
  <c r="AK352" i="3" s="1"/>
  <c r="W352" i="3"/>
  <c r="V352" i="3"/>
  <c r="R352" i="3"/>
  <c r="Q352" i="3"/>
  <c r="AJ351" i="3"/>
  <c r="AD351" i="3"/>
  <c r="AC351" i="3"/>
  <c r="Z351" i="3"/>
  <c r="AK351" i="3" s="1"/>
  <c r="W351" i="3"/>
  <c r="V351" i="3"/>
  <c r="AA351" i="3" s="1"/>
  <c r="R351" i="3"/>
  <c r="AM350" i="3"/>
  <c r="AL350" i="3"/>
  <c r="AJ350" i="3"/>
  <c r="AD350" i="3"/>
  <c r="AC350" i="3"/>
  <c r="Z350" i="3"/>
  <c r="AK350" i="3" s="1"/>
  <c r="W350" i="3"/>
  <c r="V350" i="3"/>
  <c r="R350" i="3"/>
  <c r="Q350" i="3"/>
  <c r="AM349" i="3"/>
  <c r="AJ349" i="3"/>
  <c r="AD349" i="3"/>
  <c r="AC349" i="3"/>
  <c r="Z349" i="3"/>
  <c r="AK349" i="3" s="1"/>
  <c r="W349" i="3"/>
  <c r="V349" i="3"/>
  <c r="AA349" i="3" s="1"/>
  <c r="R349" i="3"/>
  <c r="AM348" i="3"/>
  <c r="AJ348" i="3"/>
  <c r="AD348" i="3"/>
  <c r="AH348" i="3" s="1"/>
  <c r="AR348" i="3" s="1"/>
  <c r="AZ348" i="3" s="1"/>
  <c r="AC348" i="3"/>
  <c r="Z348" i="3"/>
  <c r="AK348" i="3" s="1"/>
  <c r="W348" i="3"/>
  <c r="V348" i="3"/>
  <c r="AA348" i="3" s="1"/>
  <c r="R348" i="3"/>
  <c r="AJ347" i="3"/>
  <c r="AD347" i="3"/>
  <c r="AC347" i="3"/>
  <c r="Z347" i="3"/>
  <c r="AK347" i="3" s="1"/>
  <c r="AU347" i="3" s="1"/>
  <c r="AV347" i="3" s="1"/>
  <c r="W347" i="3"/>
  <c r="V347" i="3"/>
  <c r="AA347" i="3" s="1"/>
  <c r="R347" i="3"/>
  <c r="AM346" i="3"/>
  <c r="AJ346" i="3"/>
  <c r="AD346" i="3"/>
  <c r="AC346" i="3"/>
  <c r="Z346" i="3"/>
  <c r="AK346" i="3" s="1"/>
  <c r="W346" i="3"/>
  <c r="V346" i="3"/>
  <c r="R346" i="3"/>
  <c r="Q346" i="3"/>
  <c r="AM345" i="3"/>
  <c r="AL345" i="3"/>
  <c r="AJ345" i="3"/>
  <c r="AD345" i="3"/>
  <c r="AC345" i="3"/>
  <c r="Z345" i="3"/>
  <c r="AK345" i="3" s="1"/>
  <c r="W345" i="3"/>
  <c r="V345" i="3"/>
  <c r="AA345" i="3" s="1"/>
  <c r="R345" i="3"/>
  <c r="AM344" i="3"/>
  <c r="AL344" i="3"/>
  <c r="AJ344" i="3"/>
  <c r="AD344" i="3"/>
  <c r="AC344" i="3"/>
  <c r="Z344" i="3"/>
  <c r="AK344" i="3" s="1"/>
  <c r="W344" i="3"/>
  <c r="V344" i="3"/>
  <c r="R344" i="3"/>
  <c r="Q344" i="3"/>
  <c r="AJ343" i="3"/>
  <c r="AH343" i="3"/>
  <c r="AR343" i="3" s="1"/>
  <c r="AZ343" i="3" s="1"/>
  <c r="AD343" i="3"/>
  <c r="AC343" i="3"/>
  <c r="Z343" i="3"/>
  <c r="AK343" i="3" s="1"/>
  <c r="W343" i="3"/>
  <c r="V343" i="3"/>
  <c r="R343" i="3"/>
  <c r="Q343" i="3"/>
  <c r="AM342" i="3"/>
  <c r="AJ342" i="3"/>
  <c r="AD342" i="3"/>
  <c r="AC342" i="3"/>
  <c r="Z342" i="3"/>
  <c r="AK342" i="3" s="1"/>
  <c r="W342" i="3"/>
  <c r="V342" i="3"/>
  <c r="R342" i="3"/>
  <c r="Q342" i="3"/>
  <c r="AY341" i="3"/>
  <c r="AM341" i="3"/>
  <c r="AJ341" i="3"/>
  <c r="AE341" i="3"/>
  <c r="AO341" i="3" s="1"/>
  <c r="AD341" i="3"/>
  <c r="AC341" i="3"/>
  <c r="AA341" i="3"/>
  <c r="Z341" i="3"/>
  <c r="AK341" i="3" s="1"/>
  <c r="W341" i="3"/>
  <c r="AB341" i="3" s="1"/>
  <c r="AM340" i="3"/>
  <c r="AL340" i="3"/>
  <c r="AJ340" i="3"/>
  <c r="AD340" i="3"/>
  <c r="AC340" i="3"/>
  <c r="Z340" i="3"/>
  <c r="AK340" i="3" s="1"/>
  <c r="W340" i="3"/>
  <c r="V340" i="3"/>
  <c r="AA340" i="3" s="1"/>
  <c r="R340" i="3"/>
  <c r="AJ339" i="3"/>
  <c r="AD339" i="3"/>
  <c r="AC339" i="3"/>
  <c r="Z339" i="3"/>
  <c r="AK339" i="3" s="1"/>
  <c r="W339" i="3"/>
  <c r="V339" i="3"/>
  <c r="R339" i="3"/>
  <c r="Q339" i="3"/>
  <c r="AJ338" i="3"/>
  <c r="AH338" i="3"/>
  <c r="AR338" i="3" s="1"/>
  <c r="AZ338" i="3" s="1"/>
  <c r="AD338" i="3"/>
  <c r="AC338" i="3"/>
  <c r="Z338" i="3"/>
  <c r="AK338" i="3" s="1"/>
  <c r="AN338" i="3" s="1"/>
  <c r="W338" i="3"/>
  <c r="V338" i="3"/>
  <c r="R338" i="3"/>
  <c r="Q338" i="3"/>
  <c r="AM337" i="3"/>
  <c r="AL337" i="3"/>
  <c r="AJ337" i="3"/>
  <c r="AD337" i="3"/>
  <c r="AC337" i="3"/>
  <c r="Z337" i="3"/>
  <c r="AK337" i="3" s="1"/>
  <c r="W337" i="3"/>
  <c r="V337" i="3"/>
  <c r="AA337" i="3" s="1"/>
  <c r="R337" i="3"/>
  <c r="AM336" i="3"/>
  <c r="AL336" i="3"/>
  <c r="AK336" i="3"/>
  <c r="AJ336" i="3"/>
  <c r="AD336" i="3"/>
  <c r="AC336" i="3"/>
  <c r="Z336" i="3"/>
  <c r="W336" i="3"/>
  <c r="V336" i="3"/>
  <c r="AA336" i="3" s="1"/>
  <c r="R336" i="3"/>
  <c r="AM335" i="3"/>
  <c r="AL335" i="3"/>
  <c r="AJ335" i="3"/>
  <c r="AD335" i="3"/>
  <c r="AC335" i="3"/>
  <c r="Z335" i="3"/>
  <c r="AK335" i="3" s="1"/>
  <c r="W335" i="3"/>
  <c r="V335" i="3"/>
  <c r="R335" i="3"/>
  <c r="Q335" i="3"/>
  <c r="AJ334" i="3"/>
  <c r="AD334" i="3"/>
  <c r="AC334" i="3"/>
  <c r="Z334" i="3"/>
  <c r="AK334" i="3" s="1"/>
  <c r="W334" i="3"/>
  <c r="V334" i="3"/>
  <c r="AA334" i="3" s="1"/>
  <c r="R334" i="3"/>
  <c r="AM333" i="3"/>
  <c r="AL333" i="3"/>
  <c r="AJ333" i="3"/>
  <c r="AD333" i="3"/>
  <c r="AC333" i="3"/>
  <c r="Z333" i="3"/>
  <c r="AK333" i="3" s="1"/>
  <c r="W333" i="3"/>
  <c r="AB333" i="3" s="1"/>
  <c r="AF333" i="3" s="1"/>
  <c r="AP333" i="3" s="1"/>
  <c r="AX333" i="3" s="1"/>
  <c r="V333" i="3"/>
  <c r="AA333" i="3" s="1"/>
  <c r="AM332" i="3"/>
  <c r="AL332" i="3"/>
  <c r="AJ332" i="3"/>
  <c r="AD332" i="3"/>
  <c r="AH332" i="3" s="1"/>
  <c r="AR332" i="3" s="1"/>
  <c r="AZ332" i="3" s="1"/>
  <c r="AC332" i="3"/>
  <c r="Z332" i="3"/>
  <c r="AK332" i="3" s="1"/>
  <c r="W332" i="3"/>
  <c r="V332" i="3"/>
  <c r="AA332" i="3" s="1"/>
  <c r="R332" i="3"/>
  <c r="AM331" i="3"/>
  <c r="AJ331" i="3"/>
  <c r="AD331" i="3"/>
  <c r="AC331" i="3"/>
  <c r="Z331" i="3"/>
  <c r="AK331" i="3" s="1"/>
  <c r="W331" i="3"/>
  <c r="V331" i="3"/>
  <c r="R331" i="3"/>
  <c r="Q331" i="3"/>
  <c r="AM330" i="3"/>
  <c r="AL330" i="3"/>
  <c r="AJ330" i="3"/>
  <c r="AD330" i="3"/>
  <c r="AC330" i="3"/>
  <c r="Z330" i="3"/>
  <c r="AK330" i="3" s="1"/>
  <c r="W330" i="3"/>
  <c r="V330" i="3"/>
  <c r="R330" i="3"/>
  <c r="Q330" i="3"/>
  <c r="AJ329" i="3"/>
  <c r="AD329" i="3"/>
  <c r="AC329" i="3"/>
  <c r="Z329" i="3"/>
  <c r="AK329" i="3" s="1"/>
  <c r="W329" i="3"/>
  <c r="V329" i="3"/>
  <c r="AA329" i="3" s="1"/>
  <c r="R329" i="3"/>
  <c r="AM328" i="3"/>
  <c r="AL328" i="3"/>
  <c r="AJ328" i="3"/>
  <c r="AD328" i="3"/>
  <c r="AC328" i="3"/>
  <c r="Z328" i="3"/>
  <c r="AK328" i="3" s="1"/>
  <c r="W328" i="3"/>
  <c r="V328" i="3"/>
  <c r="R328" i="3"/>
  <c r="Q328" i="3"/>
  <c r="AM327" i="3"/>
  <c r="AL327" i="3"/>
  <c r="AJ327" i="3"/>
  <c r="AD327" i="3"/>
  <c r="AC327" i="3"/>
  <c r="Z327" i="3"/>
  <c r="AK327" i="3" s="1"/>
  <c r="W327" i="3"/>
  <c r="V327" i="3"/>
  <c r="R327" i="3"/>
  <c r="Q327" i="3"/>
  <c r="AJ326" i="3"/>
  <c r="AD326" i="3"/>
  <c r="AC326" i="3"/>
  <c r="Z326" i="3"/>
  <c r="AK326" i="3" s="1"/>
  <c r="W326" i="3"/>
  <c r="V326" i="3"/>
  <c r="R326" i="3"/>
  <c r="Q326" i="3"/>
  <c r="AJ325" i="3"/>
  <c r="AD325" i="3"/>
  <c r="AC325" i="3"/>
  <c r="Z325" i="3"/>
  <c r="AK325" i="3" s="1"/>
  <c r="AN325" i="3" s="1"/>
  <c r="W325" i="3"/>
  <c r="V325" i="3"/>
  <c r="R325" i="3"/>
  <c r="Q325" i="3"/>
  <c r="AM324" i="3"/>
  <c r="AL324" i="3"/>
  <c r="AJ324" i="3"/>
  <c r="AD324" i="3"/>
  <c r="AH324" i="3" s="1"/>
  <c r="AR324" i="3" s="1"/>
  <c r="AZ324" i="3" s="1"/>
  <c r="AC324" i="3"/>
  <c r="Z324" i="3"/>
  <c r="AK324" i="3" s="1"/>
  <c r="W324" i="3"/>
  <c r="V324" i="3"/>
  <c r="R324" i="3"/>
  <c r="Q324" i="3"/>
  <c r="AM323" i="3"/>
  <c r="AL323" i="3"/>
  <c r="AK323" i="3"/>
  <c r="AJ323" i="3"/>
  <c r="AD323" i="3"/>
  <c r="AC323" i="3"/>
  <c r="Z323" i="3"/>
  <c r="W323" i="3"/>
  <c r="V323" i="3"/>
  <c r="AA323" i="3" s="1"/>
  <c r="R323" i="3"/>
  <c r="AJ322" i="3"/>
  <c r="AD322" i="3"/>
  <c r="AC322" i="3"/>
  <c r="Z322" i="3"/>
  <c r="AK322" i="3" s="1"/>
  <c r="AU322" i="3" s="1"/>
  <c r="AV322" i="3" s="1"/>
  <c r="W322" i="3"/>
  <c r="V322" i="3"/>
  <c r="AA322" i="3" s="1"/>
  <c r="R322" i="3"/>
  <c r="AJ321" i="3"/>
  <c r="AD321" i="3"/>
  <c r="AC321" i="3"/>
  <c r="Z321" i="3"/>
  <c r="AK321" i="3" s="1"/>
  <c r="W321" i="3"/>
  <c r="V321" i="3"/>
  <c r="R321" i="3"/>
  <c r="Q321" i="3"/>
  <c r="AM320" i="3"/>
  <c r="AL320" i="3"/>
  <c r="AJ320" i="3"/>
  <c r="AD320" i="3"/>
  <c r="AC320" i="3"/>
  <c r="Z320" i="3"/>
  <c r="AK320" i="3" s="1"/>
  <c r="W320" i="3"/>
  <c r="V320" i="3"/>
  <c r="R320" i="3"/>
  <c r="Q320" i="3"/>
  <c r="AM319" i="3"/>
  <c r="AL319" i="3"/>
  <c r="AJ319" i="3"/>
  <c r="AD319" i="3"/>
  <c r="AC319" i="3"/>
  <c r="Z319" i="3"/>
  <c r="W319" i="3"/>
  <c r="V319" i="3"/>
  <c r="AA319" i="3" s="1"/>
  <c r="R319" i="3"/>
  <c r="AM318" i="3"/>
  <c r="AL318" i="3"/>
  <c r="AK318" i="3"/>
  <c r="AJ318" i="3"/>
  <c r="AD318" i="3"/>
  <c r="AC318" i="3"/>
  <c r="Z318" i="3"/>
  <c r="W318" i="3"/>
  <c r="V318" i="3"/>
  <c r="R318" i="3"/>
  <c r="Q318" i="3"/>
  <c r="AM317" i="3"/>
  <c r="AL317" i="3"/>
  <c r="AJ317" i="3"/>
  <c r="AD317" i="3"/>
  <c r="AC317" i="3"/>
  <c r="Z317" i="3"/>
  <c r="AK317" i="3" s="1"/>
  <c r="W317" i="3"/>
  <c r="V317" i="3"/>
  <c r="R317" i="3"/>
  <c r="Q317" i="3"/>
  <c r="AM316" i="3"/>
  <c r="AL316" i="3"/>
  <c r="AJ316" i="3"/>
  <c r="AD316" i="3"/>
  <c r="AH316" i="3" s="1"/>
  <c r="AR316" i="3" s="1"/>
  <c r="AZ316" i="3" s="1"/>
  <c r="AC316" i="3"/>
  <c r="Z316" i="3"/>
  <c r="AK316" i="3" s="1"/>
  <c r="W316" i="3"/>
  <c r="V316" i="3"/>
  <c r="AA316" i="3" s="1"/>
  <c r="R316" i="3"/>
  <c r="AM315" i="3"/>
  <c r="AL315" i="3"/>
  <c r="AJ315" i="3"/>
  <c r="AD315" i="3"/>
  <c r="AC315" i="3"/>
  <c r="Z315" i="3"/>
  <c r="AK315" i="3" s="1"/>
  <c r="W315" i="3"/>
  <c r="V315" i="3"/>
  <c r="R315" i="3"/>
  <c r="Q315" i="3"/>
  <c r="AM314" i="3"/>
  <c r="AL314" i="3"/>
  <c r="AJ314" i="3"/>
  <c r="AD314" i="3"/>
  <c r="AC314" i="3"/>
  <c r="Z314" i="3"/>
  <c r="AK314" i="3" s="1"/>
  <c r="W314" i="3"/>
  <c r="V314" i="3"/>
  <c r="AA314" i="3" s="1"/>
  <c r="R314" i="3"/>
  <c r="AM313" i="3"/>
  <c r="AL313" i="3"/>
  <c r="AJ313" i="3"/>
  <c r="AD313" i="3"/>
  <c r="AC313" i="3"/>
  <c r="Z313" i="3"/>
  <c r="AK313" i="3" s="1"/>
  <c r="W313" i="3"/>
  <c r="V313" i="3"/>
  <c r="R313" i="3"/>
  <c r="Q313" i="3"/>
  <c r="AM312" i="3"/>
  <c r="AL312" i="3"/>
  <c r="AJ312" i="3"/>
  <c r="AD312" i="3"/>
  <c r="AH312" i="3" s="1"/>
  <c r="AR312" i="3" s="1"/>
  <c r="AZ312" i="3" s="1"/>
  <c r="AC312" i="3"/>
  <c r="Z312" i="3"/>
  <c r="AK312" i="3" s="1"/>
  <c r="W312" i="3"/>
  <c r="V312" i="3"/>
  <c r="AA312" i="3" s="1"/>
  <c r="R312" i="3"/>
  <c r="AM311" i="3"/>
  <c r="AL311" i="3"/>
  <c r="AJ311" i="3"/>
  <c r="AD311" i="3"/>
  <c r="AC311" i="3"/>
  <c r="Z311" i="3"/>
  <c r="AK311" i="3" s="1"/>
  <c r="W311" i="3"/>
  <c r="V311" i="3"/>
  <c r="R311" i="3"/>
  <c r="Q311" i="3"/>
  <c r="AM310" i="3"/>
  <c r="AL310" i="3"/>
  <c r="AJ310" i="3"/>
  <c r="AD310" i="3"/>
  <c r="AC310" i="3"/>
  <c r="Z310" i="3"/>
  <c r="AK310" i="3" s="1"/>
  <c r="W310" i="3"/>
  <c r="V310" i="3"/>
  <c r="R310" i="3"/>
  <c r="Q310" i="3"/>
  <c r="AM309" i="3"/>
  <c r="AL309" i="3"/>
  <c r="AJ309" i="3"/>
  <c r="AD309" i="3"/>
  <c r="AC309" i="3"/>
  <c r="Z309" i="3"/>
  <c r="AK309" i="3" s="1"/>
  <c r="W309" i="3"/>
  <c r="V309" i="3"/>
  <c r="AA309" i="3" s="1"/>
  <c r="R309" i="3"/>
  <c r="AM308" i="3"/>
  <c r="AL308" i="3"/>
  <c r="AJ308" i="3"/>
  <c r="AD308" i="3"/>
  <c r="AC308" i="3"/>
  <c r="Z308" i="3"/>
  <c r="AK308" i="3" s="1"/>
  <c r="W308" i="3"/>
  <c r="V308" i="3"/>
  <c r="AA308" i="3" s="1"/>
  <c r="R308" i="3"/>
  <c r="AJ307" i="3"/>
  <c r="AD307" i="3"/>
  <c r="AH307" i="3" s="1"/>
  <c r="AR307" i="3" s="1"/>
  <c r="AZ307" i="3" s="1"/>
  <c r="AC307" i="3"/>
  <c r="Z307" i="3"/>
  <c r="AK307" i="3" s="1"/>
  <c r="W307" i="3"/>
  <c r="V307" i="3"/>
  <c r="R307" i="3"/>
  <c r="Q307" i="3"/>
  <c r="AM306" i="3"/>
  <c r="AL306" i="3"/>
  <c r="AJ306" i="3"/>
  <c r="AD306" i="3"/>
  <c r="AC306" i="3"/>
  <c r="Z306" i="3"/>
  <c r="AK306" i="3" s="1"/>
  <c r="W306" i="3"/>
  <c r="V306" i="3"/>
  <c r="R306" i="3"/>
  <c r="Q306" i="3"/>
  <c r="AM305" i="3"/>
  <c r="AL305" i="3"/>
  <c r="AJ305" i="3"/>
  <c r="AD305" i="3"/>
  <c r="AC305" i="3"/>
  <c r="Z305" i="3"/>
  <c r="AK305" i="3" s="1"/>
  <c r="W305" i="3"/>
  <c r="V305" i="3"/>
  <c r="AA305" i="3" s="1"/>
  <c r="AE305" i="3" s="1"/>
  <c r="AO305" i="3" s="1"/>
  <c r="R305" i="3"/>
  <c r="AJ304" i="3"/>
  <c r="AD304" i="3"/>
  <c r="AC304" i="3"/>
  <c r="Z304" i="3"/>
  <c r="AK304" i="3" s="1"/>
  <c r="W304" i="3"/>
  <c r="V304" i="3"/>
  <c r="R304" i="3"/>
  <c r="Q304" i="3"/>
  <c r="AM303" i="3"/>
  <c r="AL303" i="3"/>
  <c r="AJ303" i="3"/>
  <c r="AD303" i="3"/>
  <c r="AC303" i="3"/>
  <c r="Z303" i="3"/>
  <c r="AK303" i="3" s="1"/>
  <c r="W303" i="3"/>
  <c r="V303" i="3"/>
  <c r="R303" i="3"/>
  <c r="Q303" i="3"/>
  <c r="AM302" i="3"/>
  <c r="AL302" i="3"/>
  <c r="AJ302" i="3"/>
  <c r="AD302" i="3"/>
  <c r="AC302" i="3"/>
  <c r="Z302" i="3"/>
  <c r="AK302" i="3" s="1"/>
  <c r="W302" i="3"/>
  <c r="V302" i="3"/>
  <c r="R302" i="3"/>
  <c r="Q302" i="3"/>
  <c r="AJ301" i="3"/>
  <c r="AD301" i="3"/>
  <c r="AC301" i="3"/>
  <c r="Z301" i="3"/>
  <c r="AK301" i="3" s="1"/>
  <c r="W301" i="3"/>
  <c r="V301" i="3"/>
  <c r="R301" i="3"/>
  <c r="Q301" i="3"/>
  <c r="AJ300" i="3"/>
  <c r="AD300" i="3"/>
  <c r="AC300" i="3"/>
  <c r="Z300" i="3"/>
  <c r="AK300" i="3" s="1"/>
  <c r="W300" i="3"/>
  <c r="V300" i="3"/>
  <c r="R300" i="3"/>
  <c r="Q300" i="3"/>
  <c r="AM299" i="3"/>
  <c r="AL299" i="3"/>
  <c r="AJ299" i="3"/>
  <c r="AD299" i="3"/>
  <c r="AC299" i="3"/>
  <c r="Z299" i="3"/>
  <c r="AK299" i="3" s="1"/>
  <c r="W299" i="3"/>
  <c r="V299" i="3"/>
  <c r="AA299" i="3" s="1"/>
  <c r="R299" i="3"/>
  <c r="AM298" i="3"/>
  <c r="AL298" i="3"/>
  <c r="AJ298" i="3"/>
  <c r="AD298" i="3"/>
  <c r="AC298" i="3"/>
  <c r="Z298" i="3"/>
  <c r="AK298" i="3" s="1"/>
  <c r="W298" i="3"/>
  <c r="V298" i="3"/>
  <c r="R298" i="3"/>
  <c r="Q298" i="3"/>
  <c r="AM297" i="3"/>
  <c r="AL297" i="3"/>
  <c r="AJ297" i="3"/>
  <c r="AD297" i="3"/>
  <c r="AC297" i="3"/>
  <c r="Z297" i="3"/>
  <c r="AK297" i="3" s="1"/>
  <c r="W297" i="3"/>
  <c r="V297" i="3"/>
  <c r="R297" i="3"/>
  <c r="Q297" i="3"/>
  <c r="AM296" i="3"/>
  <c r="AL296" i="3"/>
  <c r="AJ296" i="3"/>
  <c r="AD296" i="3"/>
  <c r="AC296" i="3"/>
  <c r="Z296" i="3"/>
  <c r="AK296" i="3" s="1"/>
  <c r="W296" i="3"/>
  <c r="V296" i="3"/>
  <c r="AA296" i="3" s="1"/>
  <c r="AE296" i="3" s="1"/>
  <c r="AO296" i="3" s="1"/>
  <c r="AW296" i="3" s="1"/>
  <c r="R296" i="3"/>
  <c r="AM295" i="3"/>
  <c r="AL295" i="3"/>
  <c r="AJ295" i="3"/>
  <c r="AH295" i="3"/>
  <c r="AR295" i="3" s="1"/>
  <c r="AZ295" i="3" s="1"/>
  <c r="AD295" i="3"/>
  <c r="AC295" i="3"/>
  <c r="Z295" i="3"/>
  <c r="AK295" i="3" s="1"/>
  <c r="W295" i="3"/>
  <c r="V295" i="3"/>
  <c r="AA295" i="3" s="1"/>
  <c r="R295" i="3"/>
  <c r="AM294" i="3"/>
  <c r="AL294" i="3"/>
  <c r="AJ294" i="3"/>
  <c r="AD294" i="3"/>
  <c r="AC294" i="3"/>
  <c r="Z294" i="3"/>
  <c r="AK294" i="3" s="1"/>
  <c r="W294" i="3"/>
  <c r="V294" i="3"/>
  <c r="R294" i="3"/>
  <c r="Q294" i="3"/>
  <c r="AM293" i="3"/>
  <c r="AL293" i="3"/>
  <c r="AJ293" i="3"/>
  <c r="AD293" i="3"/>
  <c r="AC293" i="3"/>
  <c r="Z293" i="3"/>
  <c r="AK293" i="3" s="1"/>
  <c r="W293" i="3"/>
  <c r="V293" i="3"/>
  <c r="R293" i="3"/>
  <c r="Q293" i="3"/>
  <c r="AM292" i="3"/>
  <c r="AL292" i="3"/>
  <c r="AJ292" i="3"/>
  <c r="AD292" i="3"/>
  <c r="AC292" i="3"/>
  <c r="Z292" i="3"/>
  <c r="AK292" i="3" s="1"/>
  <c r="W292" i="3"/>
  <c r="V292" i="3"/>
  <c r="R292" i="3"/>
  <c r="Q292" i="3"/>
  <c r="AM291" i="3"/>
  <c r="AL291" i="3"/>
  <c r="AJ291" i="3"/>
  <c r="AD291" i="3"/>
  <c r="AC291" i="3"/>
  <c r="Z291" i="3"/>
  <c r="AK291" i="3" s="1"/>
  <c r="W291" i="3"/>
  <c r="V291" i="3"/>
  <c r="R291" i="3"/>
  <c r="Q291" i="3"/>
  <c r="AM290" i="3"/>
  <c r="AL290" i="3"/>
  <c r="AJ290" i="3"/>
  <c r="AD290" i="3"/>
  <c r="AC290" i="3"/>
  <c r="Z290" i="3"/>
  <c r="AK290" i="3" s="1"/>
  <c r="W290" i="3"/>
  <c r="V290" i="3"/>
  <c r="R290" i="3"/>
  <c r="Q290" i="3"/>
  <c r="AJ289" i="3"/>
  <c r="AD289" i="3"/>
  <c r="AC289" i="3"/>
  <c r="Z289" i="3"/>
  <c r="AK289" i="3" s="1"/>
  <c r="W289" i="3"/>
  <c r="V289" i="3"/>
  <c r="R289" i="3"/>
  <c r="Q289" i="3"/>
  <c r="AM288" i="3"/>
  <c r="AL288" i="3"/>
  <c r="AJ288" i="3"/>
  <c r="AD288" i="3"/>
  <c r="AC288" i="3"/>
  <c r="Z288" i="3"/>
  <c r="AK288" i="3" s="1"/>
  <c r="W288" i="3"/>
  <c r="V288" i="3"/>
  <c r="R288" i="3"/>
  <c r="Q288" i="3"/>
  <c r="AM287" i="3"/>
  <c r="AL287" i="3"/>
  <c r="AJ287" i="3"/>
  <c r="AD287" i="3"/>
  <c r="AC287" i="3"/>
  <c r="AH287" i="3" s="1"/>
  <c r="AR287" i="3" s="1"/>
  <c r="AZ287" i="3" s="1"/>
  <c r="Z287" i="3"/>
  <c r="AK287" i="3" s="1"/>
  <c r="W287" i="3"/>
  <c r="V287" i="3"/>
  <c r="R287" i="3"/>
  <c r="Q287" i="3"/>
  <c r="AM286" i="3"/>
  <c r="AL286" i="3"/>
  <c r="AJ286" i="3"/>
  <c r="AD286" i="3"/>
  <c r="AH286" i="3" s="1"/>
  <c r="AR286" i="3" s="1"/>
  <c r="AZ286" i="3" s="1"/>
  <c r="AC286" i="3"/>
  <c r="Z286" i="3"/>
  <c r="AK286" i="3" s="1"/>
  <c r="W286" i="3"/>
  <c r="V286" i="3"/>
  <c r="R286" i="3"/>
  <c r="Q286" i="3"/>
  <c r="AM285" i="3"/>
  <c r="AL285" i="3"/>
  <c r="AJ285" i="3"/>
  <c r="AD285" i="3"/>
  <c r="AC285" i="3"/>
  <c r="Z285" i="3"/>
  <c r="W285" i="3"/>
  <c r="V285" i="3"/>
  <c r="AA285" i="3" s="1"/>
  <c r="R285" i="3"/>
  <c r="AM284" i="3"/>
  <c r="AL284" i="3"/>
  <c r="AJ284" i="3"/>
  <c r="AD284" i="3"/>
  <c r="AC284" i="3"/>
  <c r="Z284" i="3"/>
  <c r="AK284" i="3" s="1"/>
  <c r="W284" i="3"/>
  <c r="V284" i="3"/>
  <c r="AA284" i="3" s="1"/>
  <c r="R284" i="3"/>
  <c r="AM283" i="3"/>
  <c r="AL283" i="3"/>
  <c r="AJ283" i="3"/>
  <c r="AD283" i="3"/>
  <c r="AC283" i="3"/>
  <c r="Z283" i="3"/>
  <c r="AK283" i="3" s="1"/>
  <c r="W283" i="3"/>
  <c r="V283" i="3"/>
  <c r="AA283" i="3" s="1"/>
  <c r="R283" i="3"/>
  <c r="AM282" i="3"/>
  <c r="AJ282" i="3"/>
  <c r="AD282" i="3"/>
  <c r="AC282" i="3"/>
  <c r="Z282" i="3"/>
  <c r="AK282" i="3" s="1"/>
  <c r="W282" i="3"/>
  <c r="V282" i="3"/>
  <c r="R282" i="3"/>
  <c r="Q282" i="3"/>
  <c r="AJ281" i="3"/>
  <c r="AD281" i="3"/>
  <c r="AC281" i="3"/>
  <c r="Z281" i="3"/>
  <c r="AK281" i="3" s="1"/>
  <c r="W281" i="3"/>
  <c r="V281" i="3"/>
  <c r="R281" i="3"/>
  <c r="Q281" i="3"/>
  <c r="AM280" i="3"/>
  <c r="AL280" i="3"/>
  <c r="AJ280" i="3"/>
  <c r="AD280" i="3"/>
  <c r="AC280" i="3"/>
  <c r="Z280" i="3"/>
  <c r="AK280" i="3" s="1"/>
  <c r="W280" i="3"/>
  <c r="V280" i="3"/>
  <c r="R280" i="3"/>
  <c r="Q280" i="3"/>
  <c r="AJ279" i="3"/>
  <c r="AD279" i="3"/>
  <c r="AC279" i="3"/>
  <c r="Z279" i="3"/>
  <c r="AK279" i="3" s="1"/>
  <c r="W279" i="3"/>
  <c r="V279" i="3"/>
  <c r="R279" i="3"/>
  <c r="Q279" i="3"/>
  <c r="AM278" i="3"/>
  <c r="AL278" i="3"/>
  <c r="AJ278" i="3"/>
  <c r="AD278" i="3"/>
  <c r="AC278" i="3"/>
  <c r="Z278" i="3"/>
  <c r="AK278" i="3" s="1"/>
  <c r="W278" i="3"/>
  <c r="V278" i="3"/>
  <c r="R278" i="3"/>
  <c r="Q278" i="3"/>
  <c r="AM277" i="3"/>
  <c r="AL277" i="3"/>
  <c r="AJ277" i="3"/>
  <c r="AD277" i="3"/>
  <c r="AC277" i="3"/>
  <c r="Z277" i="3"/>
  <c r="AK277" i="3" s="1"/>
  <c r="W277" i="3"/>
  <c r="V277" i="3"/>
  <c r="AA277" i="3" s="1"/>
  <c r="R277" i="3"/>
  <c r="AM276" i="3"/>
  <c r="AL276" i="3"/>
  <c r="AJ276" i="3"/>
  <c r="AD276" i="3"/>
  <c r="AC276" i="3"/>
  <c r="Z276" i="3"/>
  <c r="AK276" i="3" s="1"/>
  <c r="W276" i="3"/>
  <c r="V276" i="3"/>
  <c r="R276" i="3"/>
  <c r="Q276" i="3"/>
  <c r="AM275" i="3"/>
  <c r="AL275" i="3"/>
  <c r="AJ275" i="3"/>
  <c r="AD275" i="3"/>
  <c r="AC275" i="3"/>
  <c r="Z275" i="3"/>
  <c r="AK275" i="3" s="1"/>
  <c r="W275" i="3"/>
  <c r="V275" i="3"/>
  <c r="R275" i="3"/>
  <c r="Q275" i="3"/>
  <c r="AM274" i="3"/>
  <c r="AL274" i="3"/>
  <c r="AJ274" i="3"/>
  <c r="AD274" i="3"/>
  <c r="AC274" i="3"/>
  <c r="Z274" i="3"/>
  <c r="AK274" i="3" s="1"/>
  <c r="W274" i="3"/>
  <c r="V274" i="3"/>
  <c r="R274" i="3"/>
  <c r="Q274" i="3"/>
  <c r="AM273" i="3"/>
  <c r="AL273" i="3"/>
  <c r="AJ273" i="3"/>
  <c r="AD273" i="3"/>
  <c r="AC273" i="3"/>
  <c r="Z273" i="3"/>
  <c r="AK273" i="3" s="1"/>
  <c r="W273" i="3"/>
  <c r="V273" i="3"/>
  <c r="R273" i="3"/>
  <c r="Q273" i="3"/>
  <c r="AM272" i="3"/>
  <c r="AL272" i="3"/>
  <c r="AJ272" i="3"/>
  <c r="AD272" i="3"/>
  <c r="AH272" i="3" s="1"/>
  <c r="AR272" i="3" s="1"/>
  <c r="AZ272" i="3" s="1"/>
  <c r="AC272" i="3"/>
  <c r="Z272" i="3"/>
  <c r="AK272" i="3" s="1"/>
  <c r="W272" i="3"/>
  <c r="V272" i="3"/>
  <c r="R272" i="3"/>
  <c r="Q272" i="3"/>
  <c r="AM271" i="3"/>
  <c r="AL271" i="3"/>
  <c r="AJ271" i="3"/>
  <c r="AD271" i="3"/>
  <c r="AC271" i="3"/>
  <c r="Z271" i="3"/>
  <c r="AK271" i="3" s="1"/>
  <c r="W271" i="3"/>
  <c r="V271" i="3"/>
  <c r="R271" i="3"/>
  <c r="Q271" i="3"/>
  <c r="AM270" i="3"/>
  <c r="AL270" i="3"/>
  <c r="AJ270" i="3"/>
  <c r="AD270" i="3"/>
  <c r="AC270" i="3"/>
  <c r="Z270" i="3"/>
  <c r="AK270" i="3" s="1"/>
  <c r="W270" i="3"/>
  <c r="V270" i="3"/>
  <c r="R270" i="3"/>
  <c r="Q270" i="3"/>
  <c r="AM269" i="3"/>
  <c r="AL269" i="3"/>
  <c r="AJ269" i="3"/>
  <c r="AD269" i="3"/>
  <c r="AC269" i="3"/>
  <c r="Z269" i="3"/>
  <c r="AK269" i="3" s="1"/>
  <c r="W269" i="3"/>
  <c r="V269" i="3"/>
  <c r="R269" i="3"/>
  <c r="Q269" i="3"/>
  <c r="AJ268" i="3"/>
  <c r="AD268" i="3"/>
  <c r="AC268" i="3"/>
  <c r="Z268" i="3"/>
  <c r="AK268" i="3" s="1"/>
  <c r="AU268" i="3" s="1"/>
  <c r="AV268" i="3" s="1"/>
  <c r="W268" i="3"/>
  <c r="V268" i="3"/>
  <c r="R268" i="3"/>
  <c r="Q268" i="3"/>
  <c r="AM267" i="3"/>
  <c r="AL267" i="3"/>
  <c r="AJ267" i="3"/>
  <c r="AD267" i="3"/>
  <c r="AC267" i="3"/>
  <c r="Z267" i="3"/>
  <c r="AK267" i="3" s="1"/>
  <c r="W267" i="3"/>
  <c r="V267" i="3"/>
  <c r="R267" i="3"/>
  <c r="Q267" i="3"/>
  <c r="AM266" i="3"/>
  <c r="AL266" i="3"/>
  <c r="AJ266" i="3"/>
  <c r="AD266" i="3"/>
  <c r="AC266" i="3"/>
  <c r="Z266" i="3"/>
  <c r="AK266" i="3" s="1"/>
  <c r="W266" i="3"/>
  <c r="V266" i="3"/>
  <c r="R266" i="3"/>
  <c r="Q266" i="3"/>
  <c r="AM265" i="3"/>
  <c r="AL265" i="3"/>
  <c r="AJ265" i="3"/>
  <c r="AD265" i="3"/>
  <c r="AC265" i="3"/>
  <c r="Z265" i="3"/>
  <c r="AK265" i="3" s="1"/>
  <c r="W265" i="3"/>
  <c r="V265" i="3"/>
  <c r="R265" i="3"/>
  <c r="Q265" i="3"/>
  <c r="AM264" i="3"/>
  <c r="AL264" i="3"/>
  <c r="AJ264" i="3"/>
  <c r="AD264" i="3"/>
  <c r="AC264" i="3"/>
  <c r="Z264" i="3"/>
  <c r="AK264" i="3" s="1"/>
  <c r="W264" i="3"/>
  <c r="V264" i="3"/>
  <c r="R264" i="3"/>
  <c r="Q264" i="3"/>
  <c r="AM263" i="3"/>
  <c r="AL263" i="3"/>
  <c r="AJ263" i="3"/>
  <c r="AD263" i="3"/>
  <c r="AC263" i="3"/>
  <c r="Z263" i="3"/>
  <c r="AK263" i="3" s="1"/>
  <c r="W263" i="3"/>
  <c r="V263" i="3"/>
  <c r="R263" i="3"/>
  <c r="Q263" i="3"/>
  <c r="AM262" i="3"/>
  <c r="AL262" i="3"/>
  <c r="AJ262" i="3"/>
  <c r="AD262" i="3"/>
  <c r="AC262" i="3"/>
  <c r="Z262" i="3"/>
  <c r="AK262" i="3" s="1"/>
  <c r="W262" i="3"/>
  <c r="V262" i="3"/>
  <c r="R262" i="3"/>
  <c r="Q262" i="3"/>
  <c r="AM261" i="3"/>
  <c r="AL261" i="3"/>
  <c r="AJ261" i="3"/>
  <c r="AD261" i="3"/>
  <c r="AC261" i="3"/>
  <c r="Z261" i="3"/>
  <c r="AK261" i="3" s="1"/>
  <c r="W261" i="3"/>
  <c r="V261" i="3"/>
  <c r="R261" i="3"/>
  <c r="Q261" i="3"/>
  <c r="AM260" i="3"/>
  <c r="AL260" i="3"/>
  <c r="AJ260" i="3"/>
  <c r="AD260" i="3"/>
  <c r="AC260" i="3"/>
  <c r="Z260" i="3"/>
  <c r="AK260" i="3" s="1"/>
  <c r="W260" i="3"/>
  <c r="V260" i="3"/>
  <c r="R260" i="3"/>
  <c r="Q260" i="3"/>
  <c r="AM259" i="3"/>
  <c r="AL259" i="3"/>
  <c r="AJ259" i="3"/>
  <c r="AD259" i="3"/>
  <c r="AC259" i="3"/>
  <c r="Z259" i="3"/>
  <c r="AK259" i="3" s="1"/>
  <c r="W259" i="3"/>
  <c r="V259" i="3"/>
  <c r="R259" i="3"/>
  <c r="Q259" i="3"/>
  <c r="AM258" i="3"/>
  <c r="AL258" i="3"/>
  <c r="AJ258" i="3"/>
  <c r="AD258" i="3"/>
  <c r="AC258" i="3"/>
  <c r="Z258" i="3"/>
  <c r="AK258" i="3" s="1"/>
  <c r="W258" i="3"/>
  <c r="V258" i="3"/>
  <c r="R258" i="3"/>
  <c r="Q258" i="3"/>
  <c r="AM257" i="3"/>
  <c r="AL257" i="3"/>
  <c r="AJ257" i="3"/>
  <c r="AD257" i="3"/>
  <c r="AC257" i="3"/>
  <c r="Z257" i="3"/>
  <c r="AK257" i="3" s="1"/>
  <c r="W257" i="3"/>
  <c r="V257" i="3"/>
  <c r="R257" i="3"/>
  <c r="Q257" i="3"/>
  <c r="AM256" i="3"/>
  <c r="AL256" i="3"/>
  <c r="AJ256" i="3"/>
  <c r="AD256" i="3"/>
  <c r="AC256" i="3"/>
  <c r="Z256" i="3"/>
  <c r="AK256" i="3" s="1"/>
  <c r="W256" i="3"/>
  <c r="V256" i="3"/>
  <c r="R256" i="3"/>
  <c r="Q256" i="3"/>
  <c r="AM255" i="3"/>
  <c r="AL255" i="3"/>
  <c r="AJ255" i="3"/>
  <c r="AD255" i="3"/>
  <c r="AC255" i="3"/>
  <c r="Z255" i="3"/>
  <c r="AK255" i="3" s="1"/>
  <c r="W255" i="3"/>
  <c r="V255" i="3"/>
  <c r="R255" i="3"/>
  <c r="Q255" i="3"/>
  <c r="AM254" i="3"/>
  <c r="AJ254" i="3"/>
  <c r="AD254" i="3"/>
  <c r="AC254" i="3"/>
  <c r="Z254" i="3"/>
  <c r="AK254" i="3" s="1"/>
  <c r="W254" i="3"/>
  <c r="V254" i="3"/>
  <c r="R254" i="3"/>
  <c r="Q254" i="3"/>
  <c r="AM253" i="3"/>
  <c r="AL253" i="3"/>
  <c r="AJ253" i="3"/>
  <c r="AD253" i="3"/>
  <c r="AC253" i="3"/>
  <c r="Z253" i="3"/>
  <c r="AK253" i="3" s="1"/>
  <c r="W253" i="3"/>
  <c r="V253" i="3"/>
  <c r="AA253" i="3" s="1"/>
  <c r="AE253" i="3" s="1"/>
  <c r="AO253" i="3" s="1"/>
  <c r="AW253" i="3" s="1"/>
  <c r="R253" i="3"/>
  <c r="AM252" i="3"/>
  <c r="AL252" i="3"/>
  <c r="AJ252" i="3"/>
  <c r="AD252" i="3"/>
  <c r="AC252" i="3"/>
  <c r="Z252" i="3"/>
  <c r="AK252" i="3" s="1"/>
  <c r="W252" i="3"/>
  <c r="V252" i="3"/>
  <c r="R252" i="3"/>
  <c r="Q252" i="3"/>
  <c r="AM251" i="3"/>
  <c r="AL251" i="3"/>
  <c r="AJ251" i="3"/>
  <c r="AD251" i="3"/>
  <c r="AC251" i="3"/>
  <c r="Z251" i="3"/>
  <c r="AK251" i="3" s="1"/>
  <c r="W251" i="3"/>
  <c r="V251" i="3"/>
  <c r="R251" i="3"/>
  <c r="Q251" i="3"/>
  <c r="AM250" i="3"/>
  <c r="AL250" i="3"/>
  <c r="AJ250" i="3"/>
  <c r="AD250" i="3"/>
  <c r="AC250" i="3"/>
  <c r="Z250" i="3"/>
  <c r="AK250" i="3" s="1"/>
  <c r="W250" i="3"/>
  <c r="V250" i="3"/>
  <c r="R250" i="3"/>
  <c r="Q250" i="3"/>
  <c r="AM249" i="3"/>
  <c r="AL249" i="3"/>
  <c r="AJ249" i="3"/>
  <c r="AD249" i="3"/>
  <c r="AC249" i="3"/>
  <c r="Z249" i="3"/>
  <c r="AK249" i="3" s="1"/>
  <c r="W249" i="3"/>
  <c r="V249" i="3"/>
  <c r="R249" i="3"/>
  <c r="Q249" i="3"/>
  <c r="AM248" i="3"/>
  <c r="AL248" i="3"/>
  <c r="AK248" i="3"/>
  <c r="AJ248" i="3"/>
  <c r="AD248" i="3"/>
  <c r="AC248" i="3"/>
  <c r="Z248" i="3"/>
  <c r="W248" i="3"/>
  <c r="V248" i="3"/>
  <c r="R248" i="3"/>
  <c r="Q248" i="3"/>
  <c r="AM247" i="3"/>
  <c r="AL247" i="3"/>
  <c r="AJ247" i="3"/>
  <c r="AD247" i="3"/>
  <c r="AC247" i="3"/>
  <c r="Z247" i="3"/>
  <c r="AK247" i="3" s="1"/>
  <c r="W247" i="3"/>
  <c r="V247" i="3"/>
  <c r="R247" i="3"/>
  <c r="Q247" i="3"/>
  <c r="AM246" i="3"/>
  <c r="AL246" i="3"/>
  <c r="AJ246" i="3"/>
  <c r="AD246" i="3"/>
  <c r="AC246" i="3"/>
  <c r="Z246" i="3"/>
  <c r="AK246" i="3" s="1"/>
  <c r="W246" i="3"/>
  <c r="V246" i="3"/>
  <c r="R246" i="3"/>
  <c r="Q246" i="3"/>
  <c r="AM245" i="3"/>
  <c r="AL245" i="3"/>
  <c r="AJ245" i="3"/>
  <c r="AD245" i="3"/>
  <c r="AC245" i="3"/>
  <c r="Z245" i="3"/>
  <c r="AK245" i="3" s="1"/>
  <c r="W245" i="3"/>
  <c r="V245" i="3"/>
  <c r="R245" i="3"/>
  <c r="Q245" i="3"/>
  <c r="AM244" i="3"/>
  <c r="AL244" i="3"/>
  <c r="AJ244" i="3"/>
  <c r="AD244" i="3"/>
  <c r="AC244" i="3"/>
  <c r="Z244" i="3"/>
  <c r="AK244" i="3" s="1"/>
  <c r="W244" i="3"/>
  <c r="V244" i="3"/>
  <c r="R244" i="3"/>
  <c r="Q244" i="3"/>
  <c r="AM243" i="3"/>
  <c r="AL243" i="3"/>
  <c r="AJ243" i="3"/>
  <c r="AD243" i="3"/>
  <c r="AC243" i="3"/>
  <c r="Z243" i="3"/>
  <c r="AK243" i="3" s="1"/>
  <c r="W243" i="3"/>
  <c r="V243" i="3"/>
  <c r="R243" i="3"/>
  <c r="Q243" i="3"/>
  <c r="AM242" i="3"/>
  <c r="AL242" i="3"/>
  <c r="AJ242" i="3"/>
  <c r="AD242" i="3"/>
  <c r="AC242" i="3"/>
  <c r="Z242" i="3"/>
  <c r="AK242" i="3" s="1"/>
  <c r="W242" i="3"/>
  <c r="V242" i="3"/>
  <c r="R242" i="3"/>
  <c r="Q242" i="3"/>
  <c r="AM241" i="3"/>
  <c r="AJ241" i="3"/>
  <c r="AD241" i="3"/>
  <c r="AC241" i="3"/>
  <c r="Z241" i="3"/>
  <c r="AK241" i="3" s="1"/>
  <c r="W241" i="3"/>
  <c r="V241" i="3"/>
  <c r="R241" i="3"/>
  <c r="Q241" i="3"/>
  <c r="AM240" i="3"/>
  <c r="AL240" i="3"/>
  <c r="AJ240" i="3"/>
  <c r="AD240" i="3"/>
  <c r="AC240" i="3"/>
  <c r="Z240" i="3"/>
  <c r="AK240" i="3" s="1"/>
  <c r="W240" i="3"/>
  <c r="V240" i="3"/>
  <c r="R240" i="3"/>
  <c r="Q240" i="3"/>
  <c r="AJ239" i="3"/>
  <c r="AD239" i="3"/>
  <c r="AC239" i="3"/>
  <c r="Z239" i="3"/>
  <c r="AK239" i="3" s="1"/>
  <c r="W239" i="3"/>
  <c r="V239" i="3"/>
  <c r="R239" i="3"/>
  <c r="Q239" i="3"/>
  <c r="AM238" i="3"/>
  <c r="AL238" i="3"/>
  <c r="AJ238" i="3"/>
  <c r="AD238" i="3"/>
  <c r="AC238" i="3"/>
  <c r="Z238" i="3"/>
  <c r="AK238" i="3" s="1"/>
  <c r="W238" i="3"/>
  <c r="V238" i="3"/>
  <c r="R238" i="3"/>
  <c r="Q238" i="3"/>
  <c r="AM237" i="3"/>
  <c r="AL237" i="3"/>
  <c r="AJ237" i="3"/>
  <c r="AD237" i="3"/>
  <c r="AC237" i="3"/>
  <c r="Z237" i="3"/>
  <c r="AK237" i="3" s="1"/>
  <c r="W237" i="3"/>
  <c r="V237" i="3"/>
  <c r="R237" i="3"/>
  <c r="Q237" i="3"/>
  <c r="AM236" i="3"/>
  <c r="AL236" i="3"/>
  <c r="AJ236" i="3"/>
  <c r="AD236" i="3"/>
  <c r="AH236" i="3" s="1"/>
  <c r="AR236" i="3" s="1"/>
  <c r="AZ236" i="3" s="1"/>
  <c r="AC236" i="3"/>
  <c r="Z236" i="3"/>
  <c r="AK236" i="3" s="1"/>
  <c r="W236" i="3"/>
  <c r="V236" i="3"/>
  <c r="R236" i="3"/>
  <c r="Q236" i="3"/>
  <c r="AM235" i="3"/>
  <c r="AL235" i="3"/>
  <c r="AJ235" i="3"/>
  <c r="AD235" i="3"/>
  <c r="AC235" i="3"/>
  <c r="Z235" i="3"/>
  <c r="AK235" i="3" s="1"/>
  <c r="W235" i="3"/>
  <c r="V235" i="3"/>
  <c r="R235" i="3"/>
  <c r="Q235" i="3"/>
  <c r="AM234" i="3"/>
  <c r="AL234" i="3"/>
  <c r="AK234" i="3"/>
  <c r="AJ234" i="3"/>
  <c r="AD234" i="3"/>
  <c r="AC234" i="3"/>
  <c r="Z234" i="3"/>
  <c r="W234" i="3"/>
  <c r="V234" i="3"/>
  <c r="R234" i="3"/>
  <c r="Q234" i="3"/>
  <c r="AM233" i="3"/>
  <c r="AL233" i="3"/>
  <c r="AJ233" i="3"/>
  <c r="AD233" i="3"/>
  <c r="AC233" i="3"/>
  <c r="Z233" i="3"/>
  <c r="AK233" i="3" s="1"/>
  <c r="W233" i="3"/>
  <c r="V233" i="3"/>
  <c r="R233" i="3"/>
  <c r="Q233" i="3"/>
  <c r="AM232" i="3"/>
  <c r="AL232" i="3"/>
  <c r="AJ232" i="3"/>
  <c r="AD232" i="3"/>
  <c r="AC232" i="3"/>
  <c r="Z232" i="3"/>
  <c r="AK232" i="3" s="1"/>
  <c r="W232" i="3"/>
  <c r="V232" i="3"/>
  <c r="R232" i="3"/>
  <c r="Q232" i="3"/>
  <c r="AM231" i="3"/>
  <c r="AL231" i="3"/>
  <c r="AJ231" i="3"/>
  <c r="AD231" i="3"/>
  <c r="AC231" i="3"/>
  <c r="Z231" i="3"/>
  <c r="AK231" i="3" s="1"/>
  <c r="W231" i="3"/>
  <c r="V231" i="3"/>
  <c r="R231" i="3"/>
  <c r="Q231" i="3"/>
  <c r="AM230" i="3"/>
  <c r="AL230" i="3"/>
  <c r="AJ230" i="3"/>
  <c r="AD230" i="3"/>
  <c r="AC230" i="3"/>
  <c r="Z230" i="3"/>
  <c r="AK230" i="3" s="1"/>
  <c r="W230" i="3"/>
  <c r="V230" i="3"/>
  <c r="R230" i="3"/>
  <c r="Q230" i="3"/>
  <c r="AM229" i="3"/>
  <c r="AL229" i="3"/>
  <c r="AJ229" i="3"/>
  <c r="AD229" i="3"/>
  <c r="AC229" i="3"/>
  <c r="Z229" i="3"/>
  <c r="AK229" i="3" s="1"/>
  <c r="W229" i="3"/>
  <c r="V229" i="3"/>
  <c r="R229" i="3"/>
  <c r="Q229" i="3"/>
  <c r="AM228" i="3"/>
  <c r="AL228" i="3"/>
  <c r="AJ228" i="3"/>
  <c r="AD228" i="3"/>
  <c r="AC228" i="3"/>
  <c r="Z228" i="3"/>
  <c r="AK228" i="3" s="1"/>
  <c r="W228" i="3"/>
  <c r="V228" i="3"/>
  <c r="R228" i="3"/>
  <c r="Q228" i="3"/>
  <c r="AM227" i="3"/>
  <c r="AL227" i="3"/>
  <c r="AJ227" i="3"/>
  <c r="AD227" i="3"/>
  <c r="AC227" i="3"/>
  <c r="Z227" i="3"/>
  <c r="AK227" i="3" s="1"/>
  <c r="W227" i="3"/>
  <c r="V227" i="3"/>
  <c r="R227" i="3"/>
  <c r="Q227" i="3"/>
  <c r="AM226" i="3"/>
  <c r="AL226" i="3"/>
  <c r="AJ226" i="3"/>
  <c r="AD226" i="3"/>
  <c r="AH226" i="3" s="1"/>
  <c r="AR226" i="3" s="1"/>
  <c r="AZ226" i="3" s="1"/>
  <c r="AC226" i="3"/>
  <c r="Z226" i="3"/>
  <c r="AK226" i="3" s="1"/>
  <c r="W226" i="3"/>
  <c r="V226" i="3"/>
  <c r="R226" i="3"/>
  <c r="Q226" i="3"/>
  <c r="AY225" i="3"/>
  <c r="AM225" i="3"/>
  <c r="AJ225" i="3"/>
  <c r="AD225" i="3"/>
  <c r="AC225" i="3"/>
  <c r="AG225" i="3" s="1"/>
  <c r="AA225" i="3"/>
  <c r="Z225" i="3"/>
  <c r="AF225" i="3" s="1"/>
  <c r="AP225" i="3" s="1"/>
  <c r="AX225" i="3" s="1"/>
  <c r="W225" i="3"/>
  <c r="AM224" i="3"/>
  <c r="AL224" i="3"/>
  <c r="AJ224" i="3"/>
  <c r="AD224" i="3"/>
  <c r="AC224" i="3"/>
  <c r="Z224" i="3"/>
  <c r="AK224" i="3" s="1"/>
  <c r="W224" i="3"/>
  <c r="V224" i="3"/>
  <c r="R224" i="3"/>
  <c r="Q224" i="3"/>
  <c r="AM223" i="3"/>
  <c r="AL223" i="3"/>
  <c r="AK223" i="3"/>
  <c r="AJ223" i="3"/>
  <c r="AD223" i="3"/>
  <c r="AC223" i="3"/>
  <c r="Z223" i="3"/>
  <c r="W223" i="3"/>
  <c r="V223" i="3"/>
  <c r="R223" i="3"/>
  <c r="Q223" i="3"/>
  <c r="AM222" i="3"/>
  <c r="AL222" i="3"/>
  <c r="AJ222" i="3"/>
  <c r="AD222" i="3"/>
  <c r="AC222" i="3"/>
  <c r="Z222" i="3"/>
  <c r="AK222" i="3" s="1"/>
  <c r="W222" i="3"/>
  <c r="V222" i="3"/>
  <c r="R222" i="3"/>
  <c r="Q222" i="3"/>
  <c r="AM221" i="3"/>
  <c r="AL221" i="3"/>
  <c r="AJ221" i="3"/>
  <c r="AD221" i="3"/>
  <c r="AC221" i="3"/>
  <c r="Z221" i="3"/>
  <c r="AK221" i="3" s="1"/>
  <c r="W221" i="3"/>
  <c r="V221" i="3"/>
  <c r="R221" i="3"/>
  <c r="Q221" i="3"/>
  <c r="AM220" i="3"/>
  <c r="AL220" i="3"/>
  <c r="AJ220" i="3"/>
  <c r="AD220" i="3"/>
  <c r="AC220" i="3"/>
  <c r="Z220" i="3"/>
  <c r="AK220" i="3" s="1"/>
  <c r="W220" i="3"/>
  <c r="V220" i="3"/>
  <c r="R220" i="3"/>
  <c r="Q220" i="3"/>
  <c r="AM219" i="3"/>
  <c r="AL219" i="3"/>
  <c r="AJ219" i="3"/>
  <c r="AD219" i="3"/>
  <c r="AC219" i="3"/>
  <c r="Z219" i="3"/>
  <c r="AK219" i="3" s="1"/>
  <c r="W219" i="3"/>
  <c r="V219" i="3"/>
  <c r="R219" i="3"/>
  <c r="Q219" i="3"/>
  <c r="AM218" i="3"/>
  <c r="AL218" i="3"/>
  <c r="AJ218" i="3"/>
  <c r="AD218" i="3"/>
  <c r="AC218" i="3"/>
  <c r="Z218" i="3"/>
  <c r="AK218" i="3" s="1"/>
  <c r="W218" i="3"/>
  <c r="V218" i="3"/>
  <c r="AA218" i="3" s="1"/>
  <c r="R218" i="3"/>
  <c r="AM217" i="3"/>
  <c r="AL217" i="3"/>
  <c r="AK217" i="3"/>
  <c r="AJ217" i="3"/>
  <c r="AD217" i="3"/>
  <c r="AC217" i="3"/>
  <c r="Z217" i="3"/>
  <c r="W217" i="3"/>
  <c r="V217" i="3"/>
  <c r="R217" i="3"/>
  <c r="Q217" i="3"/>
  <c r="AM216" i="3"/>
  <c r="AL216" i="3"/>
  <c r="AJ216" i="3"/>
  <c r="AD216" i="3"/>
  <c r="AC216" i="3"/>
  <c r="Z216" i="3"/>
  <c r="AK216" i="3" s="1"/>
  <c r="W216" i="3"/>
  <c r="V216" i="3"/>
  <c r="R216" i="3"/>
  <c r="Q216" i="3"/>
  <c r="AM215" i="3"/>
  <c r="AL215" i="3"/>
  <c r="AJ215" i="3"/>
  <c r="AD215" i="3"/>
  <c r="AC215" i="3"/>
  <c r="Z215" i="3"/>
  <c r="AK215" i="3" s="1"/>
  <c r="W215" i="3"/>
  <c r="V215" i="3"/>
  <c r="R215" i="3"/>
  <c r="Q215" i="3"/>
  <c r="AM214" i="3"/>
  <c r="AL214" i="3"/>
  <c r="AJ214" i="3"/>
  <c r="AD214" i="3"/>
  <c r="AC214" i="3"/>
  <c r="Z214" i="3"/>
  <c r="AK214" i="3" s="1"/>
  <c r="W214" i="3"/>
  <c r="V214" i="3"/>
  <c r="R214" i="3"/>
  <c r="Q214" i="3"/>
  <c r="AM213" i="3"/>
  <c r="AL213" i="3"/>
  <c r="AJ213" i="3"/>
  <c r="AD213" i="3"/>
  <c r="AC213" i="3"/>
  <c r="Z213" i="3"/>
  <c r="AK213" i="3" s="1"/>
  <c r="W213" i="3"/>
  <c r="V213" i="3"/>
  <c r="R213" i="3"/>
  <c r="Q213" i="3"/>
  <c r="AM212" i="3"/>
  <c r="AL212" i="3"/>
  <c r="AJ212" i="3"/>
  <c r="AD212" i="3"/>
  <c r="AC212" i="3"/>
  <c r="Z212" i="3"/>
  <c r="AK212" i="3" s="1"/>
  <c r="W212" i="3"/>
  <c r="V212" i="3"/>
  <c r="R212" i="3"/>
  <c r="Q212" i="3"/>
  <c r="AM211" i="3"/>
  <c r="AL211" i="3"/>
  <c r="AJ211" i="3"/>
  <c r="AD211" i="3"/>
  <c r="AC211" i="3"/>
  <c r="Z211" i="3"/>
  <c r="AK211" i="3" s="1"/>
  <c r="W211" i="3"/>
  <c r="V211" i="3"/>
  <c r="R211" i="3"/>
  <c r="Q211" i="3"/>
  <c r="AM210" i="3"/>
  <c r="AL210" i="3"/>
  <c r="AJ210" i="3"/>
  <c r="AD210" i="3"/>
  <c r="AC210" i="3"/>
  <c r="Z210" i="3"/>
  <c r="AK210" i="3" s="1"/>
  <c r="W210" i="3"/>
  <c r="V210" i="3"/>
  <c r="R210" i="3"/>
  <c r="Q210" i="3"/>
  <c r="AJ209" i="3"/>
  <c r="AD209" i="3"/>
  <c r="AC209" i="3"/>
  <c r="Z209" i="3"/>
  <c r="AK209" i="3" s="1"/>
  <c r="AN209" i="3" s="1"/>
  <c r="W209" i="3"/>
  <c r="V209" i="3"/>
  <c r="AA209" i="3" s="1"/>
  <c r="R209" i="3"/>
  <c r="AM208" i="3"/>
  <c r="AL208" i="3"/>
  <c r="AJ208" i="3"/>
  <c r="AD208" i="3"/>
  <c r="AC208" i="3"/>
  <c r="Z208" i="3"/>
  <c r="AK208" i="3" s="1"/>
  <c r="W208" i="3"/>
  <c r="V208" i="3"/>
  <c r="R208" i="3"/>
  <c r="Q208" i="3"/>
  <c r="AM207" i="3"/>
  <c r="AL207" i="3"/>
  <c r="AJ207" i="3"/>
  <c r="AD207" i="3"/>
  <c r="AC207" i="3"/>
  <c r="Z207" i="3"/>
  <c r="AK207" i="3" s="1"/>
  <c r="W207" i="3"/>
  <c r="V207" i="3"/>
  <c r="R207" i="3"/>
  <c r="Q207" i="3"/>
  <c r="AM206" i="3"/>
  <c r="AL206" i="3"/>
  <c r="AJ206" i="3"/>
  <c r="AD206" i="3"/>
  <c r="AC206" i="3"/>
  <c r="Z206" i="3"/>
  <c r="AK206" i="3" s="1"/>
  <c r="W206" i="3"/>
  <c r="V206" i="3"/>
  <c r="R206" i="3"/>
  <c r="Q206" i="3"/>
  <c r="AM205" i="3"/>
  <c r="AL205" i="3"/>
  <c r="AJ205" i="3"/>
  <c r="AD205" i="3"/>
  <c r="AC205" i="3"/>
  <c r="Z205" i="3"/>
  <c r="AK205" i="3" s="1"/>
  <c r="W205" i="3"/>
  <c r="V205" i="3"/>
  <c r="R205" i="3"/>
  <c r="Q205" i="3"/>
  <c r="AY204" i="3"/>
  <c r="AM204" i="3"/>
  <c r="AL204" i="3"/>
  <c r="AJ204" i="3"/>
  <c r="AD204" i="3"/>
  <c r="AC204" i="3"/>
  <c r="Z204" i="3"/>
  <c r="AK204" i="3" s="1"/>
  <c r="W204" i="3"/>
  <c r="V204" i="3"/>
  <c r="R204" i="3"/>
  <c r="Q204" i="3"/>
  <c r="AM203" i="3"/>
  <c r="AL203" i="3"/>
  <c r="AJ203" i="3"/>
  <c r="AD203" i="3"/>
  <c r="AC203" i="3"/>
  <c r="Z203" i="3"/>
  <c r="AK203" i="3" s="1"/>
  <c r="W203" i="3"/>
  <c r="V203" i="3"/>
  <c r="R203" i="3"/>
  <c r="Q203" i="3"/>
  <c r="AM202" i="3"/>
  <c r="AL202" i="3"/>
  <c r="AJ202" i="3"/>
  <c r="AD202" i="3"/>
  <c r="AC202" i="3"/>
  <c r="Z202" i="3"/>
  <c r="AK202" i="3" s="1"/>
  <c r="W202" i="3"/>
  <c r="V202" i="3"/>
  <c r="R202" i="3"/>
  <c r="Q202" i="3"/>
  <c r="AM201" i="3"/>
  <c r="AL201" i="3"/>
  <c r="AJ201" i="3"/>
  <c r="AD201" i="3"/>
  <c r="AC201" i="3"/>
  <c r="Z201" i="3"/>
  <c r="AK201" i="3" s="1"/>
  <c r="W201" i="3"/>
  <c r="V201" i="3"/>
  <c r="R201" i="3"/>
  <c r="Q201" i="3"/>
  <c r="AM200" i="3"/>
  <c r="AL200" i="3"/>
  <c r="AJ200" i="3"/>
  <c r="AD200" i="3"/>
  <c r="AC200" i="3"/>
  <c r="Z200" i="3"/>
  <c r="AK200" i="3" s="1"/>
  <c r="W200" i="3"/>
  <c r="V200" i="3"/>
  <c r="R200" i="3"/>
  <c r="Q200" i="3"/>
  <c r="AM199" i="3"/>
  <c r="AL199" i="3"/>
  <c r="AJ199" i="3"/>
  <c r="AD199" i="3"/>
  <c r="AH199" i="3" s="1"/>
  <c r="AR199" i="3" s="1"/>
  <c r="AZ199" i="3" s="1"/>
  <c r="AC199" i="3"/>
  <c r="Z199" i="3"/>
  <c r="AK199" i="3" s="1"/>
  <c r="W199" i="3"/>
  <c r="V199" i="3"/>
  <c r="R199" i="3"/>
  <c r="Q199" i="3"/>
  <c r="AM198" i="3"/>
  <c r="AL198" i="3"/>
  <c r="AJ198" i="3"/>
  <c r="AD198" i="3"/>
  <c r="AC198" i="3"/>
  <c r="Z198" i="3"/>
  <c r="AK198" i="3" s="1"/>
  <c r="W198" i="3"/>
  <c r="V198" i="3"/>
  <c r="R198" i="3"/>
  <c r="Q198" i="3"/>
  <c r="AM197" i="3"/>
  <c r="AL197" i="3"/>
  <c r="AJ197" i="3"/>
  <c r="AD197" i="3"/>
  <c r="AC197" i="3"/>
  <c r="Z197" i="3"/>
  <c r="AK197" i="3" s="1"/>
  <c r="W197" i="3"/>
  <c r="V197" i="3"/>
  <c r="R197" i="3"/>
  <c r="Q197" i="3"/>
  <c r="AM196" i="3"/>
  <c r="AL196" i="3"/>
  <c r="AJ196" i="3"/>
  <c r="AD196" i="3"/>
  <c r="AC196" i="3"/>
  <c r="Z196" i="3"/>
  <c r="AK196" i="3" s="1"/>
  <c r="W196" i="3"/>
  <c r="V196" i="3"/>
  <c r="R196" i="3"/>
  <c r="Q196" i="3"/>
  <c r="AM195" i="3"/>
  <c r="AL195" i="3"/>
  <c r="AJ195" i="3"/>
  <c r="AD195" i="3"/>
  <c r="AC195" i="3"/>
  <c r="Z195" i="3"/>
  <c r="AK195" i="3" s="1"/>
  <c r="W195" i="3"/>
  <c r="V195" i="3"/>
  <c r="R195" i="3"/>
  <c r="Q195" i="3"/>
  <c r="AM194" i="3"/>
  <c r="AL194" i="3"/>
  <c r="AJ194" i="3"/>
  <c r="AD194" i="3"/>
  <c r="AC194" i="3"/>
  <c r="Z194" i="3"/>
  <c r="AK194" i="3" s="1"/>
  <c r="W194" i="3"/>
  <c r="V194" i="3"/>
  <c r="R194" i="3"/>
  <c r="Q194" i="3"/>
  <c r="AM193" i="3"/>
  <c r="AL193" i="3"/>
  <c r="AJ193" i="3"/>
  <c r="AD193" i="3"/>
  <c r="AH193" i="3" s="1"/>
  <c r="AR193" i="3" s="1"/>
  <c r="AZ193" i="3" s="1"/>
  <c r="AC193" i="3"/>
  <c r="Z193" i="3"/>
  <c r="AK193" i="3" s="1"/>
  <c r="W193" i="3"/>
  <c r="V193" i="3"/>
  <c r="R193" i="3"/>
  <c r="Q193" i="3"/>
  <c r="AM192" i="3"/>
  <c r="AL192" i="3"/>
  <c r="AJ192" i="3"/>
  <c r="AD192" i="3"/>
  <c r="AC192" i="3"/>
  <c r="Z192" i="3"/>
  <c r="AK192" i="3" s="1"/>
  <c r="W192" i="3"/>
  <c r="V192" i="3"/>
  <c r="R192" i="3"/>
  <c r="Q192" i="3"/>
  <c r="AM191" i="3"/>
  <c r="AL191" i="3"/>
  <c r="AJ191" i="3"/>
  <c r="AD191" i="3"/>
  <c r="AC191" i="3"/>
  <c r="Z191" i="3"/>
  <c r="AK191" i="3" s="1"/>
  <c r="W191" i="3"/>
  <c r="V191" i="3"/>
  <c r="R191" i="3"/>
  <c r="Q191" i="3"/>
  <c r="AM190" i="3"/>
  <c r="AL190" i="3"/>
  <c r="AJ190" i="3"/>
  <c r="AD190" i="3"/>
  <c r="AC190" i="3"/>
  <c r="Z190" i="3"/>
  <c r="AK190" i="3" s="1"/>
  <c r="W190" i="3"/>
  <c r="V190" i="3"/>
  <c r="R190" i="3"/>
  <c r="Q190" i="3"/>
  <c r="AL189" i="3"/>
  <c r="AJ189" i="3"/>
  <c r="AD189" i="3"/>
  <c r="AC189" i="3"/>
  <c r="Z189" i="3"/>
  <c r="AK189" i="3" s="1"/>
  <c r="W189" i="3"/>
  <c r="V189" i="3"/>
  <c r="R189" i="3"/>
  <c r="Q189" i="3"/>
  <c r="AM188" i="3"/>
  <c r="AL188" i="3"/>
  <c r="AJ188" i="3"/>
  <c r="AD188" i="3"/>
  <c r="AC188" i="3"/>
  <c r="Z188" i="3"/>
  <c r="AK188" i="3" s="1"/>
  <c r="W188" i="3"/>
  <c r="V188" i="3"/>
  <c r="R188" i="3"/>
  <c r="Q188" i="3"/>
  <c r="AM187" i="3"/>
  <c r="AL187" i="3"/>
  <c r="AJ187" i="3"/>
  <c r="AD187" i="3"/>
  <c r="AC187" i="3"/>
  <c r="Z187" i="3"/>
  <c r="AK187" i="3" s="1"/>
  <c r="W187" i="3"/>
  <c r="V187" i="3"/>
  <c r="R187" i="3"/>
  <c r="Q187" i="3"/>
  <c r="AL186" i="3"/>
  <c r="AJ186" i="3"/>
  <c r="AD186" i="3"/>
  <c r="AC186" i="3"/>
  <c r="Z186" i="3"/>
  <c r="AK186" i="3" s="1"/>
  <c r="W186" i="3"/>
  <c r="V186" i="3"/>
  <c r="R186" i="3"/>
  <c r="Q186" i="3"/>
  <c r="AM185" i="3"/>
  <c r="AL185" i="3"/>
  <c r="AJ185" i="3"/>
  <c r="AD185" i="3"/>
  <c r="AC185" i="3"/>
  <c r="Z185" i="3"/>
  <c r="AK185" i="3" s="1"/>
  <c r="W185" i="3"/>
  <c r="V185" i="3"/>
  <c r="R185" i="3"/>
  <c r="Q185" i="3"/>
  <c r="AM184" i="3"/>
  <c r="AL184" i="3"/>
  <c r="AJ184" i="3"/>
  <c r="AD184" i="3"/>
  <c r="AC184" i="3"/>
  <c r="Z184" i="3"/>
  <c r="AK184" i="3" s="1"/>
  <c r="W184" i="3"/>
  <c r="V184" i="3"/>
  <c r="R184" i="3"/>
  <c r="Q184" i="3"/>
  <c r="AM183" i="3"/>
  <c r="AL183" i="3"/>
  <c r="AJ183" i="3"/>
  <c r="AD183" i="3"/>
  <c r="AC183" i="3"/>
  <c r="Z183" i="3"/>
  <c r="AK183" i="3" s="1"/>
  <c r="W183" i="3"/>
  <c r="V183" i="3"/>
  <c r="R183" i="3"/>
  <c r="Q183" i="3"/>
  <c r="AL182" i="3"/>
  <c r="AJ182" i="3"/>
  <c r="AD182" i="3"/>
  <c r="AC182" i="3"/>
  <c r="Z182" i="3"/>
  <c r="AK182" i="3" s="1"/>
  <c r="W182" i="3"/>
  <c r="V182" i="3"/>
  <c r="R182" i="3"/>
  <c r="Q182" i="3"/>
  <c r="AM181" i="3"/>
  <c r="AL181" i="3"/>
  <c r="AJ181" i="3"/>
  <c r="AD181" i="3"/>
  <c r="AC181" i="3"/>
  <c r="Z181" i="3"/>
  <c r="AK181" i="3" s="1"/>
  <c r="W181" i="3"/>
  <c r="V181" i="3"/>
  <c r="AA181" i="3" s="1"/>
  <c r="R181" i="3"/>
  <c r="AM180" i="3"/>
  <c r="AL180" i="3"/>
  <c r="AJ180" i="3"/>
  <c r="AD180" i="3"/>
  <c r="AC180" i="3"/>
  <c r="Z180" i="3"/>
  <c r="AK180" i="3" s="1"/>
  <c r="W180" i="3"/>
  <c r="V180" i="3"/>
  <c r="R180" i="3"/>
  <c r="Q180" i="3"/>
  <c r="AM179" i="3"/>
  <c r="AL179" i="3"/>
  <c r="AJ179" i="3"/>
  <c r="AD179" i="3"/>
  <c r="AC179" i="3"/>
  <c r="Z179" i="3"/>
  <c r="AK179" i="3" s="1"/>
  <c r="W179" i="3"/>
  <c r="V179" i="3"/>
  <c r="AA179" i="3" s="1"/>
  <c r="R179" i="3"/>
  <c r="AM178" i="3"/>
  <c r="AL178" i="3"/>
  <c r="AJ178" i="3"/>
  <c r="AD178" i="3"/>
  <c r="AC178" i="3"/>
  <c r="Z178" i="3"/>
  <c r="AK178" i="3" s="1"/>
  <c r="W178" i="3"/>
  <c r="V178" i="3"/>
  <c r="R178" i="3"/>
  <c r="Q178" i="3"/>
  <c r="AL177" i="3"/>
  <c r="AJ177" i="3"/>
  <c r="AD177" i="3"/>
  <c r="AC177" i="3"/>
  <c r="Z177" i="3"/>
  <c r="W177" i="3"/>
  <c r="V177" i="3"/>
  <c r="R177" i="3"/>
  <c r="Q177" i="3"/>
  <c r="AM176" i="3"/>
  <c r="AL176" i="3"/>
  <c r="AJ176" i="3"/>
  <c r="AD176" i="3"/>
  <c r="AC176" i="3"/>
  <c r="AH176" i="3" s="1"/>
  <c r="AR176" i="3" s="1"/>
  <c r="AZ176" i="3" s="1"/>
  <c r="Z176" i="3"/>
  <c r="AK176" i="3" s="1"/>
  <c r="W176" i="3"/>
  <c r="V176" i="3"/>
  <c r="AA176" i="3" s="1"/>
  <c r="R176" i="3"/>
  <c r="AL175" i="3"/>
  <c r="AJ175" i="3"/>
  <c r="AD175" i="3"/>
  <c r="AC175" i="3"/>
  <c r="Z175" i="3"/>
  <c r="AK175" i="3" s="1"/>
  <c r="W175" i="3"/>
  <c r="V175" i="3"/>
  <c r="AA175" i="3" s="1"/>
  <c r="R175" i="3"/>
  <c r="AM174" i="3"/>
  <c r="AL174" i="3"/>
  <c r="AJ174" i="3"/>
  <c r="AD174" i="3"/>
  <c r="AC174" i="3"/>
  <c r="Z174" i="3"/>
  <c r="AK174" i="3" s="1"/>
  <c r="W174" i="3"/>
  <c r="V174" i="3"/>
  <c r="R174" i="3"/>
  <c r="Q174" i="3"/>
  <c r="AM173" i="3"/>
  <c r="AL173" i="3"/>
  <c r="AJ173" i="3"/>
  <c r="AD173" i="3"/>
  <c r="AC173" i="3"/>
  <c r="Z173" i="3"/>
  <c r="AK173" i="3" s="1"/>
  <c r="W173" i="3"/>
  <c r="V173" i="3"/>
  <c r="AA173" i="3" s="1"/>
  <c r="R173" i="3"/>
  <c r="AM172" i="3"/>
  <c r="AL172" i="3"/>
  <c r="AJ172" i="3"/>
  <c r="AD172" i="3"/>
  <c r="AC172" i="3"/>
  <c r="Z172" i="3"/>
  <c r="AK172" i="3" s="1"/>
  <c r="W172" i="3"/>
  <c r="V172" i="3"/>
  <c r="AA172" i="3" s="1"/>
  <c r="R172" i="3"/>
  <c r="AM171" i="3"/>
  <c r="AL171" i="3"/>
  <c r="AJ171" i="3"/>
  <c r="AD171" i="3"/>
  <c r="AC171" i="3"/>
  <c r="Z171" i="3"/>
  <c r="AK171" i="3" s="1"/>
  <c r="W171" i="3"/>
  <c r="V171" i="3"/>
  <c r="R171" i="3"/>
  <c r="Q171" i="3"/>
  <c r="AM170" i="3"/>
  <c r="AL170" i="3"/>
  <c r="AJ170" i="3"/>
  <c r="AD170" i="3"/>
  <c r="AC170" i="3"/>
  <c r="Z170" i="3"/>
  <c r="AK170" i="3" s="1"/>
  <c r="W170" i="3"/>
  <c r="V170" i="3"/>
  <c r="R170" i="3"/>
  <c r="Q170" i="3"/>
  <c r="AM169" i="3"/>
  <c r="AL169" i="3"/>
  <c r="AJ169" i="3"/>
  <c r="AD169" i="3"/>
  <c r="AC169" i="3"/>
  <c r="Z169" i="3"/>
  <c r="AK169" i="3" s="1"/>
  <c r="W169" i="3"/>
  <c r="V169" i="3"/>
  <c r="R169" i="3"/>
  <c r="Q169" i="3"/>
  <c r="AM168" i="3"/>
  <c r="AL168" i="3"/>
  <c r="AJ168" i="3"/>
  <c r="AD168" i="3"/>
  <c r="AC168" i="3"/>
  <c r="Z168" i="3"/>
  <c r="AK168" i="3" s="1"/>
  <c r="W168" i="3"/>
  <c r="V168" i="3"/>
  <c r="R168" i="3"/>
  <c r="Q168" i="3"/>
  <c r="AM167" i="3"/>
  <c r="AL167" i="3"/>
  <c r="AJ167" i="3"/>
  <c r="AD167" i="3"/>
  <c r="AC167" i="3"/>
  <c r="Z167" i="3"/>
  <c r="AK167" i="3" s="1"/>
  <c r="W167" i="3"/>
  <c r="V167" i="3"/>
  <c r="R167" i="3"/>
  <c r="Q167" i="3"/>
  <c r="AM166" i="3"/>
  <c r="AL166" i="3"/>
  <c r="AJ166" i="3"/>
  <c r="AD166" i="3"/>
  <c r="AC166" i="3"/>
  <c r="Z166" i="3"/>
  <c r="AK166" i="3" s="1"/>
  <c r="W166" i="3"/>
  <c r="V166" i="3"/>
  <c r="R166" i="3"/>
  <c r="Q166" i="3"/>
  <c r="AM165" i="3"/>
  <c r="AL165" i="3"/>
  <c r="AJ165" i="3"/>
  <c r="AD165" i="3"/>
  <c r="AC165" i="3"/>
  <c r="Z165" i="3"/>
  <c r="AK165" i="3" s="1"/>
  <c r="W165" i="3"/>
  <c r="V165" i="3"/>
  <c r="R165" i="3"/>
  <c r="Q165" i="3"/>
  <c r="AM164" i="3"/>
  <c r="AL164" i="3"/>
  <c r="AJ164" i="3"/>
  <c r="AD164" i="3"/>
  <c r="AC164" i="3"/>
  <c r="Z164" i="3"/>
  <c r="AK164" i="3" s="1"/>
  <c r="W164" i="3"/>
  <c r="V164" i="3"/>
  <c r="R164" i="3"/>
  <c r="Q164" i="3"/>
  <c r="AM163" i="3"/>
  <c r="AL163" i="3"/>
  <c r="AJ163" i="3"/>
  <c r="AD163" i="3"/>
  <c r="AC163" i="3"/>
  <c r="Z163" i="3"/>
  <c r="AK163" i="3" s="1"/>
  <c r="W163" i="3"/>
  <c r="V163" i="3"/>
  <c r="AA163" i="3" s="1"/>
  <c r="R163" i="3"/>
  <c r="AL162" i="3"/>
  <c r="AJ162" i="3"/>
  <c r="AD162" i="3"/>
  <c r="AC162" i="3"/>
  <c r="Z162" i="3"/>
  <c r="AK162" i="3" s="1"/>
  <c r="W162" i="3"/>
  <c r="V162" i="3"/>
  <c r="R162" i="3"/>
  <c r="Q162" i="3"/>
  <c r="AM161" i="3"/>
  <c r="AL161" i="3"/>
  <c r="AJ161" i="3"/>
  <c r="AD161" i="3"/>
  <c r="AC161" i="3"/>
  <c r="Z161" i="3"/>
  <c r="AK161" i="3" s="1"/>
  <c r="W161" i="3"/>
  <c r="V161" i="3"/>
  <c r="R161" i="3"/>
  <c r="Q161" i="3"/>
  <c r="AL160" i="3"/>
  <c r="AJ160" i="3"/>
  <c r="AD160" i="3"/>
  <c r="AC160" i="3"/>
  <c r="Z160" i="3"/>
  <c r="AK160" i="3" s="1"/>
  <c r="W160" i="3"/>
  <c r="V160" i="3"/>
  <c r="AA160" i="3" s="1"/>
  <c r="R160" i="3"/>
  <c r="AL159" i="3"/>
  <c r="AJ159" i="3"/>
  <c r="AD159" i="3"/>
  <c r="AC159" i="3"/>
  <c r="Z159" i="3"/>
  <c r="AK159" i="3" s="1"/>
  <c r="W159" i="3"/>
  <c r="V159" i="3"/>
  <c r="R159" i="3"/>
  <c r="Q159" i="3"/>
  <c r="AM158" i="3"/>
  <c r="AL158" i="3"/>
  <c r="AJ158" i="3"/>
  <c r="AD158" i="3"/>
  <c r="AC158" i="3"/>
  <c r="Z158" i="3"/>
  <c r="AK158" i="3" s="1"/>
  <c r="W158" i="3"/>
  <c r="V158" i="3"/>
  <c r="R158" i="3"/>
  <c r="Q158" i="3"/>
  <c r="AM157" i="3"/>
  <c r="AL157" i="3"/>
  <c r="AJ157" i="3"/>
  <c r="AD157" i="3"/>
  <c r="AC157" i="3"/>
  <c r="Z157" i="3"/>
  <c r="AK157" i="3" s="1"/>
  <c r="W157" i="3"/>
  <c r="V157" i="3"/>
  <c r="R157" i="3"/>
  <c r="Q157" i="3"/>
  <c r="AM156" i="3"/>
  <c r="AL156" i="3"/>
  <c r="AJ156" i="3"/>
  <c r="AD156" i="3"/>
  <c r="AC156" i="3"/>
  <c r="Z156" i="3"/>
  <c r="AK156" i="3" s="1"/>
  <c r="W156" i="3"/>
  <c r="V156" i="3"/>
  <c r="AA156" i="3" s="1"/>
  <c r="R156" i="3"/>
  <c r="AM155" i="3"/>
  <c r="AL155" i="3"/>
  <c r="AJ155" i="3"/>
  <c r="AD155" i="3"/>
  <c r="AC155" i="3"/>
  <c r="Z155" i="3"/>
  <c r="AK155" i="3" s="1"/>
  <c r="W155" i="3"/>
  <c r="V155" i="3"/>
  <c r="R155" i="3"/>
  <c r="Q155" i="3"/>
  <c r="AM154" i="3"/>
  <c r="AL154" i="3"/>
  <c r="AJ154" i="3"/>
  <c r="AD154" i="3"/>
  <c r="AC154" i="3"/>
  <c r="Z154" i="3"/>
  <c r="AK154" i="3" s="1"/>
  <c r="W154" i="3"/>
  <c r="V154" i="3"/>
  <c r="R154" i="3"/>
  <c r="Q154" i="3"/>
  <c r="AM153" i="3"/>
  <c r="AL153" i="3"/>
  <c r="AJ153" i="3"/>
  <c r="AD153" i="3"/>
  <c r="AC153" i="3"/>
  <c r="Z153" i="3"/>
  <c r="AK153" i="3" s="1"/>
  <c r="W153" i="3"/>
  <c r="V153" i="3"/>
  <c r="AA153" i="3" s="1"/>
  <c r="R153" i="3"/>
  <c r="AM152" i="3"/>
  <c r="AL152" i="3"/>
  <c r="AJ152" i="3"/>
  <c r="AD152" i="3"/>
  <c r="AC152" i="3"/>
  <c r="Z152" i="3"/>
  <c r="AK152" i="3" s="1"/>
  <c r="W152" i="3"/>
  <c r="V152" i="3"/>
  <c r="R152" i="3"/>
  <c r="Q152" i="3"/>
  <c r="AM151" i="3"/>
  <c r="AL151" i="3"/>
  <c r="AJ151" i="3"/>
  <c r="AD151" i="3"/>
  <c r="AH151" i="3" s="1"/>
  <c r="AR151" i="3" s="1"/>
  <c r="AZ151" i="3" s="1"/>
  <c r="AC151" i="3"/>
  <c r="Z151" i="3"/>
  <c r="AK151" i="3" s="1"/>
  <c r="W151" i="3"/>
  <c r="V151" i="3"/>
  <c r="R151" i="3"/>
  <c r="Q151" i="3"/>
  <c r="AM150" i="3"/>
  <c r="AL150" i="3"/>
  <c r="AJ150" i="3"/>
  <c r="AD150" i="3"/>
  <c r="AC150" i="3"/>
  <c r="Z150" i="3"/>
  <c r="AK150" i="3" s="1"/>
  <c r="W150" i="3"/>
  <c r="V150" i="3"/>
  <c r="AA150" i="3" s="1"/>
  <c r="R150" i="3"/>
  <c r="AM149" i="3"/>
  <c r="AL149" i="3"/>
  <c r="AJ149" i="3"/>
  <c r="AD149" i="3"/>
  <c r="AC149" i="3"/>
  <c r="Z149" i="3"/>
  <c r="AK149" i="3" s="1"/>
  <c r="W149" i="3"/>
  <c r="V149" i="3"/>
  <c r="R149" i="3"/>
  <c r="Q149" i="3"/>
  <c r="AL148" i="3"/>
  <c r="AJ148" i="3"/>
  <c r="AD148" i="3"/>
  <c r="AC148" i="3"/>
  <c r="Z148" i="3"/>
  <c r="AK148" i="3" s="1"/>
  <c r="W148" i="3"/>
  <c r="V148" i="3"/>
  <c r="AA148" i="3" s="1"/>
  <c r="R148" i="3"/>
  <c r="AM147" i="3"/>
  <c r="AL147" i="3"/>
  <c r="AJ147" i="3"/>
  <c r="AD147" i="3"/>
  <c r="AH147" i="3" s="1"/>
  <c r="AR147" i="3" s="1"/>
  <c r="AZ147" i="3" s="1"/>
  <c r="AC147" i="3"/>
  <c r="Z147" i="3"/>
  <c r="AK147" i="3" s="1"/>
  <c r="W147" i="3"/>
  <c r="V147" i="3"/>
  <c r="R147" i="3"/>
  <c r="Q147" i="3"/>
  <c r="AM146" i="3"/>
  <c r="AL146" i="3"/>
  <c r="AJ146" i="3"/>
  <c r="AD146" i="3"/>
  <c r="AC146" i="3"/>
  <c r="Z146" i="3"/>
  <c r="AK146" i="3" s="1"/>
  <c r="W146" i="3"/>
  <c r="V146" i="3"/>
  <c r="R146" i="3"/>
  <c r="Q146" i="3"/>
  <c r="AL145" i="3"/>
  <c r="AJ145" i="3"/>
  <c r="AD145" i="3"/>
  <c r="AC145" i="3"/>
  <c r="Z145" i="3"/>
  <c r="AK145" i="3" s="1"/>
  <c r="W145" i="3"/>
  <c r="V145" i="3"/>
  <c r="R145" i="3"/>
  <c r="Q145" i="3"/>
  <c r="AL144" i="3"/>
  <c r="AJ144" i="3"/>
  <c r="AD144" i="3"/>
  <c r="AC144" i="3"/>
  <c r="Z144" i="3"/>
  <c r="AK144" i="3" s="1"/>
  <c r="W144" i="3"/>
  <c r="V144" i="3"/>
  <c r="AA144" i="3" s="1"/>
  <c r="R144" i="3"/>
  <c r="AM143" i="3"/>
  <c r="AL143" i="3"/>
  <c r="AJ143" i="3"/>
  <c r="AD143" i="3"/>
  <c r="AC143" i="3"/>
  <c r="Z143" i="3"/>
  <c r="AK143" i="3" s="1"/>
  <c r="W143" i="3"/>
  <c r="V143" i="3"/>
  <c r="R143" i="3"/>
  <c r="Q143" i="3"/>
  <c r="AM142" i="3"/>
  <c r="AL142" i="3"/>
  <c r="AJ142" i="3"/>
  <c r="AD142" i="3"/>
  <c r="AC142" i="3"/>
  <c r="AH142" i="3" s="1"/>
  <c r="AR142" i="3" s="1"/>
  <c r="AZ142" i="3" s="1"/>
  <c r="Z142" i="3"/>
  <c r="AK142" i="3" s="1"/>
  <c r="W142" i="3"/>
  <c r="V142" i="3"/>
  <c r="R142" i="3"/>
  <c r="Q142" i="3"/>
  <c r="AL141" i="3"/>
  <c r="AJ141" i="3"/>
  <c r="AD141" i="3"/>
  <c r="AC141" i="3"/>
  <c r="Z141" i="3"/>
  <c r="AK141" i="3" s="1"/>
  <c r="W141" i="3"/>
  <c r="V141" i="3"/>
  <c r="R141" i="3"/>
  <c r="Q141" i="3"/>
  <c r="AL140" i="3"/>
  <c r="AJ140" i="3"/>
  <c r="AD140" i="3"/>
  <c r="AC140" i="3"/>
  <c r="Z140" i="3"/>
  <c r="AK140" i="3" s="1"/>
  <c r="W140" i="3"/>
  <c r="V140" i="3"/>
  <c r="R140" i="3"/>
  <c r="Q140" i="3"/>
  <c r="AM139" i="3"/>
  <c r="AL139" i="3"/>
  <c r="AJ139" i="3"/>
  <c r="AD139" i="3"/>
  <c r="AC139" i="3"/>
  <c r="Z139" i="3"/>
  <c r="AK139" i="3" s="1"/>
  <c r="W139" i="3"/>
  <c r="V139" i="3"/>
  <c r="AA139" i="3" s="1"/>
  <c r="AE139" i="3" s="1"/>
  <c r="AO139" i="3" s="1"/>
  <c r="R139" i="3"/>
  <c r="AM138" i="3"/>
  <c r="AL138" i="3"/>
  <c r="AJ138" i="3"/>
  <c r="AD138" i="3"/>
  <c r="AC138" i="3"/>
  <c r="Z138" i="3"/>
  <c r="AK138" i="3" s="1"/>
  <c r="W138" i="3"/>
  <c r="V138" i="3"/>
  <c r="R138" i="3"/>
  <c r="Q138" i="3"/>
  <c r="AL137" i="3"/>
  <c r="AJ137" i="3"/>
  <c r="AD137" i="3"/>
  <c r="AC137" i="3"/>
  <c r="Z137" i="3"/>
  <c r="AK137" i="3" s="1"/>
  <c r="W137" i="3"/>
  <c r="V137" i="3"/>
  <c r="R137" i="3"/>
  <c r="Q137" i="3"/>
  <c r="AM136" i="3"/>
  <c r="AL136" i="3"/>
  <c r="AJ136" i="3"/>
  <c r="AD136" i="3"/>
  <c r="AC136" i="3"/>
  <c r="Z136" i="3"/>
  <c r="W136" i="3"/>
  <c r="V136" i="3"/>
  <c r="R136" i="3"/>
  <c r="Q136" i="3"/>
  <c r="AM135" i="3"/>
  <c r="AL135" i="3"/>
  <c r="AJ135" i="3"/>
  <c r="AD135" i="3"/>
  <c r="AC135" i="3"/>
  <c r="Z135" i="3"/>
  <c r="AK135" i="3" s="1"/>
  <c r="W135" i="3"/>
  <c r="V135" i="3"/>
  <c r="R135" i="3"/>
  <c r="Q135" i="3"/>
  <c r="AM134" i="3"/>
  <c r="AL134" i="3"/>
  <c r="AJ134" i="3"/>
  <c r="AD134" i="3"/>
  <c r="AC134" i="3"/>
  <c r="Z134" i="3"/>
  <c r="AK134" i="3" s="1"/>
  <c r="W134" i="3"/>
  <c r="V134" i="3"/>
  <c r="R134" i="3"/>
  <c r="Q134" i="3"/>
  <c r="AM133" i="3"/>
  <c r="AL133" i="3"/>
  <c r="AJ133" i="3"/>
  <c r="AD133" i="3"/>
  <c r="AC133" i="3"/>
  <c r="Z133" i="3"/>
  <c r="AK133" i="3" s="1"/>
  <c r="W133" i="3"/>
  <c r="V133" i="3"/>
  <c r="AA133" i="3" s="1"/>
  <c r="R133" i="3"/>
  <c r="AM132" i="3"/>
  <c r="AL132" i="3"/>
  <c r="AJ132" i="3"/>
  <c r="AD132" i="3"/>
  <c r="AC132" i="3"/>
  <c r="Z132" i="3"/>
  <c r="AK132" i="3" s="1"/>
  <c r="W132" i="3"/>
  <c r="V132" i="3"/>
  <c r="R132" i="3"/>
  <c r="Q132" i="3"/>
  <c r="AM131" i="3"/>
  <c r="AL131" i="3"/>
  <c r="AJ131" i="3"/>
  <c r="AD131" i="3"/>
  <c r="AC131" i="3"/>
  <c r="Z131" i="3"/>
  <c r="AK131" i="3" s="1"/>
  <c r="W131" i="3"/>
  <c r="V131" i="3"/>
  <c r="R131" i="3"/>
  <c r="Q131" i="3"/>
  <c r="AM130" i="3"/>
  <c r="AL130" i="3"/>
  <c r="AJ130" i="3"/>
  <c r="AD130" i="3"/>
  <c r="AC130" i="3"/>
  <c r="Z130" i="3"/>
  <c r="AK130" i="3" s="1"/>
  <c r="W130" i="3"/>
  <c r="V130" i="3"/>
  <c r="R130" i="3"/>
  <c r="Q130" i="3"/>
  <c r="AM129" i="3"/>
  <c r="AL129" i="3"/>
  <c r="AJ129" i="3"/>
  <c r="AD129" i="3"/>
  <c r="AC129" i="3"/>
  <c r="Z129" i="3"/>
  <c r="AK129" i="3" s="1"/>
  <c r="W129" i="3"/>
  <c r="V129" i="3"/>
  <c r="R129" i="3"/>
  <c r="Q129" i="3"/>
  <c r="AM128" i="3"/>
  <c r="AL128" i="3"/>
  <c r="AJ128" i="3"/>
  <c r="AD128" i="3"/>
  <c r="AC128" i="3"/>
  <c r="Z128" i="3"/>
  <c r="AK128" i="3" s="1"/>
  <c r="W128" i="3"/>
  <c r="V128" i="3"/>
  <c r="R128" i="3"/>
  <c r="Q128" i="3"/>
  <c r="AM127" i="3"/>
  <c r="AL127" i="3"/>
  <c r="AJ127" i="3"/>
  <c r="AD127" i="3"/>
  <c r="AC127" i="3"/>
  <c r="Z127" i="3"/>
  <c r="AK127" i="3" s="1"/>
  <c r="W127" i="3"/>
  <c r="V127" i="3"/>
  <c r="AA127" i="3" s="1"/>
  <c r="AE127" i="3" s="1"/>
  <c r="AO127" i="3" s="1"/>
  <c r="R127" i="3"/>
  <c r="AJ126" i="3"/>
  <c r="AD126" i="3"/>
  <c r="AC126" i="3"/>
  <c r="Z126" i="3"/>
  <c r="AK126" i="3" s="1"/>
  <c r="W126" i="3"/>
  <c r="V126" i="3"/>
  <c r="R126" i="3"/>
  <c r="Q126" i="3"/>
  <c r="AM125" i="3"/>
  <c r="AL125" i="3"/>
  <c r="AJ125" i="3"/>
  <c r="AD125" i="3"/>
  <c r="AC125" i="3"/>
  <c r="Z125" i="3"/>
  <c r="AK125" i="3" s="1"/>
  <c r="W125" i="3"/>
  <c r="V125" i="3"/>
  <c r="R125" i="3"/>
  <c r="Q125" i="3"/>
  <c r="AM124" i="3"/>
  <c r="AL124" i="3"/>
  <c r="AJ124" i="3"/>
  <c r="AD124" i="3"/>
  <c r="AC124" i="3"/>
  <c r="AH124" i="3" s="1"/>
  <c r="AR124" i="3" s="1"/>
  <c r="AZ124" i="3" s="1"/>
  <c r="Z124" i="3"/>
  <c r="AK124" i="3" s="1"/>
  <c r="W124" i="3"/>
  <c r="V124" i="3"/>
  <c r="R124" i="3"/>
  <c r="Q124" i="3"/>
  <c r="AM123" i="3"/>
  <c r="AL123" i="3"/>
  <c r="AJ123" i="3"/>
  <c r="AD123" i="3"/>
  <c r="AC123" i="3"/>
  <c r="Z123" i="3"/>
  <c r="AK123" i="3" s="1"/>
  <c r="W123" i="3"/>
  <c r="V123" i="3"/>
  <c r="R123" i="3"/>
  <c r="Q123" i="3"/>
  <c r="AM122" i="3"/>
  <c r="AL122" i="3"/>
  <c r="AJ122" i="3"/>
  <c r="AD122" i="3"/>
  <c r="AH122" i="3" s="1"/>
  <c r="AR122" i="3" s="1"/>
  <c r="AZ122" i="3" s="1"/>
  <c r="AC122" i="3"/>
  <c r="Z122" i="3"/>
  <c r="AK122" i="3" s="1"/>
  <c r="W122" i="3"/>
  <c r="V122" i="3"/>
  <c r="R122" i="3"/>
  <c r="Q122" i="3"/>
  <c r="AM121" i="3"/>
  <c r="AL121" i="3"/>
  <c r="AJ121" i="3"/>
  <c r="AD121" i="3"/>
  <c r="AC121" i="3"/>
  <c r="Z121" i="3"/>
  <c r="AK121" i="3" s="1"/>
  <c r="W121" i="3"/>
  <c r="V121" i="3"/>
  <c r="R121" i="3"/>
  <c r="Q121" i="3"/>
  <c r="AM120" i="3"/>
  <c r="AL120" i="3"/>
  <c r="AJ120" i="3"/>
  <c r="AD120" i="3"/>
  <c r="AH120" i="3" s="1"/>
  <c r="AR120" i="3" s="1"/>
  <c r="AZ120" i="3" s="1"/>
  <c r="AC120" i="3"/>
  <c r="Z120" i="3"/>
  <c r="AK120" i="3" s="1"/>
  <c r="W120" i="3"/>
  <c r="V120" i="3"/>
  <c r="R120" i="3"/>
  <c r="Q120" i="3"/>
  <c r="AM119" i="3"/>
  <c r="AL119" i="3"/>
  <c r="AJ119" i="3"/>
  <c r="AD119" i="3"/>
  <c r="AC119" i="3"/>
  <c r="Z119" i="3"/>
  <c r="AK119" i="3" s="1"/>
  <c r="W119" i="3"/>
  <c r="V119" i="3"/>
  <c r="R119" i="3"/>
  <c r="Q119" i="3"/>
  <c r="AM118" i="3"/>
  <c r="AL118" i="3"/>
  <c r="AJ118" i="3"/>
  <c r="AD118" i="3"/>
  <c r="AC118" i="3"/>
  <c r="Z118" i="3"/>
  <c r="AK118" i="3" s="1"/>
  <c r="W118" i="3"/>
  <c r="V118" i="3"/>
  <c r="R118" i="3"/>
  <c r="Q118" i="3"/>
  <c r="AM117" i="3"/>
  <c r="AL117" i="3"/>
  <c r="AJ117" i="3"/>
  <c r="AD117" i="3"/>
  <c r="AC117" i="3"/>
  <c r="Z117" i="3"/>
  <c r="AK117" i="3" s="1"/>
  <c r="W117" i="3"/>
  <c r="V117" i="3"/>
  <c r="R117" i="3"/>
  <c r="Q117" i="3"/>
  <c r="AM116" i="3"/>
  <c r="AL116" i="3"/>
  <c r="AJ116" i="3"/>
  <c r="AD116" i="3"/>
  <c r="AC116" i="3"/>
  <c r="Z116" i="3"/>
  <c r="AK116" i="3" s="1"/>
  <c r="W116" i="3"/>
  <c r="V116" i="3"/>
  <c r="R116" i="3"/>
  <c r="Q116" i="3"/>
  <c r="AM115" i="3"/>
  <c r="AL115" i="3"/>
  <c r="AJ115" i="3"/>
  <c r="AD115" i="3"/>
  <c r="AC115" i="3"/>
  <c r="Z115" i="3"/>
  <c r="AK115" i="3" s="1"/>
  <c r="W115" i="3"/>
  <c r="V115" i="3"/>
  <c r="R115" i="3"/>
  <c r="Q115" i="3"/>
  <c r="AL114" i="3"/>
  <c r="AJ114" i="3"/>
  <c r="AD114" i="3"/>
  <c r="AC114" i="3"/>
  <c r="Z114" i="3"/>
  <c r="AK114" i="3" s="1"/>
  <c r="W114" i="3"/>
  <c r="V114" i="3"/>
  <c r="R114" i="3"/>
  <c r="Q114" i="3"/>
  <c r="AM113" i="3"/>
  <c r="AL113" i="3"/>
  <c r="AJ113" i="3"/>
  <c r="AD113" i="3"/>
  <c r="AC113" i="3"/>
  <c r="Z113" i="3"/>
  <c r="AK113" i="3" s="1"/>
  <c r="W113" i="3"/>
  <c r="V113" i="3"/>
  <c r="AA113" i="3" s="1"/>
  <c r="R113" i="3"/>
  <c r="AM112" i="3"/>
  <c r="AL112" i="3"/>
  <c r="AJ112" i="3"/>
  <c r="AD112" i="3"/>
  <c r="AC112" i="3"/>
  <c r="Z112" i="3"/>
  <c r="W112" i="3"/>
  <c r="V112" i="3"/>
  <c r="R112" i="3"/>
  <c r="Q112" i="3"/>
  <c r="AM111" i="3"/>
  <c r="AL111" i="3"/>
  <c r="AJ111" i="3"/>
  <c r="AD111" i="3"/>
  <c r="AC111" i="3"/>
  <c r="Z111" i="3"/>
  <c r="AK111" i="3" s="1"/>
  <c r="W111" i="3"/>
  <c r="V111" i="3"/>
  <c r="R111" i="3"/>
  <c r="Q111" i="3"/>
  <c r="AM110" i="3"/>
  <c r="AL110" i="3"/>
  <c r="AJ110" i="3"/>
  <c r="AD110" i="3"/>
  <c r="AC110" i="3"/>
  <c r="Z110" i="3"/>
  <c r="AK110" i="3" s="1"/>
  <c r="W110" i="3"/>
  <c r="V110" i="3"/>
  <c r="R110" i="3"/>
  <c r="Q110" i="3"/>
  <c r="AM109" i="3"/>
  <c r="AL109" i="3"/>
  <c r="AJ109" i="3"/>
  <c r="AD109" i="3"/>
  <c r="AC109" i="3"/>
  <c r="Z109" i="3"/>
  <c r="AK109" i="3" s="1"/>
  <c r="W109" i="3"/>
  <c r="V109" i="3"/>
  <c r="R109" i="3"/>
  <c r="Q109" i="3"/>
  <c r="AM108" i="3"/>
  <c r="AL108" i="3"/>
  <c r="AJ108" i="3"/>
  <c r="AD108" i="3"/>
  <c r="AC108" i="3"/>
  <c r="Z108" i="3"/>
  <c r="AK108" i="3" s="1"/>
  <c r="W108" i="3"/>
  <c r="V108" i="3"/>
  <c r="R108" i="3"/>
  <c r="Q108" i="3"/>
  <c r="AM107" i="3"/>
  <c r="AL107" i="3"/>
  <c r="AJ107" i="3"/>
  <c r="AD107" i="3"/>
  <c r="AC107" i="3"/>
  <c r="Z107" i="3"/>
  <c r="AK107" i="3" s="1"/>
  <c r="W107" i="3"/>
  <c r="V107" i="3"/>
  <c r="R107" i="3"/>
  <c r="Q107" i="3"/>
  <c r="AM106" i="3"/>
  <c r="AJ106" i="3"/>
  <c r="AD106" i="3"/>
  <c r="AC106" i="3"/>
  <c r="Z106" i="3"/>
  <c r="AK106" i="3" s="1"/>
  <c r="W106" i="3"/>
  <c r="V106" i="3"/>
  <c r="R106" i="3"/>
  <c r="Q106" i="3"/>
  <c r="AM105" i="3"/>
  <c r="AL105" i="3"/>
  <c r="AJ105" i="3"/>
  <c r="AD105" i="3"/>
  <c r="AC105" i="3"/>
  <c r="Z105" i="3"/>
  <c r="AK105" i="3" s="1"/>
  <c r="W105" i="3"/>
  <c r="V105" i="3"/>
  <c r="R105" i="3"/>
  <c r="Q105" i="3"/>
  <c r="AM104" i="3"/>
  <c r="AL104" i="3"/>
  <c r="AJ104" i="3"/>
  <c r="AD104" i="3"/>
  <c r="AC104" i="3"/>
  <c r="Z104" i="3"/>
  <c r="AK104" i="3" s="1"/>
  <c r="W104" i="3"/>
  <c r="V104" i="3"/>
  <c r="R104" i="3"/>
  <c r="Q104" i="3"/>
  <c r="AM103" i="3"/>
  <c r="AL103" i="3"/>
  <c r="AJ103" i="3"/>
  <c r="AD103" i="3"/>
  <c r="AC103" i="3"/>
  <c r="Z103" i="3"/>
  <c r="AK103" i="3" s="1"/>
  <c r="W103" i="3"/>
  <c r="V103" i="3"/>
  <c r="R103" i="3"/>
  <c r="Q103" i="3"/>
  <c r="AM102" i="3"/>
  <c r="AL102" i="3"/>
  <c r="AJ102" i="3"/>
  <c r="AD102" i="3"/>
  <c r="AC102" i="3"/>
  <c r="Z102" i="3"/>
  <c r="AK102" i="3" s="1"/>
  <c r="W102" i="3"/>
  <c r="V102" i="3"/>
  <c r="R102" i="3"/>
  <c r="Q102" i="3"/>
  <c r="AM101" i="3"/>
  <c r="AL101" i="3"/>
  <c r="AJ101" i="3"/>
  <c r="AD101" i="3"/>
  <c r="AC101" i="3"/>
  <c r="Z101" i="3"/>
  <c r="AK101" i="3" s="1"/>
  <c r="W101" i="3"/>
  <c r="V101" i="3"/>
  <c r="R101" i="3"/>
  <c r="Q101" i="3"/>
  <c r="AJ100" i="3"/>
  <c r="AD100" i="3"/>
  <c r="AC100" i="3"/>
  <c r="Z100" i="3"/>
  <c r="AK100" i="3" s="1"/>
  <c r="AN100" i="3" s="1"/>
  <c r="W100" i="3"/>
  <c r="V100" i="3"/>
  <c r="R100" i="3"/>
  <c r="Q100" i="3"/>
  <c r="AM99" i="3"/>
  <c r="AL99" i="3"/>
  <c r="AJ99" i="3"/>
  <c r="AD99" i="3"/>
  <c r="AC99" i="3"/>
  <c r="Z99" i="3"/>
  <c r="AK99" i="3" s="1"/>
  <c r="W99" i="3"/>
  <c r="V99" i="3"/>
  <c r="R99" i="3"/>
  <c r="Q99" i="3"/>
  <c r="AJ98" i="3"/>
  <c r="AD98" i="3"/>
  <c r="AC98" i="3"/>
  <c r="Z98" i="3"/>
  <c r="AK98" i="3" s="1"/>
  <c r="AN98" i="3" s="1"/>
  <c r="W98" i="3"/>
  <c r="V98" i="3"/>
  <c r="R98" i="3"/>
  <c r="Q98" i="3"/>
  <c r="AM97" i="3"/>
  <c r="AL97" i="3"/>
  <c r="AJ97" i="3"/>
  <c r="AD97" i="3"/>
  <c r="AC97" i="3"/>
  <c r="Z97" i="3"/>
  <c r="AK97" i="3" s="1"/>
  <c r="W97" i="3"/>
  <c r="V97" i="3"/>
  <c r="R97" i="3"/>
  <c r="Q97" i="3"/>
  <c r="AM96" i="3"/>
  <c r="AL96" i="3"/>
  <c r="AJ96" i="3"/>
  <c r="AD96" i="3"/>
  <c r="AC96" i="3"/>
  <c r="Z96" i="3"/>
  <c r="AK96" i="3" s="1"/>
  <c r="W96" i="3"/>
  <c r="V96" i="3"/>
  <c r="R96" i="3"/>
  <c r="Q96" i="3"/>
  <c r="AM95" i="3"/>
  <c r="AL95" i="3"/>
  <c r="AJ95" i="3"/>
  <c r="AD95" i="3"/>
  <c r="AC95" i="3"/>
  <c r="Z95" i="3"/>
  <c r="AK95" i="3" s="1"/>
  <c r="W95" i="3"/>
  <c r="V95" i="3"/>
  <c r="R95" i="3"/>
  <c r="Q95" i="3"/>
  <c r="AL94" i="3"/>
  <c r="AN94" i="3" s="1"/>
  <c r="AK94" i="3"/>
  <c r="AJ94" i="3"/>
  <c r="AD94" i="3"/>
  <c r="AC94" i="3"/>
  <c r="Z94" i="3"/>
  <c r="W94" i="3"/>
  <c r="V94" i="3"/>
  <c r="AA94" i="3" s="1"/>
  <c r="AE94" i="3" s="1"/>
  <c r="AO94" i="3" s="1"/>
  <c r="AW94" i="3" s="1"/>
  <c r="R94" i="3"/>
  <c r="AM93" i="3"/>
  <c r="AL93" i="3"/>
  <c r="AK93" i="3"/>
  <c r="AJ93" i="3"/>
  <c r="AD93" i="3"/>
  <c r="AH93" i="3" s="1"/>
  <c r="AR93" i="3" s="1"/>
  <c r="AZ93" i="3" s="1"/>
  <c r="AC93" i="3"/>
  <c r="Z93" i="3"/>
  <c r="W93" i="3"/>
  <c r="V93" i="3"/>
  <c r="R93" i="3"/>
  <c r="Q93" i="3"/>
  <c r="AM92" i="3"/>
  <c r="AL92" i="3"/>
  <c r="AJ92" i="3"/>
  <c r="AD92" i="3"/>
  <c r="AC92" i="3"/>
  <c r="Z92" i="3"/>
  <c r="AK92" i="3" s="1"/>
  <c r="W92" i="3"/>
  <c r="V92" i="3"/>
  <c r="AA92" i="3" s="1"/>
  <c r="AE92" i="3" s="1"/>
  <c r="AO92" i="3" s="1"/>
  <c r="AW92" i="3" s="1"/>
  <c r="R92" i="3"/>
  <c r="AJ91" i="3"/>
  <c r="AD91" i="3"/>
  <c r="AC91" i="3"/>
  <c r="Z91" i="3"/>
  <c r="AK91" i="3" s="1"/>
  <c r="W91" i="3"/>
  <c r="V91" i="3"/>
  <c r="R91" i="3"/>
  <c r="Q91" i="3"/>
  <c r="AM90" i="3"/>
  <c r="AL90" i="3"/>
  <c r="AJ90" i="3"/>
  <c r="AD90" i="3"/>
  <c r="AC90" i="3"/>
  <c r="Z90" i="3"/>
  <c r="AK90" i="3" s="1"/>
  <c r="W90" i="3"/>
  <c r="V90" i="3"/>
  <c r="AA90" i="3" s="1"/>
  <c r="R90" i="3"/>
  <c r="AM89" i="3"/>
  <c r="AL89" i="3"/>
  <c r="AJ89" i="3"/>
  <c r="AD89" i="3"/>
  <c r="AC89" i="3"/>
  <c r="Z89" i="3"/>
  <c r="AK89" i="3" s="1"/>
  <c r="W89" i="3"/>
  <c r="V89" i="3"/>
  <c r="R89" i="3"/>
  <c r="Q89" i="3"/>
  <c r="AM88" i="3"/>
  <c r="AL88" i="3"/>
  <c r="AJ88" i="3"/>
  <c r="AD88" i="3"/>
  <c r="AC88" i="3"/>
  <c r="Z88" i="3"/>
  <c r="AK88" i="3" s="1"/>
  <c r="W88" i="3"/>
  <c r="V88" i="3"/>
  <c r="R88" i="3"/>
  <c r="Q88" i="3"/>
  <c r="AM87" i="3"/>
  <c r="AL87" i="3"/>
  <c r="AJ87" i="3"/>
  <c r="AD87" i="3"/>
  <c r="AC87" i="3"/>
  <c r="Z87" i="3"/>
  <c r="AK87" i="3" s="1"/>
  <c r="W87" i="3"/>
  <c r="V87" i="3"/>
  <c r="R87" i="3"/>
  <c r="Q87" i="3"/>
  <c r="AM86" i="3"/>
  <c r="AJ86" i="3"/>
  <c r="AD86" i="3"/>
  <c r="AC86" i="3"/>
  <c r="Z86" i="3"/>
  <c r="AK86" i="3" s="1"/>
  <c r="W86" i="3"/>
  <c r="V86" i="3"/>
  <c r="R86" i="3"/>
  <c r="Q86" i="3"/>
  <c r="AJ85" i="3"/>
  <c r="AD85" i="3"/>
  <c r="AC85" i="3"/>
  <c r="Z85" i="3"/>
  <c r="AK85" i="3" s="1"/>
  <c r="W85" i="3"/>
  <c r="V85" i="3"/>
  <c r="R85" i="3"/>
  <c r="Q85" i="3"/>
  <c r="AM84" i="3"/>
  <c r="AL84" i="3"/>
  <c r="AJ84" i="3"/>
  <c r="AD84" i="3"/>
  <c r="AC84" i="3"/>
  <c r="Z84" i="3"/>
  <c r="AK84" i="3" s="1"/>
  <c r="W84" i="3"/>
  <c r="V84" i="3"/>
  <c r="AA84" i="3" s="1"/>
  <c r="R84" i="3"/>
  <c r="AM83" i="3"/>
  <c r="AL83" i="3"/>
  <c r="AJ83" i="3"/>
  <c r="AD83" i="3"/>
  <c r="AH83" i="3" s="1"/>
  <c r="AR83" i="3" s="1"/>
  <c r="AZ83" i="3" s="1"/>
  <c r="AC83" i="3"/>
  <c r="Z83" i="3"/>
  <c r="AK83" i="3" s="1"/>
  <c r="W83" i="3"/>
  <c r="V83" i="3"/>
  <c r="R83" i="3"/>
  <c r="Q83" i="3"/>
  <c r="AJ82" i="3"/>
  <c r="AD82" i="3"/>
  <c r="AC82" i="3"/>
  <c r="Z82" i="3"/>
  <c r="AK82" i="3" s="1"/>
  <c r="W82" i="3"/>
  <c r="V82" i="3"/>
  <c r="AA82" i="3" s="1"/>
  <c r="R82" i="3"/>
  <c r="AJ81" i="3"/>
  <c r="AD81" i="3"/>
  <c r="AC81" i="3"/>
  <c r="Z81" i="3"/>
  <c r="AK81" i="3" s="1"/>
  <c r="AN81" i="3" s="1"/>
  <c r="W81" i="3"/>
  <c r="V81" i="3"/>
  <c r="R81" i="3"/>
  <c r="Q81" i="3"/>
  <c r="AM80" i="3"/>
  <c r="AL80" i="3"/>
  <c r="AJ80" i="3"/>
  <c r="AD80" i="3"/>
  <c r="AC80" i="3"/>
  <c r="Z80" i="3"/>
  <c r="AK80" i="3" s="1"/>
  <c r="W80" i="3"/>
  <c r="V80" i="3"/>
  <c r="AA80" i="3" s="1"/>
  <c r="R80" i="3"/>
  <c r="AM79" i="3"/>
  <c r="AL79" i="3"/>
  <c r="AJ79" i="3"/>
  <c r="AD79" i="3"/>
  <c r="AC79" i="3"/>
  <c r="Z79" i="3"/>
  <c r="AK79" i="3" s="1"/>
  <c r="W79" i="3"/>
  <c r="V79" i="3"/>
  <c r="AA79" i="3" s="1"/>
  <c r="R79" i="3"/>
  <c r="AM78" i="3"/>
  <c r="AL78" i="3"/>
  <c r="AJ78" i="3"/>
  <c r="AD78" i="3"/>
  <c r="AC78" i="3"/>
  <c r="Z78" i="3"/>
  <c r="AK78" i="3" s="1"/>
  <c r="W78" i="3"/>
  <c r="V78" i="3"/>
  <c r="AA78" i="3" s="1"/>
  <c r="R78" i="3"/>
  <c r="AM77" i="3"/>
  <c r="AL77" i="3"/>
  <c r="AJ77" i="3"/>
  <c r="AD77" i="3"/>
  <c r="AC77" i="3"/>
  <c r="Z77" i="3"/>
  <c r="AK77" i="3" s="1"/>
  <c r="W77" i="3"/>
  <c r="V77" i="3"/>
  <c r="AA77" i="3" s="1"/>
  <c r="R77" i="3"/>
  <c r="AJ76" i="3"/>
  <c r="AD76" i="3"/>
  <c r="AC76" i="3"/>
  <c r="Z76" i="3"/>
  <c r="AK76" i="3" s="1"/>
  <c r="AN76" i="3" s="1"/>
  <c r="W76" i="3"/>
  <c r="V76" i="3"/>
  <c r="AA76" i="3" s="1"/>
  <c r="R76" i="3"/>
  <c r="AJ75" i="3"/>
  <c r="AD75" i="3"/>
  <c r="AC75" i="3"/>
  <c r="Z75" i="3"/>
  <c r="W75" i="3"/>
  <c r="V75" i="3"/>
  <c r="AA75" i="3" s="1"/>
  <c r="R75" i="3"/>
  <c r="AM74" i="3"/>
  <c r="AL74" i="3"/>
  <c r="AJ74" i="3"/>
  <c r="AD74" i="3"/>
  <c r="AH74" i="3" s="1"/>
  <c r="AR74" i="3" s="1"/>
  <c r="AZ74" i="3" s="1"/>
  <c r="AC74" i="3"/>
  <c r="Z74" i="3"/>
  <c r="AK74" i="3" s="1"/>
  <c r="W74" i="3"/>
  <c r="V74" i="3"/>
  <c r="R74" i="3"/>
  <c r="Q74" i="3"/>
  <c r="AM73" i="3"/>
  <c r="AL73" i="3"/>
  <c r="AJ73" i="3"/>
  <c r="AD73" i="3"/>
  <c r="AC73" i="3"/>
  <c r="Z73" i="3"/>
  <c r="AK73" i="3" s="1"/>
  <c r="W73" i="3"/>
  <c r="V73" i="3"/>
  <c r="AA73" i="3" s="1"/>
  <c r="R73" i="3"/>
  <c r="AM72" i="3"/>
  <c r="AL72" i="3"/>
  <c r="AJ72" i="3"/>
  <c r="AD72" i="3"/>
  <c r="AC72" i="3"/>
  <c r="Z72" i="3"/>
  <c r="AK72" i="3" s="1"/>
  <c r="W72" i="3"/>
  <c r="V72" i="3"/>
  <c r="AA72" i="3" s="1"/>
  <c r="R72" i="3"/>
  <c r="AM71" i="3"/>
  <c r="AL71" i="3"/>
  <c r="AJ71" i="3"/>
  <c r="AD71" i="3"/>
  <c r="AC71" i="3"/>
  <c r="Z71" i="3"/>
  <c r="AK71" i="3" s="1"/>
  <c r="W71" i="3"/>
  <c r="V71" i="3"/>
  <c r="AA71" i="3" s="1"/>
  <c r="R71" i="3"/>
  <c r="AM70" i="3"/>
  <c r="AL70" i="3"/>
  <c r="AJ70" i="3"/>
  <c r="AD70" i="3"/>
  <c r="AC70" i="3"/>
  <c r="Z70" i="3"/>
  <c r="AK70" i="3" s="1"/>
  <c r="W70" i="3"/>
  <c r="V70" i="3"/>
  <c r="R70" i="3"/>
  <c r="Q70" i="3"/>
  <c r="AM69" i="3"/>
  <c r="AL69" i="3"/>
  <c r="AJ69" i="3"/>
  <c r="AD69" i="3"/>
  <c r="AC69" i="3"/>
  <c r="Z69" i="3"/>
  <c r="AK69" i="3" s="1"/>
  <c r="W69" i="3"/>
  <c r="V69" i="3"/>
  <c r="R69" i="3"/>
  <c r="Q69" i="3"/>
  <c r="AM68" i="3"/>
  <c r="AL68" i="3"/>
  <c r="AJ68" i="3"/>
  <c r="AD68" i="3"/>
  <c r="AC68" i="3"/>
  <c r="Z68" i="3"/>
  <c r="AK68" i="3" s="1"/>
  <c r="W68" i="3"/>
  <c r="V68" i="3"/>
  <c r="AA68" i="3" s="1"/>
  <c r="R68" i="3"/>
  <c r="AM67" i="3"/>
  <c r="AL67" i="3"/>
  <c r="AJ67" i="3"/>
  <c r="AD67" i="3"/>
  <c r="AC67" i="3"/>
  <c r="Z67" i="3"/>
  <c r="AK67" i="3" s="1"/>
  <c r="W67" i="3"/>
  <c r="V67" i="3"/>
  <c r="R67" i="3"/>
  <c r="Q67" i="3"/>
  <c r="AM66" i="3"/>
  <c r="AL66" i="3"/>
  <c r="AJ66" i="3"/>
  <c r="AD66" i="3"/>
  <c r="AC66" i="3"/>
  <c r="Z66" i="3"/>
  <c r="AK66" i="3" s="1"/>
  <c r="W66" i="3"/>
  <c r="V66" i="3"/>
  <c r="AA66" i="3" s="1"/>
  <c r="R66" i="3"/>
  <c r="AJ65" i="3"/>
  <c r="AD65" i="3"/>
  <c r="AH65" i="3" s="1"/>
  <c r="AR65" i="3" s="1"/>
  <c r="AZ65" i="3" s="1"/>
  <c r="AC65" i="3"/>
  <c r="Z65" i="3"/>
  <c r="AK65" i="3" s="1"/>
  <c r="W65" i="3"/>
  <c r="V65" i="3"/>
  <c r="R65" i="3"/>
  <c r="Q65" i="3"/>
  <c r="AM64" i="3"/>
  <c r="AL64" i="3"/>
  <c r="AJ64" i="3"/>
  <c r="AD64" i="3"/>
  <c r="AC64" i="3"/>
  <c r="Z64" i="3"/>
  <c r="AK64" i="3" s="1"/>
  <c r="W64" i="3"/>
  <c r="V64" i="3"/>
  <c r="AA64" i="3" s="1"/>
  <c r="AE64" i="3" s="1"/>
  <c r="AO64" i="3" s="1"/>
  <c r="AW64" i="3" s="1"/>
  <c r="R64" i="3"/>
  <c r="AM63" i="3"/>
  <c r="AL63" i="3"/>
  <c r="AJ63" i="3"/>
  <c r="AD63" i="3"/>
  <c r="AC63" i="3"/>
  <c r="Z63" i="3"/>
  <c r="AK63" i="3" s="1"/>
  <c r="W63" i="3"/>
  <c r="V63" i="3"/>
  <c r="AA63" i="3" s="1"/>
  <c r="AE63" i="3" s="1"/>
  <c r="AO63" i="3" s="1"/>
  <c r="AW63" i="3" s="1"/>
  <c r="R63" i="3"/>
  <c r="AJ62" i="3"/>
  <c r="AD62" i="3"/>
  <c r="AC62" i="3"/>
  <c r="Z62" i="3"/>
  <c r="AK62" i="3" s="1"/>
  <c r="W62" i="3"/>
  <c r="V62" i="3"/>
  <c r="R62" i="3"/>
  <c r="Q62" i="3"/>
  <c r="AM61" i="3"/>
  <c r="AL61" i="3"/>
  <c r="AJ61" i="3"/>
  <c r="AD61" i="3"/>
  <c r="AC61" i="3"/>
  <c r="Z61" i="3"/>
  <c r="AK61" i="3" s="1"/>
  <c r="W61" i="3"/>
  <c r="V61" i="3"/>
  <c r="AA61" i="3" s="1"/>
  <c r="AE61" i="3" s="1"/>
  <c r="AO61" i="3" s="1"/>
  <c r="AW61" i="3" s="1"/>
  <c r="R61" i="3"/>
  <c r="AM60" i="3"/>
  <c r="AL60" i="3"/>
  <c r="AK60" i="3"/>
  <c r="AJ60" i="3"/>
  <c r="AD60" i="3"/>
  <c r="AC60" i="3"/>
  <c r="Z60" i="3"/>
  <c r="W60" i="3"/>
  <c r="V60" i="3"/>
  <c r="R60" i="3"/>
  <c r="Q60" i="3"/>
  <c r="AM59" i="3"/>
  <c r="AJ59" i="3"/>
  <c r="AD59" i="3"/>
  <c r="AC59" i="3"/>
  <c r="Z59" i="3"/>
  <c r="AK59" i="3" s="1"/>
  <c r="W59" i="3"/>
  <c r="V59" i="3"/>
  <c r="AA59" i="3" s="1"/>
  <c r="R59" i="3"/>
  <c r="AM58" i="3"/>
  <c r="AL58" i="3"/>
  <c r="AJ58" i="3"/>
  <c r="AD58" i="3"/>
  <c r="AC58" i="3"/>
  <c r="AH58" i="3" s="1"/>
  <c r="AR58" i="3" s="1"/>
  <c r="AZ58" i="3" s="1"/>
  <c r="Z58" i="3"/>
  <c r="AK58" i="3" s="1"/>
  <c r="W58" i="3"/>
  <c r="V58" i="3"/>
  <c r="AA58" i="3" s="1"/>
  <c r="R58" i="3"/>
  <c r="AM57" i="3"/>
  <c r="AL57" i="3"/>
  <c r="AJ57" i="3"/>
  <c r="AD57" i="3"/>
  <c r="AC57" i="3"/>
  <c r="Z57" i="3"/>
  <c r="AK57" i="3" s="1"/>
  <c r="W57" i="3"/>
  <c r="V57" i="3"/>
  <c r="R57" i="3"/>
  <c r="Q57" i="3"/>
  <c r="AM56" i="3"/>
  <c r="AL56" i="3"/>
  <c r="AJ56" i="3"/>
  <c r="AD56" i="3"/>
  <c r="AH56" i="3" s="1"/>
  <c r="AR56" i="3" s="1"/>
  <c r="AZ56" i="3" s="1"/>
  <c r="AC56" i="3"/>
  <c r="Z56" i="3"/>
  <c r="AK56" i="3" s="1"/>
  <c r="W56" i="3"/>
  <c r="V56" i="3"/>
  <c r="AA56" i="3" s="1"/>
  <c r="R56" i="3"/>
  <c r="AM55" i="3"/>
  <c r="AL55" i="3"/>
  <c r="AJ55" i="3"/>
  <c r="AD55" i="3"/>
  <c r="AC55" i="3"/>
  <c r="Z55" i="3"/>
  <c r="AK55" i="3" s="1"/>
  <c r="W55" i="3"/>
  <c r="V55" i="3"/>
  <c r="R55" i="3"/>
  <c r="Q55" i="3"/>
  <c r="AM54" i="3"/>
  <c r="AL54" i="3"/>
  <c r="AJ54" i="3"/>
  <c r="AD54" i="3"/>
  <c r="AC54" i="3"/>
  <c r="Z54" i="3"/>
  <c r="AK54" i="3" s="1"/>
  <c r="W54" i="3"/>
  <c r="V54" i="3"/>
  <c r="R54" i="3"/>
  <c r="Q54" i="3"/>
  <c r="AM53" i="3"/>
  <c r="AL53" i="3"/>
  <c r="AJ53" i="3"/>
  <c r="AD53" i="3"/>
  <c r="AC53" i="3"/>
  <c r="Z53" i="3"/>
  <c r="AK53" i="3" s="1"/>
  <c r="W53" i="3"/>
  <c r="V53" i="3"/>
  <c r="AA53" i="3" s="1"/>
  <c r="R53" i="3"/>
  <c r="AM52" i="3"/>
  <c r="AL52" i="3"/>
  <c r="AJ52" i="3"/>
  <c r="AD52" i="3"/>
  <c r="AC52" i="3"/>
  <c r="Z52" i="3"/>
  <c r="AK52" i="3" s="1"/>
  <c r="W52" i="3"/>
  <c r="V52" i="3"/>
  <c r="R52" i="3"/>
  <c r="Q52" i="3"/>
  <c r="AM51" i="3"/>
  <c r="AL51" i="3"/>
  <c r="AJ51" i="3"/>
  <c r="AD51" i="3"/>
  <c r="AC51" i="3"/>
  <c r="Z51" i="3"/>
  <c r="AK51" i="3" s="1"/>
  <c r="W51" i="3"/>
  <c r="V51" i="3"/>
  <c r="R51" i="3"/>
  <c r="Q51" i="3"/>
  <c r="AM50" i="3"/>
  <c r="AL50" i="3"/>
  <c r="AJ50" i="3"/>
  <c r="AD50" i="3"/>
  <c r="AC50" i="3"/>
  <c r="Z50" i="3"/>
  <c r="AK50" i="3" s="1"/>
  <c r="W50" i="3"/>
  <c r="V50" i="3"/>
  <c r="AA50" i="3" s="1"/>
  <c r="R50" i="3"/>
  <c r="AM49" i="3"/>
  <c r="AL49" i="3"/>
  <c r="AJ49" i="3"/>
  <c r="AD49" i="3"/>
  <c r="AC49" i="3"/>
  <c r="Z49" i="3"/>
  <c r="AK49" i="3" s="1"/>
  <c r="W49" i="3"/>
  <c r="V49" i="3"/>
  <c r="AA49" i="3" s="1"/>
  <c r="AE49" i="3" s="1"/>
  <c r="AO49" i="3" s="1"/>
  <c r="AW49" i="3" s="1"/>
  <c r="R49" i="3"/>
  <c r="AM48" i="3"/>
  <c r="AL48" i="3"/>
  <c r="AJ48" i="3"/>
  <c r="AD48" i="3"/>
  <c r="AC48" i="3"/>
  <c r="Z48" i="3"/>
  <c r="AK48" i="3" s="1"/>
  <c r="W48" i="3"/>
  <c r="V48" i="3"/>
  <c r="AA48" i="3" s="1"/>
  <c r="R48" i="3"/>
  <c r="AM47" i="3"/>
  <c r="AL47" i="3"/>
  <c r="AJ47" i="3"/>
  <c r="AD47" i="3"/>
  <c r="AH47" i="3" s="1"/>
  <c r="AR47" i="3" s="1"/>
  <c r="AZ47" i="3" s="1"/>
  <c r="AC47" i="3"/>
  <c r="Z47" i="3"/>
  <c r="AK47" i="3" s="1"/>
  <c r="W47" i="3"/>
  <c r="V47" i="3"/>
  <c r="R47" i="3"/>
  <c r="Q47" i="3"/>
  <c r="AM46" i="3"/>
  <c r="AL46" i="3"/>
  <c r="AJ46" i="3"/>
  <c r="AD46" i="3"/>
  <c r="AC46" i="3"/>
  <c r="Z46" i="3"/>
  <c r="AK46" i="3" s="1"/>
  <c r="W46" i="3"/>
  <c r="V46" i="3"/>
  <c r="AA46" i="3" s="1"/>
  <c r="R46" i="3"/>
  <c r="AM45" i="3"/>
  <c r="AL45" i="3"/>
  <c r="AJ45" i="3"/>
  <c r="AD45" i="3"/>
  <c r="AC45" i="3"/>
  <c r="Z45" i="3"/>
  <c r="AK45" i="3" s="1"/>
  <c r="W45" i="3"/>
  <c r="V45" i="3"/>
  <c r="R45" i="3"/>
  <c r="Q45" i="3"/>
  <c r="AM44" i="3"/>
  <c r="AL44" i="3"/>
  <c r="AJ44" i="3"/>
  <c r="AD44" i="3"/>
  <c r="AC44" i="3"/>
  <c r="Z44" i="3"/>
  <c r="AK44" i="3" s="1"/>
  <c r="W44" i="3"/>
  <c r="V44" i="3"/>
  <c r="R44" i="3"/>
  <c r="Q44" i="3"/>
  <c r="AM43" i="3"/>
  <c r="AL43" i="3"/>
  <c r="AJ43" i="3"/>
  <c r="AD43" i="3"/>
  <c r="AC43" i="3"/>
  <c r="Z43" i="3"/>
  <c r="AK43" i="3" s="1"/>
  <c r="W43" i="3"/>
  <c r="V43" i="3"/>
  <c r="R43" i="3"/>
  <c r="Q43" i="3"/>
  <c r="AR42" i="3"/>
  <c r="AZ42" i="3" s="1"/>
  <c r="AP42" i="3"/>
  <c r="AX42" i="3" s="1"/>
  <c r="AM42" i="3"/>
  <c r="AL42" i="3"/>
  <c r="AJ42" i="3"/>
  <c r="AD42" i="3"/>
  <c r="AC42" i="3"/>
  <c r="Z42" i="3"/>
  <c r="AK42" i="3" s="1"/>
  <c r="W42" i="3"/>
  <c r="V42" i="3"/>
  <c r="AA42" i="3" s="1"/>
  <c r="R42" i="3"/>
  <c r="AM41" i="3"/>
  <c r="AL41" i="3"/>
  <c r="AJ41" i="3"/>
  <c r="AD41" i="3"/>
  <c r="AC41" i="3"/>
  <c r="AH41" i="3" s="1"/>
  <c r="AR41" i="3" s="1"/>
  <c r="AZ41" i="3" s="1"/>
  <c r="Z41" i="3"/>
  <c r="AK41" i="3" s="1"/>
  <c r="W41" i="3"/>
  <c r="V41" i="3"/>
  <c r="AA41" i="3" s="1"/>
  <c r="AE41" i="3" s="1"/>
  <c r="AO41" i="3" s="1"/>
  <c r="AW41" i="3" s="1"/>
  <c r="R41" i="3"/>
  <c r="AP40" i="3"/>
  <c r="AX40" i="3" s="1"/>
  <c r="AM40" i="3"/>
  <c r="AL40" i="3"/>
  <c r="AJ40" i="3"/>
  <c r="AD40" i="3"/>
  <c r="AC40" i="3"/>
  <c r="Z40" i="3"/>
  <c r="AK40" i="3" s="1"/>
  <c r="W40" i="3"/>
  <c r="V40" i="3"/>
  <c r="AA40" i="3" s="1"/>
  <c r="R40" i="3"/>
  <c r="AM39" i="3"/>
  <c r="AL39" i="3"/>
  <c r="AJ39" i="3"/>
  <c r="AD39" i="3"/>
  <c r="AC39" i="3"/>
  <c r="Z39" i="3"/>
  <c r="AK39" i="3" s="1"/>
  <c r="W39" i="3"/>
  <c r="V39" i="3"/>
  <c r="R39" i="3"/>
  <c r="Q39" i="3"/>
  <c r="AL38" i="3"/>
  <c r="AJ38" i="3"/>
  <c r="AD38" i="3"/>
  <c r="AC38" i="3"/>
  <c r="AK38" i="3" s="1"/>
  <c r="Z38" i="3"/>
  <c r="W38" i="3"/>
  <c r="V38" i="3"/>
  <c r="R38" i="3"/>
  <c r="Q38" i="3"/>
  <c r="AP37" i="3"/>
  <c r="AX37" i="3" s="1"/>
  <c r="AM37" i="3"/>
  <c r="AL37" i="3"/>
  <c r="AJ37" i="3"/>
  <c r="AD37" i="3"/>
  <c r="AH37" i="3" s="1"/>
  <c r="AR37" i="3" s="1"/>
  <c r="AZ37" i="3" s="1"/>
  <c r="AC37" i="3"/>
  <c r="Z37" i="3"/>
  <c r="AK37" i="3" s="1"/>
  <c r="W37" i="3"/>
  <c r="V37" i="3"/>
  <c r="AA37" i="3" s="1"/>
  <c r="R37" i="3"/>
  <c r="AM36" i="3"/>
  <c r="AL36" i="3"/>
  <c r="AJ36" i="3"/>
  <c r="AD36" i="3"/>
  <c r="AC36" i="3"/>
  <c r="Z36" i="3"/>
  <c r="AK36" i="3" s="1"/>
  <c r="W36" i="3"/>
  <c r="V36" i="3"/>
  <c r="R36" i="3"/>
  <c r="Q36" i="3"/>
  <c r="AM35" i="3"/>
  <c r="AL35" i="3"/>
  <c r="AJ35" i="3"/>
  <c r="AD35" i="3"/>
  <c r="AC35" i="3"/>
  <c r="AH35" i="3" s="1"/>
  <c r="AR35" i="3" s="1"/>
  <c r="AZ35" i="3" s="1"/>
  <c r="Z35" i="3"/>
  <c r="AK35" i="3" s="1"/>
  <c r="W35" i="3"/>
  <c r="V35" i="3"/>
  <c r="R35" i="3"/>
  <c r="Q35" i="3"/>
  <c r="AM34" i="3"/>
  <c r="AL34" i="3"/>
  <c r="AJ34" i="3"/>
  <c r="AD34" i="3"/>
  <c r="AC34" i="3"/>
  <c r="Z34" i="3"/>
  <c r="AK34" i="3" s="1"/>
  <c r="W34" i="3"/>
  <c r="V34" i="3"/>
  <c r="R34" i="3"/>
  <c r="Q34" i="3"/>
  <c r="AJ33" i="3"/>
  <c r="AD33" i="3"/>
  <c r="AC33" i="3"/>
  <c r="AH33" i="3" s="1"/>
  <c r="AR33" i="3" s="1"/>
  <c r="AZ33" i="3" s="1"/>
  <c r="Z33" i="3"/>
  <c r="AK33" i="3" s="1"/>
  <c r="W33" i="3"/>
  <c r="V33" i="3"/>
  <c r="R33" i="3"/>
  <c r="Q33" i="3"/>
  <c r="AL32" i="3"/>
  <c r="AJ32" i="3"/>
  <c r="AD32" i="3"/>
  <c r="AC32" i="3"/>
  <c r="Z32" i="3"/>
  <c r="AK32" i="3" s="1"/>
  <c r="W32" i="3"/>
  <c r="V32" i="3"/>
  <c r="R32" i="3"/>
  <c r="Q32" i="3"/>
  <c r="AL31" i="3"/>
  <c r="AJ31" i="3"/>
  <c r="AD31" i="3"/>
  <c r="AC31" i="3"/>
  <c r="Z31" i="3"/>
  <c r="AK31" i="3" s="1"/>
  <c r="W31" i="3"/>
  <c r="V31" i="3"/>
  <c r="AA31" i="3" s="1"/>
  <c r="AE31" i="3" s="1"/>
  <c r="AO31" i="3" s="1"/>
  <c r="AW31" i="3" s="1"/>
  <c r="R31" i="3"/>
  <c r="AP30" i="3"/>
  <c r="AX30" i="3" s="1"/>
  <c r="AL30" i="3"/>
  <c r="AJ30" i="3"/>
  <c r="AD30" i="3"/>
  <c r="AC30" i="3"/>
  <c r="Z30" i="3"/>
  <c r="AK30" i="3" s="1"/>
  <c r="W30" i="3"/>
  <c r="V30" i="3"/>
  <c r="AA30" i="3" s="1"/>
  <c r="R30" i="3"/>
  <c r="AM29" i="3"/>
  <c r="AL29" i="3"/>
  <c r="AJ29" i="3"/>
  <c r="AD29" i="3"/>
  <c r="AH29" i="3" s="1"/>
  <c r="AR29" i="3" s="1"/>
  <c r="AZ29" i="3" s="1"/>
  <c r="AC29" i="3"/>
  <c r="Z29" i="3"/>
  <c r="AK29" i="3" s="1"/>
  <c r="W29" i="3"/>
  <c r="V29" i="3"/>
  <c r="R29" i="3"/>
  <c r="Q29" i="3"/>
  <c r="AL28" i="3"/>
  <c r="AJ28" i="3"/>
  <c r="AD28" i="3"/>
  <c r="AC28" i="3"/>
  <c r="Z28" i="3"/>
  <c r="AK28" i="3" s="1"/>
  <c r="W28" i="3"/>
  <c r="V28" i="3"/>
  <c r="R28" i="3"/>
  <c r="Q28" i="3"/>
  <c r="AP27" i="3"/>
  <c r="AX27" i="3" s="1"/>
  <c r="AL27" i="3"/>
  <c r="AJ27" i="3"/>
  <c r="AD27" i="3"/>
  <c r="AH27" i="3" s="1"/>
  <c r="AR27" i="3" s="1"/>
  <c r="AZ27" i="3" s="1"/>
  <c r="AC27" i="3"/>
  <c r="Z27" i="3"/>
  <c r="AK27" i="3" s="1"/>
  <c r="W27" i="3"/>
  <c r="V27" i="3"/>
  <c r="AA27" i="3" s="1"/>
  <c r="AE27" i="3" s="1"/>
  <c r="AO27" i="3" s="1"/>
  <c r="R27" i="3"/>
  <c r="AJ26" i="3"/>
  <c r="AD26" i="3"/>
  <c r="AC26" i="3"/>
  <c r="Z26" i="3"/>
  <c r="AK26" i="3" s="1"/>
  <c r="W26" i="3"/>
  <c r="V26" i="3"/>
  <c r="R26" i="3"/>
  <c r="Q26" i="3"/>
  <c r="AL25" i="3"/>
  <c r="AJ25" i="3"/>
  <c r="AD25" i="3"/>
  <c r="AC25" i="3"/>
  <c r="Z25" i="3"/>
  <c r="AK25" i="3" s="1"/>
  <c r="W25" i="3"/>
  <c r="V25" i="3"/>
  <c r="R25" i="3"/>
  <c r="Q25" i="3"/>
  <c r="AM24" i="3"/>
  <c r="AL24" i="3"/>
  <c r="AJ24" i="3"/>
  <c r="AD24" i="3"/>
  <c r="AC24" i="3"/>
  <c r="Z24" i="3"/>
  <c r="AK24" i="3" s="1"/>
  <c r="W24" i="3"/>
  <c r="V24" i="3"/>
  <c r="R24" i="3"/>
  <c r="Q24" i="3"/>
  <c r="AM23" i="3"/>
  <c r="AL23" i="3"/>
  <c r="AJ23" i="3"/>
  <c r="AD23" i="3"/>
  <c r="AC23" i="3"/>
  <c r="Z23" i="3"/>
  <c r="AK23" i="3" s="1"/>
  <c r="W23" i="3"/>
  <c r="V23" i="3"/>
  <c r="R23" i="3"/>
  <c r="Q23" i="3"/>
  <c r="AP22" i="3"/>
  <c r="AX22" i="3" s="1"/>
  <c r="AM22" i="3"/>
  <c r="AL22" i="3"/>
  <c r="AJ22" i="3"/>
  <c r="AD22" i="3"/>
  <c r="AC22" i="3"/>
  <c r="Z22" i="3"/>
  <c r="AK22" i="3" s="1"/>
  <c r="W22" i="3"/>
  <c r="V22" i="3"/>
  <c r="AA22" i="3" s="1"/>
  <c r="AE22" i="3" s="1"/>
  <c r="AO22" i="3" s="1"/>
  <c r="AW22" i="3" s="1"/>
  <c r="R22" i="3"/>
  <c r="AM21" i="3"/>
  <c r="AL21" i="3"/>
  <c r="AJ21" i="3"/>
  <c r="AD21" i="3"/>
  <c r="AC21" i="3"/>
  <c r="Z21" i="3"/>
  <c r="AK21" i="3" s="1"/>
  <c r="W21" i="3"/>
  <c r="V21" i="3"/>
  <c r="R21" i="3"/>
  <c r="Q21" i="3"/>
  <c r="AR20" i="3"/>
  <c r="AZ20" i="3" s="1"/>
  <c r="AM20" i="3"/>
  <c r="AL20" i="3"/>
  <c r="AJ20" i="3"/>
  <c r="AD20" i="3"/>
  <c r="AC20" i="3"/>
  <c r="Z20" i="3"/>
  <c r="AK20" i="3" s="1"/>
  <c r="W20" i="3"/>
  <c r="V20" i="3"/>
  <c r="R20" i="3"/>
  <c r="Q20" i="3"/>
  <c r="AP19" i="3"/>
  <c r="AX19" i="3" s="1"/>
  <c r="AL19" i="3"/>
  <c r="AJ19" i="3"/>
  <c r="AD19" i="3"/>
  <c r="AH19" i="3" s="1"/>
  <c r="AR19" i="3" s="1"/>
  <c r="AZ19" i="3" s="1"/>
  <c r="AC19" i="3"/>
  <c r="Z19" i="3"/>
  <c r="AK19" i="3" s="1"/>
  <c r="W19" i="3"/>
  <c r="V19" i="3"/>
  <c r="AA19" i="3" s="1"/>
  <c r="R19" i="3"/>
  <c r="AM18" i="3"/>
  <c r="AL18" i="3"/>
  <c r="AJ18" i="3"/>
  <c r="AD18" i="3"/>
  <c r="AC18" i="3"/>
  <c r="Z18" i="3"/>
  <c r="AK18" i="3" s="1"/>
  <c r="W18" i="3"/>
  <c r="V18" i="3"/>
  <c r="R18" i="3"/>
  <c r="Q18" i="3"/>
  <c r="AL17" i="3"/>
  <c r="AJ17" i="3"/>
  <c r="AD17" i="3"/>
  <c r="AC17" i="3"/>
  <c r="Z17" i="3"/>
  <c r="AK17" i="3" s="1"/>
  <c r="W17" i="3"/>
  <c r="V17" i="3"/>
  <c r="R17" i="3"/>
  <c r="Q17" i="3"/>
  <c r="AJ16" i="3"/>
  <c r="AD16" i="3"/>
  <c r="AC16" i="3"/>
  <c r="Z16" i="3"/>
  <c r="AK16" i="3" s="1"/>
  <c r="W16" i="3"/>
  <c r="V16" i="3"/>
  <c r="R16" i="3"/>
  <c r="Q16" i="3"/>
  <c r="AJ15" i="3"/>
  <c r="AD15" i="3"/>
  <c r="AC15" i="3"/>
  <c r="Z15" i="3"/>
  <c r="AK15" i="3" s="1"/>
  <c r="W15" i="3"/>
  <c r="V15" i="3"/>
  <c r="R15" i="3"/>
  <c r="Q15" i="3"/>
  <c r="AM14" i="3"/>
  <c r="AL14" i="3"/>
  <c r="AJ14" i="3"/>
  <c r="AD14" i="3"/>
  <c r="AC14" i="3"/>
  <c r="Z14" i="3"/>
  <c r="AK14" i="3" s="1"/>
  <c r="W14" i="3"/>
  <c r="V14" i="3"/>
  <c r="R14" i="3"/>
  <c r="Q14" i="3"/>
  <c r="AJ13" i="3"/>
  <c r="AD13" i="3"/>
  <c r="AC13" i="3"/>
  <c r="Z13" i="3"/>
  <c r="AK13" i="3" s="1"/>
  <c r="W13" i="3"/>
  <c r="V13" i="3"/>
  <c r="R13" i="3"/>
  <c r="Q13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M12" i="3"/>
  <c r="AL12" i="3"/>
  <c r="AJ12" i="3"/>
  <c r="AD12" i="3"/>
  <c r="AC12" i="3"/>
  <c r="Z12" i="3"/>
  <c r="AK12" i="3" s="1"/>
  <c r="W12" i="3"/>
  <c r="V12" i="3"/>
  <c r="R12" i="3"/>
  <c r="Q12" i="3"/>
  <c r="AB387" i="3" l="1"/>
  <c r="AB264" i="3"/>
  <c r="AA141" i="3"/>
  <c r="AE141" i="3" s="1"/>
  <c r="AO141" i="3" s="1"/>
  <c r="AA136" i="3"/>
  <c r="AE136" i="3" s="1"/>
  <c r="AO136" i="3" s="1"/>
  <c r="AB378" i="3"/>
  <c r="AA112" i="3"/>
  <c r="AU99" i="3"/>
  <c r="AV99" i="3" s="1"/>
  <c r="W401" i="2"/>
  <c r="X401" i="2" s="1"/>
  <c r="W408" i="2"/>
  <c r="X408" i="2" s="1"/>
  <c r="W347" i="2"/>
  <c r="X347" i="2" s="1"/>
  <c r="W418" i="2"/>
  <c r="X418" i="2" s="1"/>
  <c r="W381" i="2"/>
  <c r="X381" i="2" s="1"/>
  <c r="W20" i="2"/>
  <c r="X20" i="2" s="1"/>
  <c r="AB23" i="3"/>
  <c r="AF23" i="3" s="1"/>
  <c r="AP23" i="3" s="1"/>
  <c r="AX23" i="3" s="1"/>
  <c r="AB437" i="3"/>
  <c r="AF437" i="3" s="1"/>
  <c r="AP437" i="3" s="1"/>
  <c r="AX437" i="3" s="1"/>
  <c r="AA441" i="3"/>
  <c r="AE441" i="3" s="1"/>
  <c r="AO441" i="3" s="1"/>
  <c r="AB124" i="3"/>
  <c r="AB319" i="3"/>
  <c r="AA214" i="3"/>
  <c r="AE214" i="3" s="1"/>
  <c r="AO214" i="3" s="1"/>
  <c r="AA317" i="3"/>
  <c r="AB326" i="3"/>
  <c r="AG326" i="3" s="1"/>
  <c r="AQ326" i="3" s="1"/>
  <c r="AY326" i="3" s="1"/>
  <c r="AB163" i="3"/>
  <c r="AB206" i="3"/>
  <c r="AF206" i="3" s="1"/>
  <c r="AP206" i="3" s="1"/>
  <c r="AX206" i="3" s="1"/>
  <c r="AB256" i="3"/>
  <c r="AF256" i="3" s="1"/>
  <c r="AP256" i="3" s="1"/>
  <c r="AX256" i="3" s="1"/>
  <c r="AA100" i="3"/>
  <c r="AE100" i="3" s="1"/>
  <c r="AO100" i="3" s="1"/>
  <c r="AB239" i="3"/>
  <c r="AG239" i="3" s="1"/>
  <c r="AQ239" i="3" s="1"/>
  <c r="AY239" i="3" s="1"/>
  <c r="AA281" i="3"/>
  <c r="AE281" i="3" s="1"/>
  <c r="AO281" i="3" s="1"/>
  <c r="AA121" i="3"/>
  <c r="AE121" i="3" s="1"/>
  <c r="AO121" i="3" s="1"/>
  <c r="AB85" i="3"/>
  <c r="AF85" i="3" s="1"/>
  <c r="AP85" i="3" s="1"/>
  <c r="AX85" i="3" s="1"/>
  <c r="AA93" i="3"/>
  <c r="AA24" i="3"/>
  <c r="AE24" i="3" s="1"/>
  <c r="AO24" i="3" s="1"/>
  <c r="AA28" i="3"/>
  <c r="AE28" i="3" s="1"/>
  <c r="AO28" i="3" s="1"/>
  <c r="AB77" i="3"/>
  <c r="AF77" i="3" s="1"/>
  <c r="AP77" i="3" s="1"/>
  <c r="AX77" i="3" s="1"/>
  <c r="AB62" i="3"/>
  <c r="AB18" i="3"/>
  <c r="AG18" i="3" s="1"/>
  <c r="AQ18" i="3" s="1"/>
  <c r="AY18" i="3" s="1"/>
  <c r="AA36" i="3"/>
  <c r="AE36" i="3" s="1"/>
  <c r="AO36" i="3" s="1"/>
  <c r="AB57" i="3"/>
  <c r="AF57" i="3" s="1"/>
  <c r="AP57" i="3" s="1"/>
  <c r="AX57" i="3" s="1"/>
  <c r="AA65" i="3"/>
  <c r="AE65" i="3" s="1"/>
  <c r="AO65" i="3" s="1"/>
  <c r="AB74" i="3"/>
  <c r="AB84" i="3"/>
  <c r="AF84" i="3" s="1"/>
  <c r="AP84" i="3" s="1"/>
  <c r="AX84" i="3" s="1"/>
  <c r="AB183" i="3"/>
  <c r="AH80" i="3"/>
  <c r="AR80" i="3" s="1"/>
  <c r="AZ80" i="3" s="1"/>
  <c r="AH114" i="3"/>
  <c r="AR114" i="3" s="1"/>
  <c r="AZ114" i="3" s="1"/>
  <c r="AH119" i="3"/>
  <c r="AR119" i="3" s="1"/>
  <c r="AZ119" i="3" s="1"/>
  <c r="AH126" i="3"/>
  <c r="AR126" i="3" s="1"/>
  <c r="AZ126" i="3" s="1"/>
  <c r="AH269" i="3"/>
  <c r="AR269" i="3" s="1"/>
  <c r="AZ269" i="3" s="1"/>
  <c r="AH275" i="3"/>
  <c r="AR275" i="3" s="1"/>
  <c r="AZ275" i="3" s="1"/>
  <c r="AH371" i="3"/>
  <c r="AR371" i="3" s="1"/>
  <c r="AZ371" i="3" s="1"/>
  <c r="AH413" i="3"/>
  <c r="AR413" i="3" s="1"/>
  <c r="AZ413" i="3" s="1"/>
  <c r="AH417" i="3"/>
  <c r="AR417" i="3" s="1"/>
  <c r="AZ417" i="3" s="1"/>
  <c r="AH12" i="3"/>
  <c r="AR12" i="3" s="1"/>
  <c r="AE53" i="3"/>
  <c r="AO53" i="3" s="1"/>
  <c r="AW53" i="3" s="1"/>
  <c r="AE58" i="3"/>
  <c r="AO58" i="3" s="1"/>
  <c r="AW58" i="3" s="1"/>
  <c r="AE66" i="3"/>
  <c r="AO66" i="3" s="1"/>
  <c r="AW66" i="3" s="1"/>
  <c r="AE90" i="3"/>
  <c r="AO90" i="3" s="1"/>
  <c r="AW90" i="3" s="1"/>
  <c r="AB94" i="3"/>
  <c r="AA110" i="3"/>
  <c r="AE110" i="3" s="1"/>
  <c r="AO110" i="3" s="1"/>
  <c r="AB122" i="3"/>
  <c r="AB127" i="3"/>
  <c r="AF127" i="3" s="1"/>
  <c r="AP127" i="3" s="1"/>
  <c r="AX127" i="3" s="1"/>
  <c r="AN134" i="3"/>
  <c r="AA138" i="3"/>
  <c r="AE138" i="3" s="1"/>
  <c r="AO138" i="3" s="1"/>
  <c r="AB158" i="3"/>
  <c r="AF158" i="3" s="1"/>
  <c r="AP158" i="3" s="1"/>
  <c r="AX158" i="3" s="1"/>
  <c r="AU169" i="3"/>
  <c r="AV169" i="3" s="1"/>
  <c r="AA177" i="3"/>
  <c r="AH209" i="3"/>
  <c r="AR209" i="3" s="1"/>
  <c r="AZ209" i="3" s="1"/>
  <c r="AA211" i="3"/>
  <c r="AE211" i="3" s="1"/>
  <c r="AO211" i="3" s="1"/>
  <c r="AH214" i="3"/>
  <c r="AR214" i="3" s="1"/>
  <c r="AZ214" i="3" s="1"/>
  <c r="AA240" i="3"/>
  <c r="AH249" i="3"/>
  <c r="AR249" i="3" s="1"/>
  <c r="AZ249" i="3" s="1"/>
  <c r="AH288" i="3"/>
  <c r="AR288" i="3" s="1"/>
  <c r="AZ288" i="3" s="1"/>
  <c r="AB291" i="3"/>
  <c r="AG291" i="3" s="1"/>
  <c r="AQ291" i="3" s="1"/>
  <c r="AY291" i="3" s="1"/>
  <c r="AG311" i="3"/>
  <c r="AQ311" i="3" s="1"/>
  <c r="AY311" i="3" s="1"/>
  <c r="AB320" i="3"/>
  <c r="AF320" i="3" s="1"/>
  <c r="AP320" i="3" s="1"/>
  <c r="AX320" i="3" s="1"/>
  <c r="AH358" i="3"/>
  <c r="AR358" i="3" s="1"/>
  <c r="AZ358" i="3" s="1"/>
  <c r="AE377" i="3"/>
  <c r="AO377" i="3" s="1"/>
  <c r="AH430" i="3"/>
  <c r="AR430" i="3" s="1"/>
  <c r="AZ430" i="3" s="1"/>
  <c r="AH195" i="3"/>
  <c r="AR195" i="3" s="1"/>
  <c r="AZ195" i="3" s="1"/>
  <c r="AH219" i="3"/>
  <c r="AR219" i="3" s="1"/>
  <c r="AZ219" i="3" s="1"/>
  <c r="AH248" i="3"/>
  <c r="AR248" i="3" s="1"/>
  <c r="AZ248" i="3" s="1"/>
  <c r="AH273" i="3"/>
  <c r="AR273" i="3" s="1"/>
  <c r="AZ273" i="3" s="1"/>
  <c r="AH95" i="3"/>
  <c r="AR95" i="3" s="1"/>
  <c r="AZ95" i="3" s="1"/>
  <c r="AH112" i="3"/>
  <c r="AR112" i="3" s="1"/>
  <c r="AZ112" i="3" s="1"/>
  <c r="AH159" i="3"/>
  <c r="AR159" i="3" s="1"/>
  <c r="AZ159" i="3" s="1"/>
  <c r="AE172" i="3"/>
  <c r="AO172" i="3" s="1"/>
  <c r="AH178" i="3"/>
  <c r="AR178" i="3" s="1"/>
  <c r="AZ178" i="3" s="1"/>
  <c r="AA276" i="3"/>
  <c r="AE276" i="3" s="1"/>
  <c r="AO276" i="3" s="1"/>
  <c r="AB295" i="3"/>
  <c r="AG295" i="3" s="1"/>
  <c r="AQ295" i="3" s="1"/>
  <c r="AY295" i="3" s="1"/>
  <c r="AH306" i="3"/>
  <c r="AR306" i="3" s="1"/>
  <c r="AZ306" i="3" s="1"/>
  <c r="AH415" i="3"/>
  <c r="AR415" i="3" s="1"/>
  <c r="AZ415" i="3" s="1"/>
  <c r="AH111" i="3"/>
  <c r="AR111" i="3" s="1"/>
  <c r="AZ111" i="3" s="1"/>
  <c r="AB147" i="3"/>
  <c r="AF147" i="3" s="1"/>
  <c r="AP147" i="3" s="1"/>
  <c r="AX147" i="3" s="1"/>
  <c r="AA161" i="3"/>
  <c r="AH384" i="3"/>
  <c r="AR384" i="3" s="1"/>
  <c r="AZ384" i="3" s="1"/>
  <c r="AA406" i="3"/>
  <c r="AH424" i="3"/>
  <c r="AR424" i="3" s="1"/>
  <c r="AZ424" i="3" s="1"/>
  <c r="AH75" i="3"/>
  <c r="AR75" i="3" s="1"/>
  <c r="AZ75" i="3" s="1"/>
  <c r="AU100" i="3"/>
  <c r="AV100" i="3" s="1"/>
  <c r="AH309" i="3"/>
  <c r="AR309" i="3" s="1"/>
  <c r="AZ309" i="3" s="1"/>
  <c r="AH320" i="3"/>
  <c r="AR320" i="3" s="1"/>
  <c r="AZ320" i="3" s="1"/>
  <c r="AE334" i="3"/>
  <c r="AO334" i="3" s="1"/>
  <c r="AW334" i="3" s="1"/>
  <c r="AB338" i="3"/>
  <c r="AH363" i="3"/>
  <c r="AR363" i="3" s="1"/>
  <c r="AZ363" i="3" s="1"/>
  <c r="AE387" i="3"/>
  <c r="AO387" i="3" s="1"/>
  <c r="AH423" i="3"/>
  <c r="AH87" i="3"/>
  <c r="AR87" i="3" s="1"/>
  <c r="AZ87" i="3" s="1"/>
  <c r="AH211" i="3"/>
  <c r="AR211" i="3" s="1"/>
  <c r="AZ211" i="3" s="1"/>
  <c r="AH217" i="3"/>
  <c r="AR217" i="3" s="1"/>
  <c r="AZ217" i="3" s="1"/>
  <c r="AA239" i="3"/>
  <c r="AE239" i="3" s="1"/>
  <c r="AO239" i="3" s="1"/>
  <c r="AH245" i="3"/>
  <c r="AR245" i="3" s="1"/>
  <c r="AZ245" i="3" s="1"/>
  <c r="AB257" i="3"/>
  <c r="AF257" i="3" s="1"/>
  <c r="AP257" i="3" s="1"/>
  <c r="AX257" i="3" s="1"/>
  <c r="AH277" i="3"/>
  <c r="AR277" i="3" s="1"/>
  <c r="AZ277" i="3" s="1"/>
  <c r="AH296" i="3"/>
  <c r="AR296" i="3" s="1"/>
  <c r="AZ296" i="3" s="1"/>
  <c r="AH327" i="3"/>
  <c r="AR327" i="3" s="1"/>
  <c r="AZ327" i="3" s="1"/>
  <c r="AB365" i="3"/>
  <c r="AF365" i="3" s="1"/>
  <c r="AP365" i="3" s="1"/>
  <c r="AX365" i="3" s="1"/>
  <c r="AH376" i="3"/>
  <c r="AR376" i="3" s="1"/>
  <c r="AZ376" i="3" s="1"/>
  <c r="AE410" i="3"/>
  <c r="AO410" i="3" s="1"/>
  <c r="AB315" i="3"/>
  <c r="AF315" i="3" s="1"/>
  <c r="AP315" i="3" s="1"/>
  <c r="AX315" i="3" s="1"/>
  <c r="AE317" i="3"/>
  <c r="AO317" i="3" s="1"/>
  <c r="AN341" i="3"/>
  <c r="AE365" i="3"/>
  <c r="AO365" i="3" s="1"/>
  <c r="AE427" i="3"/>
  <c r="AO427" i="3" s="1"/>
  <c r="AE438" i="3"/>
  <c r="AO438" i="3" s="1"/>
  <c r="AH61" i="3"/>
  <c r="AR61" i="3" s="1"/>
  <c r="AZ61" i="3" s="1"/>
  <c r="AE76" i="3"/>
  <c r="AO76" i="3" s="1"/>
  <c r="AW76" i="3" s="1"/>
  <c r="AA86" i="3"/>
  <c r="AE86" i="3" s="1"/>
  <c r="AO86" i="3" s="1"/>
  <c r="AE113" i="3"/>
  <c r="AO113" i="3" s="1"/>
  <c r="AW113" i="3" s="1"/>
  <c r="AB149" i="3"/>
  <c r="AG149" i="3" s="1"/>
  <c r="AQ149" i="3" s="1"/>
  <c r="AY149" i="3" s="1"/>
  <c r="AA174" i="3"/>
  <c r="AE174" i="3" s="1"/>
  <c r="AO174" i="3" s="1"/>
  <c r="AA202" i="3"/>
  <c r="AE202" i="3" s="1"/>
  <c r="AO202" i="3" s="1"/>
  <c r="AE209" i="3"/>
  <c r="AO209" i="3" s="1"/>
  <c r="AW209" i="3" s="1"/>
  <c r="AH222" i="3"/>
  <c r="AR222" i="3" s="1"/>
  <c r="AZ222" i="3" s="1"/>
  <c r="AA248" i="3"/>
  <c r="AE248" i="3" s="1"/>
  <c r="AO248" i="3" s="1"/>
  <c r="AB249" i="3"/>
  <c r="AF249" i="3" s="1"/>
  <c r="AP249" i="3" s="1"/>
  <c r="AX249" i="3" s="1"/>
  <c r="AA273" i="3"/>
  <c r="AE273" i="3" s="1"/>
  <c r="AO273" i="3" s="1"/>
  <c r="AH281" i="3"/>
  <c r="AR281" i="3" s="1"/>
  <c r="AZ281" i="3" s="1"/>
  <c r="AH284" i="3"/>
  <c r="AR284" i="3" s="1"/>
  <c r="AZ284" i="3" s="1"/>
  <c r="AA302" i="3"/>
  <c r="AE302" i="3" s="1"/>
  <c r="AO302" i="3" s="1"/>
  <c r="AE333" i="3"/>
  <c r="AO333" i="3" s="1"/>
  <c r="AE345" i="3"/>
  <c r="AO345" i="3" s="1"/>
  <c r="AW345" i="3" s="1"/>
  <c r="AE416" i="3"/>
  <c r="AO416" i="3" s="1"/>
  <c r="AE426" i="3"/>
  <c r="AO426" i="3" s="1"/>
  <c r="AE434" i="3"/>
  <c r="AO434" i="3" s="1"/>
  <c r="AW434" i="3" s="1"/>
  <c r="AB328" i="3"/>
  <c r="AG328" i="3" s="1"/>
  <c r="AQ328" i="3" s="1"/>
  <c r="AY328" i="3" s="1"/>
  <c r="AB384" i="3"/>
  <c r="AF384" i="3" s="1"/>
  <c r="AP384" i="3" s="1"/>
  <c r="AX384" i="3" s="1"/>
  <c r="AN48" i="3"/>
  <c r="AB343" i="3"/>
  <c r="AG343" i="3" s="1"/>
  <c r="AQ343" i="3" s="1"/>
  <c r="AY343" i="3" s="1"/>
  <c r="AA126" i="3"/>
  <c r="AE126" i="3" s="1"/>
  <c r="AO126" i="3" s="1"/>
  <c r="AA280" i="3"/>
  <c r="AE280" i="3" s="1"/>
  <c r="AO280" i="3" s="1"/>
  <c r="AB50" i="3"/>
  <c r="AA55" i="3"/>
  <c r="AE55" i="3" s="1"/>
  <c r="AO55" i="3" s="1"/>
  <c r="AB83" i="3"/>
  <c r="AF83" i="3" s="1"/>
  <c r="AP83" i="3" s="1"/>
  <c r="AX83" i="3" s="1"/>
  <c r="AA39" i="3"/>
  <c r="AE39" i="3" s="1"/>
  <c r="AO39" i="3" s="1"/>
  <c r="AB356" i="3"/>
  <c r="AA417" i="3"/>
  <c r="AB440" i="3"/>
  <c r="AF440" i="3" s="1"/>
  <c r="AP440" i="3" s="1"/>
  <c r="AX440" i="3" s="1"/>
  <c r="AB238" i="3"/>
  <c r="AF238" i="3" s="1"/>
  <c r="AP238" i="3" s="1"/>
  <c r="AX238" i="3" s="1"/>
  <c r="AU243" i="3"/>
  <c r="AV243" i="3" s="1"/>
  <c r="AB299" i="3"/>
  <c r="AF299" i="3" s="1"/>
  <c r="AP299" i="3" s="1"/>
  <c r="AX299" i="3" s="1"/>
  <c r="AA310" i="3"/>
  <c r="AB78" i="3"/>
  <c r="AF78" i="3" s="1"/>
  <c r="AP78" i="3" s="1"/>
  <c r="AX78" i="3" s="1"/>
  <c r="AA134" i="3"/>
  <c r="AE134" i="3" s="1"/>
  <c r="AO134" i="3" s="1"/>
  <c r="AB139" i="3"/>
  <c r="AG139" i="3" s="1"/>
  <c r="AQ139" i="3" s="1"/>
  <c r="AA272" i="3"/>
  <c r="AA286" i="3"/>
  <c r="AE286" i="3" s="1"/>
  <c r="AO286" i="3" s="1"/>
  <c r="AB91" i="3"/>
  <c r="AA99" i="3"/>
  <c r="AE99" i="3" s="1"/>
  <c r="AO99" i="3" s="1"/>
  <c r="AB111" i="3"/>
  <c r="AG111" i="3" s="1"/>
  <c r="AQ111" i="3" s="1"/>
  <c r="AY111" i="3" s="1"/>
  <c r="AA246" i="3"/>
  <c r="AE246" i="3" s="1"/>
  <c r="AO246" i="3" s="1"/>
  <c r="AB297" i="3"/>
  <c r="AF297" i="3" s="1"/>
  <c r="AP297" i="3" s="1"/>
  <c r="AX297" i="3" s="1"/>
  <c r="AB16" i="3"/>
  <c r="AG16" i="3" s="1"/>
  <c r="AQ16" i="3" s="1"/>
  <c r="AY16" i="3" s="1"/>
  <c r="AB21" i="3"/>
  <c r="AB30" i="3"/>
  <c r="AG30" i="3" s="1"/>
  <c r="AQ30" i="3" s="1"/>
  <c r="AY30" i="3" s="1"/>
  <c r="AA45" i="3"/>
  <c r="AE45" i="3" s="1"/>
  <c r="AO45" i="3" s="1"/>
  <c r="AB72" i="3"/>
  <c r="AF72" i="3" s="1"/>
  <c r="AP72" i="3" s="1"/>
  <c r="AX72" i="3" s="1"/>
  <c r="AU103" i="3"/>
  <c r="AV103" i="3" s="1"/>
  <c r="AB107" i="3"/>
  <c r="AG107" i="3" s="1"/>
  <c r="AQ107" i="3" s="1"/>
  <c r="AY107" i="3" s="1"/>
  <c r="AB165" i="3"/>
  <c r="AF165" i="3" s="1"/>
  <c r="AP165" i="3" s="1"/>
  <c r="AX165" i="3" s="1"/>
  <c r="AU188" i="3"/>
  <c r="AV188" i="3" s="1"/>
  <c r="AN206" i="3"/>
  <c r="AB280" i="3"/>
  <c r="AF280" i="3" s="1"/>
  <c r="AP280" i="3" s="1"/>
  <c r="AX280" i="3" s="1"/>
  <c r="AA318" i="3"/>
  <c r="AE318" i="3" s="1"/>
  <c r="AO318" i="3" s="1"/>
  <c r="AU320" i="3"/>
  <c r="AV320" i="3" s="1"/>
  <c r="AA381" i="3"/>
  <c r="AB419" i="3"/>
  <c r="AG419" i="3" s="1"/>
  <c r="AQ419" i="3" s="1"/>
  <c r="AY419" i="3" s="1"/>
  <c r="AB424" i="3"/>
  <c r="AA33" i="3"/>
  <c r="AE33" i="3" s="1"/>
  <c r="AO33" i="3" s="1"/>
  <c r="AA44" i="3"/>
  <c r="AN161" i="3"/>
  <c r="AA170" i="3"/>
  <c r="AA238" i="3"/>
  <c r="AE238" i="3" s="1"/>
  <c r="AO238" i="3" s="1"/>
  <c r="AB243" i="3"/>
  <c r="AF243" i="3" s="1"/>
  <c r="AP243" i="3" s="1"/>
  <c r="AX243" i="3" s="1"/>
  <c r="AB263" i="3"/>
  <c r="AF263" i="3" s="1"/>
  <c r="AP263" i="3" s="1"/>
  <c r="AX263" i="3" s="1"/>
  <c r="AA304" i="3"/>
  <c r="AB312" i="3"/>
  <c r="AG312" i="3" s="1"/>
  <c r="AQ312" i="3" s="1"/>
  <c r="AY312" i="3" s="1"/>
  <c r="AB359" i="3"/>
  <c r="AF359" i="3" s="1"/>
  <c r="AP359" i="3" s="1"/>
  <c r="AX359" i="3" s="1"/>
  <c r="AU408" i="3"/>
  <c r="AV408" i="3" s="1"/>
  <c r="AB54" i="3"/>
  <c r="AB19" i="3"/>
  <c r="AG19" i="3" s="1"/>
  <c r="AQ19" i="3" s="1"/>
  <c r="AY19" i="3" s="1"/>
  <c r="AB82" i="3"/>
  <c r="AG82" i="3" s="1"/>
  <c r="AQ82" i="3" s="1"/>
  <c r="AY82" i="3" s="1"/>
  <c r="AB196" i="3"/>
  <c r="AF196" i="3" s="1"/>
  <c r="AP196" i="3" s="1"/>
  <c r="AX196" i="3" s="1"/>
  <c r="AA231" i="3"/>
  <c r="AE231" i="3" s="1"/>
  <c r="AO231" i="3" s="1"/>
  <c r="AB250" i="3"/>
  <c r="AF250" i="3" s="1"/>
  <c r="AP250" i="3" s="1"/>
  <c r="AX250" i="3" s="1"/>
  <c r="AA255" i="3"/>
  <c r="AE255" i="3" s="1"/>
  <c r="AO255" i="3" s="1"/>
  <c r="AA261" i="3"/>
  <c r="AE261" i="3" s="1"/>
  <c r="AO261" i="3" s="1"/>
  <c r="AB274" i="3"/>
  <c r="AG274" i="3" s="1"/>
  <c r="AQ274" i="3" s="1"/>
  <c r="AY274" i="3" s="1"/>
  <c r="AU234" i="3"/>
  <c r="AV234" i="3" s="1"/>
  <c r="AB112" i="3"/>
  <c r="AN124" i="3"/>
  <c r="AA208" i="3"/>
  <c r="AE208" i="3" s="1"/>
  <c r="AO208" i="3" s="1"/>
  <c r="AB366" i="3"/>
  <c r="AG366" i="3" s="1"/>
  <c r="AQ366" i="3" s="1"/>
  <c r="AY366" i="3" s="1"/>
  <c r="AU418" i="3"/>
  <c r="AV418" i="3" s="1"/>
  <c r="AA116" i="3"/>
  <c r="AE116" i="3" s="1"/>
  <c r="AO116" i="3" s="1"/>
  <c r="AB345" i="3"/>
  <c r="AG345" i="3" s="1"/>
  <c r="AQ345" i="3" s="1"/>
  <c r="AY345" i="3" s="1"/>
  <c r="AA364" i="3"/>
  <c r="AE364" i="3" s="1"/>
  <c r="AO364" i="3" s="1"/>
  <c r="AB405" i="3"/>
  <c r="AG405" i="3" s="1"/>
  <c r="AQ405" i="3" s="1"/>
  <c r="AY405" i="3" s="1"/>
  <c r="AU14" i="3"/>
  <c r="AV14" i="3" s="1"/>
  <c r="AN32" i="3"/>
  <c r="AB40" i="3"/>
  <c r="AG40" i="3" s="1"/>
  <c r="AQ40" i="3" s="1"/>
  <c r="AY40" i="3" s="1"/>
  <c r="AB56" i="3"/>
  <c r="AG56" i="3" s="1"/>
  <c r="AQ56" i="3" s="1"/>
  <c r="AY56" i="3" s="1"/>
  <c r="AA60" i="3"/>
  <c r="AE60" i="3" s="1"/>
  <c r="AO60" i="3" s="1"/>
  <c r="AB65" i="3"/>
  <c r="AF65" i="3" s="1"/>
  <c r="AP65" i="3" s="1"/>
  <c r="AX65" i="3" s="1"/>
  <c r="AB132" i="3"/>
  <c r="AF132" i="3" s="1"/>
  <c r="AP132" i="3" s="1"/>
  <c r="AX132" i="3" s="1"/>
  <c r="AN175" i="3"/>
  <c r="AA207" i="3"/>
  <c r="AE207" i="3" s="1"/>
  <c r="AO207" i="3" s="1"/>
  <c r="AU208" i="3"/>
  <c r="AV208" i="3" s="1"/>
  <c r="AB211" i="3"/>
  <c r="AF211" i="3" s="1"/>
  <c r="AP211" i="3" s="1"/>
  <c r="AX211" i="3" s="1"/>
  <c r="AB267" i="3"/>
  <c r="AG267" i="3" s="1"/>
  <c r="AQ267" i="3" s="1"/>
  <c r="AY267" i="3" s="1"/>
  <c r="AB271" i="3"/>
  <c r="AG271" i="3" s="1"/>
  <c r="AQ271" i="3" s="1"/>
  <c r="AY271" i="3" s="1"/>
  <c r="AU275" i="3"/>
  <c r="AV275" i="3" s="1"/>
  <c r="AA321" i="3"/>
  <c r="AE321" i="3" s="1"/>
  <c r="AO321" i="3" s="1"/>
  <c r="AB344" i="3"/>
  <c r="AF344" i="3" s="1"/>
  <c r="AP344" i="3" s="1"/>
  <c r="AX344" i="3" s="1"/>
  <c r="AB13" i="3"/>
  <c r="AF13" i="3" s="1"/>
  <c r="AP13" i="3" s="1"/>
  <c r="AX13" i="3" s="1"/>
  <c r="AB60" i="3"/>
  <c r="AF60" i="3" s="1"/>
  <c r="AP60" i="3" s="1"/>
  <c r="AX60" i="3" s="1"/>
  <c r="AA98" i="3"/>
  <c r="AE98" i="3" s="1"/>
  <c r="AO98" i="3" s="1"/>
  <c r="AB110" i="3"/>
  <c r="AG110" i="3" s="1"/>
  <c r="AQ110" i="3" s="1"/>
  <c r="AY110" i="3" s="1"/>
  <c r="AA115" i="3"/>
  <c r="AE115" i="3" s="1"/>
  <c r="AO115" i="3" s="1"/>
  <c r="AB192" i="3"/>
  <c r="AF192" i="3" s="1"/>
  <c r="AP192" i="3" s="1"/>
  <c r="AX192" i="3" s="1"/>
  <c r="AN196" i="3"/>
  <c r="AB199" i="3"/>
  <c r="AG199" i="3" s="1"/>
  <c r="AQ199" i="3" s="1"/>
  <c r="AY199" i="3" s="1"/>
  <c r="AN254" i="3"/>
  <c r="AU267" i="3"/>
  <c r="AV267" i="3" s="1"/>
  <c r="AA117" i="3"/>
  <c r="AE117" i="3" s="1"/>
  <c r="AO117" i="3" s="1"/>
  <c r="AN187" i="3"/>
  <c r="AU370" i="3"/>
  <c r="AV370" i="3" s="1"/>
  <c r="AU378" i="3"/>
  <c r="AV378" i="3" s="1"/>
  <c r="AB231" i="3"/>
  <c r="AA20" i="3"/>
  <c r="AE20" i="3" s="1"/>
  <c r="AO20" i="3" s="1"/>
  <c r="AB76" i="3"/>
  <c r="AG76" i="3" s="1"/>
  <c r="AQ76" i="3" s="1"/>
  <c r="AY76" i="3" s="1"/>
  <c r="AA119" i="3"/>
  <c r="AE119" i="3" s="1"/>
  <c r="AO119" i="3" s="1"/>
  <c r="AU147" i="3"/>
  <c r="AV147" i="3" s="1"/>
  <c r="AB156" i="3"/>
  <c r="AG156" i="3" s="1"/>
  <c r="AQ156" i="3" s="1"/>
  <c r="AY156" i="3" s="1"/>
  <c r="AU162" i="3"/>
  <c r="AV162" i="3" s="1"/>
  <c r="AA180" i="3"/>
  <c r="AE180" i="3" s="1"/>
  <c r="AO180" i="3" s="1"/>
  <c r="AB198" i="3"/>
  <c r="AA204" i="3"/>
  <c r="AE204" i="3" s="1"/>
  <c r="AO204" i="3" s="1"/>
  <c r="AN434" i="3"/>
  <c r="AN101" i="3"/>
  <c r="AU255" i="3"/>
  <c r="AV255" i="3" s="1"/>
  <c r="AE272" i="3"/>
  <c r="AO272" i="3" s="1"/>
  <c r="AU276" i="3"/>
  <c r="AV276" i="3" s="1"/>
  <c r="AU407" i="3"/>
  <c r="AV407" i="3" s="1"/>
  <c r="AB14" i="3"/>
  <c r="AG14" i="3" s="1"/>
  <c r="AQ14" i="3" s="1"/>
  <c r="AY14" i="3" s="1"/>
  <c r="AH26" i="3"/>
  <c r="AR26" i="3" s="1"/>
  <c r="AZ26" i="3" s="1"/>
  <c r="AB37" i="3"/>
  <c r="AG37" i="3" s="1"/>
  <c r="AQ37" i="3" s="1"/>
  <c r="AY37" i="3" s="1"/>
  <c r="AB42" i="3"/>
  <c r="AG42" i="3" s="1"/>
  <c r="AQ42" i="3" s="1"/>
  <c r="AY42" i="3" s="1"/>
  <c r="AA43" i="3"/>
  <c r="AN57" i="3"/>
  <c r="AH60" i="3"/>
  <c r="AR60" i="3" s="1"/>
  <c r="AZ60" i="3" s="1"/>
  <c r="AH69" i="3"/>
  <c r="AR69" i="3" s="1"/>
  <c r="AZ69" i="3" s="1"/>
  <c r="AB88" i="3"/>
  <c r="AG88" i="3" s="1"/>
  <c r="AQ88" i="3" s="1"/>
  <c r="AY88" i="3" s="1"/>
  <c r="AA97" i="3"/>
  <c r="AE97" i="3" s="1"/>
  <c r="AO97" i="3" s="1"/>
  <c r="AU105" i="3"/>
  <c r="AV105" i="3" s="1"/>
  <c r="AA118" i="3"/>
  <c r="AE118" i="3" s="1"/>
  <c r="AO118" i="3" s="1"/>
  <c r="AN120" i="3"/>
  <c r="AU123" i="3"/>
  <c r="AV123" i="3" s="1"/>
  <c r="AB126" i="3"/>
  <c r="AG126" i="3" s="1"/>
  <c r="AQ126" i="3" s="1"/>
  <c r="AY126" i="3" s="1"/>
  <c r="AB131" i="3"/>
  <c r="AF131" i="3" s="1"/>
  <c r="AP131" i="3" s="1"/>
  <c r="AX131" i="3" s="1"/>
  <c r="AH144" i="3"/>
  <c r="AR144" i="3" s="1"/>
  <c r="AZ144" i="3" s="1"/>
  <c r="AE153" i="3"/>
  <c r="AO153" i="3" s="1"/>
  <c r="AW153" i="3" s="1"/>
  <c r="AH171" i="3"/>
  <c r="AR171" i="3" s="1"/>
  <c r="AZ171" i="3" s="1"/>
  <c r="AB178" i="3"/>
  <c r="AG178" i="3" s="1"/>
  <c r="AQ178" i="3" s="1"/>
  <c r="AY178" i="3" s="1"/>
  <c r="AU184" i="3"/>
  <c r="AV184" i="3" s="1"/>
  <c r="AH185" i="3"/>
  <c r="AR185" i="3" s="1"/>
  <c r="AZ185" i="3" s="1"/>
  <c r="AB189" i="3"/>
  <c r="AF189" i="3" s="1"/>
  <c r="AP189" i="3" s="1"/>
  <c r="AX189" i="3" s="1"/>
  <c r="AB195" i="3"/>
  <c r="AG195" i="3" s="1"/>
  <c r="AQ195" i="3" s="1"/>
  <c r="AY195" i="3" s="1"/>
  <c r="AH205" i="3"/>
  <c r="AR205" i="3" s="1"/>
  <c r="AZ205" i="3" s="1"/>
  <c r="AB217" i="3"/>
  <c r="AF217" i="3" s="1"/>
  <c r="AP217" i="3" s="1"/>
  <c r="AX217" i="3" s="1"/>
  <c r="AB222" i="3"/>
  <c r="AG222" i="3" s="1"/>
  <c r="AQ222" i="3" s="1"/>
  <c r="AY222" i="3" s="1"/>
  <c r="AB240" i="3"/>
  <c r="AH242" i="3"/>
  <c r="AR242" i="3" s="1"/>
  <c r="AZ242" i="3" s="1"/>
  <c r="AH255" i="3"/>
  <c r="AR255" i="3" s="1"/>
  <c r="AZ255" i="3" s="1"/>
  <c r="AH261" i="3"/>
  <c r="AR261" i="3" s="1"/>
  <c r="AZ261" i="3" s="1"/>
  <c r="AH262" i="3"/>
  <c r="AR262" i="3" s="1"/>
  <c r="AZ262" i="3" s="1"/>
  <c r="AE284" i="3"/>
  <c r="AO284" i="3" s="1"/>
  <c r="AW284" i="3" s="1"/>
  <c r="AA346" i="3"/>
  <c r="AE346" i="3" s="1"/>
  <c r="AO346" i="3" s="1"/>
  <c r="AA382" i="3"/>
  <c r="AE382" i="3" s="1"/>
  <c r="AO382" i="3" s="1"/>
  <c r="AH398" i="3"/>
  <c r="AR398" i="3" s="1"/>
  <c r="AZ398" i="3" s="1"/>
  <c r="AB425" i="3"/>
  <c r="AF425" i="3" s="1"/>
  <c r="AP425" i="3" s="1"/>
  <c r="AX425" i="3" s="1"/>
  <c r="AB48" i="3"/>
  <c r="AG48" i="3" s="1"/>
  <c r="AQ48" i="3" s="1"/>
  <c r="AY48" i="3" s="1"/>
  <c r="AB53" i="3"/>
  <c r="AG53" i="3" s="1"/>
  <c r="AQ53" i="3" s="1"/>
  <c r="AY53" i="3" s="1"/>
  <c r="AB58" i="3"/>
  <c r="AF58" i="3" s="1"/>
  <c r="AP58" i="3" s="1"/>
  <c r="AX58" i="3" s="1"/>
  <c r="AH89" i="3"/>
  <c r="AR89" i="3" s="1"/>
  <c r="AZ89" i="3" s="1"/>
  <c r="AB119" i="3"/>
  <c r="AF119" i="3" s="1"/>
  <c r="AP119" i="3" s="1"/>
  <c r="AX119" i="3" s="1"/>
  <c r="AA124" i="3"/>
  <c r="AE124" i="3" s="1"/>
  <c r="AO124" i="3" s="1"/>
  <c r="AA125" i="3"/>
  <c r="AE125" i="3" s="1"/>
  <c r="AO125" i="3" s="1"/>
  <c r="AB142" i="3"/>
  <c r="AG142" i="3" s="1"/>
  <c r="AB146" i="3"/>
  <c r="AB173" i="3"/>
  <c r="AF173" i="3" s="1"/>
  <c r="AP173" i="3" s="1"/>
  <c r="AX173" i="3" s="1"/>
  <c r="AA182" i="3"/>
  <c r="AE182" i="3" s="1"/>
  <c r="AO182" i="3" s="1"/>
  <c r="AB188" i="3"/>
  <c r="AF188" i="3" s="1"/>
  <c r="AP188" i="3" s="1"/>
  <c r="AX188" i="3" s="1"/>
  <c r="AB209" i="3"/>
  <c r="AG209" i="3" s="1"/>
  <c r="AQ209" i="3" s="1"/>
  <c r="AY209" i="3" s="1"/>
  <c r="AB215" i="3"/>
  <c r="AF215" i="3" s="1"/>
  <c r="AP215" i="3" s="1"/>
  <c r="AX215" i="3" s="1"/>
  <c r="AA221" i="3"/>
  <c r="AE221" i="3" s="1"/>
  <c r="AO221" i="3" s="1"/>
  <c r="AA227" i="3"/>
  <c r="AE227" i="3" s="1"/>
  <c r="AO227" i="3" s="1"/>
  <c r="AH247" i="3"/>
  <c r="AR247" i="3" s="1"/>
  <c r="AZ247" i="3" s="1"/>
  <c r="AA259" i="3"/>
  <c r="AE259" i="3" s="1"/>
  <c r="AO259" i="3" s="1"/>
  <c r="AU282" i="3"/>
  <c r="AV282" i="3" s="1"/>
  <c r="AH285" i="3"/>
  <c r="AR285" i="3" s="1"/>
  <c r="AZ285" i="3" s="1"/>
  <c r="AA289" i="3"/>
  <c r="AE289" i="3" s="1"/>
  <c r="AO289" i="3" s="1"/>
  <c r="AU290" i="3"/>
  <c r="AV290" i="3" s="1"/>
  <c r="AH297" i="3"/>
  <c r="AR297" i="3" s="1"/>
  <c r="AZ297" i="3" s="1"/>
  <c r="AH310" i="3"/>
  <c r="AR310" i="3" s="1"/>
  <c r="AZ310" i="3" s="1"/>
  <c r="AH317" i="3"/>
  <c r="AR317" i="3" s="1"/>
  <c r="AZ317" i="3" s="1"/>
  <c r="AB321" i="3"/>
  <c r="AF321" i="3" s="1"/>
  <c r="AP321" i="3" s="1"/>
  <c r="AX321" i="3" s="1"/>
  <c r="AB337" i="3"/>
  <c r="AF337" i="3" s="1"/>
  <c r="AP337" i="3" s="1"/>
  <c r="AX337" i="3" s="1"/>
  <c r="AB349" i="3"/>
  <c r="AF349" i="3" s="1"/>
  <c r="AP349" i="3" s="1"/>
  <c r="AX349" i="3" s="1"/>
  <c r="AH364" i="3"/>
  <c r="AR364" i="3" s="1"/>
  <c r="AZ364" i="3" s="1"/>
  <c r="AH393" i="3"/>
  <c r="AR393" i="3" s="1"/>
  <c r="AZ393" i="3" s="1"/>
  <c r="AE402" i="3"/>
  <c r="AO402" i="3" s="1"/>
  <c r="AB411" i="3"/>
  <c r="AF411" i="3" s="1"/>
  <c r="AP411" i="3" s="1"/>
  <c r="AX411" i="3" s="1"/>
  <c r="AN198" i="3"/>
  <c r="AN263" i="3"/>
  <c r="AF356" i="3"/>
  <c r="AP356" i="3" s="1"/>
  <c r="AX356" i="3" s="1"/>
  <c r="AU424" i="3"/>
  <c r="AV424" i="3" s="1"/>
  <c r="AE71" i="3"/>
  <c r="AO71" i="3" s="1"/>
  <c r="AW71" i="3" s="1"/>
  <c r="AA140" i="3"/>
  <c r="AE140" i="3" s="1"/>
  <c r="AO140" i="3" s="1"/>
  <c r="AB151" i="3"/>
  <c r="AF151" i="3" s="1"/>
  <c r="AP151" i="3" s="1"/>
  <c r="AX151" i="3" s="1"/>
  <c r="AB167" i="3"/>
  <c r="AF167" i="3" s="1"/>
  <c r="AP167" i="3" s="1"/>
  <c r="AX167" i="3" s="1"/>
  <c r="AA200" i="3"/>
  <c r="AE200" i="3" s="1"/>
  <c r="AO200" i="3" s="1"/>
  <c r="AA257" i="3"/>
  <c r="AE257" i="3" s="1"/>
  <c r="AO257" i="3" s="1"/>
  <c r="AA270" i="3"/>
  <c r="AE270" i="3" s="1"/>
  <c r="AO270" i="3" s="1"/>
  <c r="AE283" i="3"/>
  <c r="AO283" i="3" s="1"/>
  <c r="AW283" i="3" s="1"/>
  <c r="AA287" i="3"/>
  <c r="AE287" i="3" s="1"/>
  <c r="AO287" i="3" s="1"/>
  <c r="AB313" i="3"/>
  <c r="AF313" i="3" s="1"/>
  <c r="AP313" i="3" s="1"/>
  <c r="AX313" i="3" s="1"/>
  <c r="AB323" i="3"/>
  <c r="AF323" i="3" s="1"/>
  <c r="AP323" i="3" s="1"/>
  <c r="AX323" i="3" s="1"/>
  <c r="AA328" i="3"/>
  <c r="AH328" i="3" s="1"/>
  <c r="AR328" i="3" s="1"/>
  <c r="AZ328" i="3" s="1"/>
  <c r="AE329" i="3"/>
  <c r="AO329" i="3" s="1"/>
  <c r="AW329" i="3" s="1"/>
  <c r="AB352" i="3"/>
  <c r="AF352" i="3" s="1"/>
  <c r="AP352" i="3" s="1"/>
  <c r="AX352" i="3" s="1"/>
  <c r="AE373" i="3"/>
  <c r="AO373" i="3" s="1"/>
  <c r="AE405" i="3"/>
  <c r="AO405" i="3" s="1"/>
  <c r="AW405" i="3" s="1"/>
  <c r="AB409" i="3"/>
  <c r="AG409" i="3" s="1"/>
  <c r="AE437" i="3"/>
  <c r="AO437" i="3" s="1"/>
  <c r="AA145" i="3"/>
  <c r="AE145" i="3" s="1"/>
  <c r="AO145" i="3" s="1"/>
  <c r="AH44" i="3"/>
  <c r="AR44" i="3" s="1"/>
  <c r="AZ44" i="3" s="1"/>
  <c r="AH54" i="3"/>
  <c r="AR54" i="3" s="1"/>
  <c r="AZ54" i="3" s="1"/>
  <c r="AH67" i="3"/>
  <c r="AR67" i="3" s="1"/>
  <c r="AZ67" i="3" s="1"/>
  <c r="AB117" i="3"/>
  <c r="AF117" i="3" s="1"/>
  <c r="AP117" i="3" s="1"/>
  <c r="AX117" i="3" s="1"/>
  <c r="AA128" i="3"/>
  <c r="AE128" i="3" s="1"/>
  <c r="AO128" i="3" s="1"/>
  <c r="AB129" i="3"/>
  <c r="AG129" i="3" s="1"/>
  <c r="AQ129" i="3" s="1"/>
  <c r="AY129" i="3" s="1"/>
  <c r="AN146" i="3"/>
  <c r="AB150" i="3"/>
  <c r="AF150" i="3" s="1"/>
  <c r="AP150" i="3" s="1"/>
  <c r="AX150" i="3" s="1"/>
  <c r="AH153" i="3"/>
  <c r="AR153" i="3" s="1"/>
  <c r="AZ153" i="3" s="1"/>
  <c r="AA167" i="3"/>
  <c r="AN168" i="3"/>
  <c r="AB181" i="3"/>
  <c r="AG181" i="3" s="1"/>
  <c r="AQ181" i="3" s="1"/>
  <c r="AY181" i="3" s="1"/>
  <c r="AB182" i="3"/>
  <c r="AF182" i="3" s="1"/>
  <c r="AP182" i="3" s="1"/>
  <c r="AX182" i="3" s="1"/>
  <c r="AH183" i="3"/>
  <c r="AR183" i="3" s="1"/>
  <c r="AZ183" i="3" s="1"/>
  <c r="AA199" i="3"/>
  <c r="AE199" i="3" s="1"/>
  <c r="AO199" i="3" s="1"/>
  <c r="AB200" i="3"/>
  <c r="AF200" i="3" s="1"/>
  <c r="AP200" i="3" s="1"/>
  <c r="AX200" i="3" s="1"/>
  <c r="AB207" i="3"/>
  <c r="AG207" i="3" s="1"/>
  <c r="AQ207" i="3" s="1"/>
  <c r="AY207" i="3" s="1"/>
  <c r="AB208" i="3"/>
  <c r="AF208" i="3" s="1"/>
  <c r="AP208" i="3" s="1"/>
  <c r="AX208" i="3" s="1"/>
  <c r="AH216" i="3"/>
  <c r="AR216" i="3" s="1"/>
  <c r="AZ216" i="3" s="1"/>
  <c r="AB232" i="3"/>
  <c r="AF232" i="3" s="1"/>
  <c r="AP232" i="3" s="1"/>
  <c r="AX232" i="3" s="1"/>
  <c r="AB233" i="3"/>
  <c r="AG233" i="3" s="1"/>
  <c r="AQ233" i="3" s="1"/>
  <c r="AY233" i="3" s="1"/>
  <c r="AU253" i="3"/>
  <c r="AV253" i="3" s="1"/>
  <c r="AH254" i="3"/>
  <c r="AR254" i="3" s="1"/>
  <c r="AZ254" i="3" s="1"/>
  <c r="AH259" i="3"/>
  <c r="AR259" i="3" s="1"/>
  <c r="AZ259" i="3" s="1"/>
  <c r="AN261" i="3"/>
  <c r="AB289" i="3"/>
  <c r="AF289" i="3" s="1"/>
  <c r="AP289" i="3" s="1"/>
  <c r="AX289" i="3" s="1"/>
  <c r="AB293" i="3"/>
  <c r="AF293" i="3" s="1"/>
  <c r="AP293" i="3" s="1"/>
  <c r="AX293" i="3" s="1"/>
  <c r="AH341" i="3"/>
  <c r="AR341" i="3" s="1"/>
  <c r="AZ341" i="3" s="1"/>
  <c r="AH342" i="3"/>
  <c r="AR342" i="3" s="1"/>
  <c r="AZ342" i="3" s="1"/>
  <c r="AU349" i="3"/>
  <c r="AV349" i="3" s="1"/>
  <c r="AH360" i="3"/>
  <c r="AR360" i="3" s="1"/>
  <c r="AZ360" i="3" s="1"/>
  <c r="AB377" i="3"/>
  <c r="AF377" i="3" s="1"/>
  <c r="AP377" i="3" s="1"/>
  <c r="AX377" i="3" s="1"/>
  <c r="AH401" i="3"/>
  <c r="AR401" i="3" s="1"/>
  <c r="AZ401" i="3" s="1"/>
  <c r="AE436" i="3"/>
  <c r="AO436" i="3" s="1"/>
  <c r="AW436" i="3" s="1"/>
  <c r="AH32" i="3"/>
  <c r="AR32" i="3" s="1"/>
  <c r="AZ32" i="3" s="1"/>
  <c r="AA34" i="3"/>
  <c r="AE34" i="3" s="1"/>
  <c r="AO34" i="3" s="1"/>
  <c r="AH43" i="3"/>
  <c r="AR43" i="3" s="1"/>
  <c r="AZ43" i="3" s="1"/>
  <c r="AU96" i="3"/>
  <c r="AV96" i="3" s="1"/>
  <c r="AU98" i="3"/>
  <c r="AV98" i="3" s="1"/>
  <c r="AH146" i="3"/>
  <c r="AR146" i="3" s="1"/>
  <c r="AZ146" i="3" s="1"/>
  <c r="AH188" i="3"/>
  <c r="AR188" i="3" s="1"/>
  <c r="AZ188" i="3" s="1"/>
  <c r="AB212" i="3"/>
  <c r="AF212" i="3" s="1"/>
  <c r="AP212" i="3" s="1"/>
  <c r="AX212" i="3" s="1"/>
  <c r="AH215" i="3"/>
  <c r="AR215" i="3" s="1"/>
  <c r="AZ215" i="3" s="1"/>
  <c r="AB219" i="3"/>
  <c r="AF219" i="3" s="1"/>
  <c r="AP219" i="3" s="1"/>
  <c r="AX219" i="3" s="1"/>
  <c r="AH234" i="3"/>
  <c r="AR234" i="3" s="1"/>
  <c r="AZ234" i="3" s="1"/>
  <c r="AN246" i="3"/>
  <c r="AA249" i="3"/>
  <c r="AE249" i="3" s="1"/>
  <c r="AO249" i="3" s="1"/>
  <c r="AA250" i="3"/>
  <c r="AE250" i="3" s="1"/>
  <c r="AO250" i="3" s="1"/>
  <c r="AB251" i="3"/>
  <c r="AF251" i="3" s="1"/>
  <c r="AP251" i="3" s="1"/>
  <c r="AX251" i="3" s="1"/>
  <c r="AA262" i="3"/>
  <c r="AE262" i="3" s="1"/>
  <c r="AO262" i="3" s="1"/>
  <c r="AB269" i="3"/>
  <c r="AF269" i="3" s="1"/>
  <c r="AP269" i="3" s="1"/>
  <c r="AX269" i="3" s="1"/>
  <c r="AH289" i="3"/>
  <c r="AR289" i="3" s="1"/>
  <c r="AZ289" i="3" s="1"/>
  <c r="AB292" i="3"/>
  <c r="AG292" i="3" s="1"/>
  <c r="AQ292" i="3" s="1"/>
  <c r="AY292" i="3" s="1"/>
  <c r="AA298" i="3"/>
  <c r="AE298" i="3" s="1"/>
  <c r="AO298" i="3" s="1"/>
  <c r="AH300" i="3"/>
  <c r="AR300" i="3" s="1"/>
  <c r="AZ300" i="3" s="1"/>
  <c r="AA311" i="3"/>
  <c r="AE311" i="3" s="1"/>
  <c r="AO311" i="3" s="1"/>
  <c r="AB318" i="3"/>
  <c r="AF318" i="3" s="1"/>
  <c r="AP318" i="3" s="1"/>
  <c r="AX318" i="3" s="1"/>
  <c r="AB335" i="3"/>
  <c r="AH337" i="3"/>
  <c r="AR337" i="3" s="1"/>
  <c r="AZ337" i="3" s="1"/>
  <c r="AA344" i="3"/>
  <c r="AE344" i="3" s="1"/>
  <c r="AO344" i="3" s="1"/>
  <c r="AU345" i="3"/>
  <c r="AV345" i="3" s="1"/>
  <c r="AE348" i="3"/>
  <c r="AO348" i="3" s="1"/>
  <c r="AW348" i="3" s="1"/>
  <c r="AH374" i="3"/>
  <c r="AR374" i="3" s="1"/>
  <c r="AZ374" i="3" s="1"/>
  <c r="AE380" i="3"/>
  <c r="AO380" i="3" s="1"/>
  <c r="AB389" i="3"/>
  <c r="AG389" i="3" s="1"/>
  <c r="AQ389" i="3" s="1"/>
  <c r="AY389" i="3" s="1"/>
  <c r="AH396" i="3"/>
  <c r="AR396" i="3" s="1"/>
  <c r="AZ396" i="3" s="1"/>
  <c r="AB413" i="3"/>
  <c r="AB421" i="3"/>
  <c r="AF421" i="3" s="1"/>
  <c r="AP421" i="3" s="1"/>
  <c r="AX421" i="3" s="1"/>
  <c r="AH17" i="3"/>
  <c r="AR17" i="3" s="1"/>
  <c r="AZ17" i="3" s="1"/>
  <c r="AH23" i="3"/>
  <c r="AR23" i="3" s="1"/>
  <c r="AZ23" i="3" s="1"/>
  <c r="AU47" i="3"/>
  <c r="AV47" i="3" s="1"/>
  <c r="AH86" i="3"/>
  <c r="AR86" i="3" s="1"/>
  <c r="AZ86" i="3" s="1"/>
  <c r="AE93" i="3"/>
  <c r="AO93" i="3" s="1"/>
  <c r="AH162" i="3"/>
  <c r="AR162" i="3" s="1"/>
  <c r="AZ162" i="3" s="1"/>
  <c r="AH201" i="3"/>
  <c r="AR201" i="3" s="1"/>
  <c r="AZ201" i="3" s="1"/>
  <c r="AH227" i="3"/>
  <c r="AR227" i="3" s="1"/>
  <c r="AZ227" i="3" s="1"/>
  <c r="AU252" i="3"/>
  <c r="AV252" i="3" s="1"/>
  <c r="AU257" i="3"/>
  <c r="AV257" i="3" s="1"/>
  <c r="AN259" i="3"/>
  <c r="AE310" i="3"/>
  <c r="AO310" i="3" s="1"/>
  <c r="AA335" i="3"/>
  <c r="AE335" i="3" s="1"/>
  <c r="AO335" i="3" s="1"/>
  <c r="AH340" i="3"/>
  <c r="AR340" i="3" s="1"/>
  <c r="AZ340" i="3" s="1"/>
  <c r="AA343" i="3"/>
  <c r="AE343" i="3" s="1"/>
  <c r="AO343" i="3" s="1"/>
  <c r="AH359" i="3"/>
  <c r="AR359" i="3" s="1"/>
  <c r="AZ359" i="3" s="1"/>
  <c r="AH367" i="3"/>
  <c r="AR367" i="3" s="1"/>
  <c r="AZ367" i="3" s="1"/>
  <c r="AB408" i="3"/>
  <c r="AG408" i="3" s="1"/>
  <c r="AB412" i="3"/>
  <c r="AG412" i="3" s="1"/>
  <c r="AE421" i="3"/>
  <c r="AO421" i="3" s="1"/>
  <c r="AE435" i="3"/>
  <c r="AO435" i="3" s="1"/>
  <c r="AH437" i="3"/>
  <c r="AR437" i="3" s="1"/>
  <c r="AZ437" i="3" s="1"/>
  <c r="AG31" i="3"/>
  <c r="AQ31" i="3" s="1"/>
  <c r="AY31" i="3" s="1"/>
  <c r="AA326" i="3"/>
  <c r="AE326" i="3" s="1"/>
  <c r="AO326" i="3" s="1"/>
  <c r="AN344" i="3"/>
  <c r="AA371" i="3"/>
  <c r="AE371" i="3" s="1"/>
  <c r="AO371" i="3" s="1"/>
  <c r="AA25" i="3"/>
  <c r="AE25" i="3" s="1"/>
  <c r="AO25" i="3" s="1"/>
  <c r="AH40" i="3"/>
  <c r="AR40" i="3" s="1"/>
  <c r="AZ40" i="3" s="1"/>
  <c r="AN46" i="3"/>
  <c r="AH52" i="3"/>
  <c r="AR52" i="3" s="1"/>
  <c r="AZ52" i="3" s="1"/>
  <c r="AB55" i="3"/>
  <c r="AF55" i="3" s="1"/>
  <c r="AP55" i="3" s="1"/>
  <c r="AX55" i="3" s="1"/>
  <c r="AH57" i="3"/>
  <c r="AR57" i="3" s="1"/>
  <c r="AZ57" i="3" s="1"/>
  <c r="AB68" i="3"/>
  <c r="AE73" i="3"/>
  <c r="AO73" i="3" s="1"/>
  <c r="AW73" i="3" s="1"/>
  <c r="AH85" i="3"/>
  <c r="AR85" i="3" s="1"/>
  <c r="AZ85" i="3" s="1"/>
  <c r="AH129" i="3"/>
  <c r="AR129" i="3" s="1"/>
  <c r="AZ129" i="3" s="1"/>
  <c r="AA132" i="3"/>
  <c r="AE132" i="3" s="1"/>
  <c r="AO132" i="3" s="1"/>
  <c r="AB138" i="3"/>
  <c r="AG138" i="3" s="1"/>
  <c r="AQ138" i="3" s="1"/>
  <c r="AY138" i="3" s="1"/>
  <c r="AH140" i="3"/>
  <c r="AR140" i="3" s="1"/>
  <c r="AZ140" i="3" s="1"/>
  <c r="AE160" i="3"/>
  <c r="AO160" i="3" s="1"/>
  <c r="AW160" i="3" s="1"/>
  <c r="AE175" i="3"/>
  <c r="AO175" i="3" s="1"/>
  <c r="AW175" i="3" s="1"/>
  <c r="AN182" i="3"/>
  <c r="AB190" i="3"/>
  <c r="AG190" i="3" s="1"/>
  <c r="AQ190" i="3" s="1"/>
  <c r="AY190" i="3" s="1"/>
  <c r="AB197" i="3"/>
  <c r="AG197" i="3" s="1"/>
  <c r="AQ197" i="3" s="1"/>
  <c r="AY197" i="3" s="1"/>
  <c r="AH200" i="3"/>
  <c r="AR200" i="3" s="1"/>
  <c r="AZ200" i="3" s="1"/>
  <c r="AH207" i="3"/>
  <c r="AR207" i="3" s="1"/>
  <c r="AZ207" i="3" s="1"/>
  <c r="AN212" i="3"/>
  <c r="AA223" i="3"/>
  <c r="AE223" i="3" s="1"/>
  <c r="AO223" i="3" s="1"/>
  <c r="AB224" i="3"/>
  <c r="AF224" i="3" s="1"/>
  <c r="AP224" i="3" s="1"/>
  <c r="AX224" i="3" s="1"/>
  <c r="AB247" i="3"/>
  <c r="AF247" i="3" s="1"/>
  <c r="AP247" i="3" s="1"/>
  <c r="AX247" i="3" s="1"/>
  <c r="AU269" i="3"/>
  <c r="AV269" i="3" s="1"/>
  <c r="AB275" i="3"/>
  <c r="AF275" i="3" s="1"/>
  <c r="AP275" i="3" s="1"/>
  <c r="AX275" i="3" s="1"/>
  <c r="AA301" i="3"/>
  <c r="AE301" i="3" s="1"/>
  <c r="AO301" i="3" s="1"/>
  <c r="AH372" i="3"/>
  <c r="AR372" i="3" s="1"/>
  <c r="AZ372" i="3" s="1"/>
  <c r="AB388" i="3"/>
  <c r="AG388" i="3" s="1"/>
  <c r="AQ388" i="3" s="1"/>
  <c r="AY388" i="3" s="1"/>
  <c r="AB397" i="3"/>
  <c r="AG397" i="3" s="1"/>
  <c r="AH404" i="3"/>
  <c r="AR404" i="3" s="1"/>
  <c r="AZ404" i="3" s="1"/>
  <c r="AE407" i="3"/>
  <c r="AO407" i="3" s="1"/>
  <c r="AW407" i="3" s="1"/>
  <c r="AE431" i="3"/>
  <c r="AO431" i="3" s="1"/>
  <c r="AW431" i="3" s="1"/>
  <c r="AG21" i="3"/>
  <c r="AQ21" i="3" s="1"/>
  <c r="AE44" i="3"/>
  <c r="AO44" i="3" s="1"/>
  <c r="AH51" i="3"/>
  <c r="AR51" i="3" s="1"/>
  <c r="AZ51" i="3" s="1"/>
  <c r="AU69" i="3"/>
  <c r="AV69" i="3" s="1"/>
  <c r="AA105" i="3"/>
  <c r="AE105" i="3" s="1"/>
  <c r="AO105" i="3" s="1"/>
  <c r="AU106" i="3"/>
  <c r="AV106" i="3" s="1"/>
  <c r="AH107" i="3"/>
  <c r="AR107" i="3" s="1"/>
  <c r="AZ107" i="3" s="1"/>
  <c r="AB160" i="3"/>
  <c r="AF160" i="3" s="1"/>
  <c r="AP160" i="3" s="1"/>
  <c r="AX160" i="3" s="1"/>
  <c r="AH161" i="3"/>
  <c r="AR161" i="3" s="1"/>
  <c r="AZ161" i="3" s="1"/>
  <c r="AH166" i="3"/>
  <c r="AR166" i="3" s="1"/>
  <c r="AZ166" i="3" s="1"/>
  <c r="AB230" i="3"/>
  <c r="AF230" i="3" s="1"/>
  <c r="AP230" i="3" s="1"/>
  <c r="AX230" i="3" s="1"/>
  <c r="AB276" i="3"/>
  <c r="AF276" i="3" s="1"/>
  <c r="AP276" i="3" s="1"/>
  <c r="AX276" i="3" s="1"/>
  <c r="AH292" i="3"/>
  <c r="AR292" i="3" s="1"/>
  <c r="AZ292" i="3" s="1"/>
  <c r="AE347" i="3"/>
  <c r="AO347" i="3" s="1"/>
  <c r="AW347" i="3" s="1"/>
  <c r="AB354" i="3"/>
  <c r="AG354" i="3" s="1"/>
  <c r="AQ354" i="3" s="1"/>
  <c r="AY354" i="3" s="1"/>
  <c r="AH355" i="3"/>
  <c r="AR355" i="3" s="1"/>
  <c r="AZ355" i="3" s="1"/>
  <c r="AU365" i="3"/>
  <c r="AV365" i="3" s="1"/>
  <c r="AU437" i="3"/>
  <c r="AV437" i="3" s="1"/>
  <c r="AU440" i="3"/>
  <c r="AV440" i="3" s="1"/>
  <c r="P443" i="2"/>
  <c r="AB24" i="3"/>
  <c r="AG24" i="3" s="1"/>
  <c r="AQ24" i="3" s="1"/>
  <c r="AY24" i="3" s="1"/>
  <c r="AB28" i="3"/>
  <c r="AF28" i="3" s="1"/>
  <c r="AP28" i="3" s="1"/>
  <c r="AX28" i="3" s="1"/>
  <c r="AA178" i="3"/>
  <c r="AE178" i="3" s="1"/>
  <c r="AO178" i="3" s="1"/>
  <c r="AB202" i="3"/>
  <c r="AF202" i="3" s="1"/>
  <c r="AP202" i="3" s="1"/>
  <c r="AX202" i="3" s="1"/>
  <c r="AH174" i="3"/>
  <c r="AR174" i="3" s="1"/>
  <c r="AZ174" i="3" s="1"/>
  <c r="AB161" i="3"/>
  <c r="AF161" i="3" s="1"/>
  <c r="AP161" i="3" s="1"/>
  <c r="AX161" i="3" s="1"/>
  <c r="AN346" i="3"/>
  <c r="AU346" i="3"/>
  <c r="AV346" i="3" s="1"/>
  <c r="AN405" i="3"/>
  <c r="AU405" i="3"/>
  <c r="AV405" i="3" s="1"/>
  <c r="AB184" i="3"/>
  <c r="AF184" i="3" s="1"/>
  <c r="AP184" i="3" s="1"/>
  <c r="AX184" i="3" s="1"/>
  <c r="AA38" i="3"/>
  <c r="AE38" i="3" s="1"/>
  <c r="AO38" i="3" s="1"/>
  <c r="AA67" i="3"/>
  <c r="AE67" i="3" s="1"/>
  <c r="AO67" i="3" s="1"/>
  <c r="AE68" i="3"/>
  <c r="AO68" i="3" s="1"/>
  <c r="AW68" i="3" s="1"/>
  <c r="AE179" i="3"/>
  <c r="AO179" i="3" s="1"/>
  <c r="AW179" i="3" s="1"/>
  <c r="AU198" i="3"/>
  <c r="AV198" i="3" s="1"/>
  <c r="AB417" i="3"/>
  <c r="AF417" i="3" s="1"/>
  <c r="AP417" i="3" s="1"/>
  <c r="AX417" i="3" s="1"/>
  <c r="AB432" i="3"/>
  <c r="AG432" i="3" s="1"/>
  <c r="AB438" i="3"/>
  <c r="AF438" i="3" s="1"/>
  <c r="AP438" i="3" s="1"/>
  <c r="AX438" i="3" s="1"/>
  <c r="AA17" i="3"/>
  <c r="AE17" i="3" s="1"/>
  <c r="AO17" i="3" s="1"/>
  <c r="AA23" i="3"/>
  <c r="AE23" i="3" s="1"/>
  <c r="AO23" i="3" s="1"/>
  <c r="AH34" i="3"/>
  <c r="AR34" i="3" s="1"/>
  <c r="AZ34" i="3" s="1"/>
  <c r="AE46" i="3"/>
  <c r="AO46" i="3" s="1"/>
  <c r="AW46" i="3" s="1"/>
  <c r="AA51" i="3"/>
  <c r="AE51" i="3" s="1"/>
  <c r="AO51" i="3" s="1"/>
  <c r="AB52" i="3"/>
  <c r="AG52" i="3" s="1"/>
  <c r="AQ52" i="3" s="1"/>
  <c r="AY52" i="3" s="1"/>
  <c r="AA57" i="3"/>
  <c r="AE57" i="3" s="1"/>
  <c r="AO57" i="3" s="1"/>
  <c r="AN59" i="3"/>
  <c r="AH64" i="3"/>
  <c r="AR64" i="3" s="1"/>
  <c r="AZ64" i="3" s="1"/>
  <c r="AB67" i="3"/>
  <c r="AF67" i="3" s="1"/>
  <c r="AP67" i="3" s="1"/>
  <c r="AX67" i="3" s="1"/>
  <c r="AH82" i="3"/>
  <c r="AR82" i="3" s="1"/>
  <c r="AZ82" i="3" s="1"/>
  <c r="AA95" i="3"/>
  <c r="AE95" i="3" s="1"/>
  <c r="AO95" i="3" s="1"/>
  <c r="AA101" i="3"/>
  <c r="AE101" i="3" s="1"/>
  <c r="AO101" i="3" s="1"/>
  <c r="AH108" i="3"/>
  <c r="AR108" i="3" s="1"/>
  <c r="AZ108" i="3" s="1"/>
  <c r="AU117" i="3"/>
  <c r="AV117" i="3" s="1"/>
  <c r="AH130" i="3"/>
  <c r="AR130" i="3" s="1"/>
  <c r="AZ130" i="3" s="1"/>
  <c r="AB133" i="3"/>
  <c r="AG133" i="3" s="1"/>
  <c r="AQ133" i="3" s="1"/>
  <c r="AY133" i="3" s="1"/>
  <c r="AB145" i="3"/>
  <c r="AF145" i="3" s="1"/>
  <c r="AP145" i="3" s="1"/>
  <c r="AX145" i="3" s="1"/>
  <c r="AA154" i="3"/>
  <c r="AE154" i="3" s="1"/>
  <c r="AO154" i="3" s="1"/>
  <c r="AH157" i="3"/>
  <c r="AR157" i="3" s="1"/>
  <c r="AZ157" i="3" s="1"/>
  <c r="AB166" i="3"/>
  <c r="AG166" i="3" s="1"/>
  <c r="AQ166" i="3" s="1"/>
  <c r="AY166" i="3" s="1"/>
  <c r="AE173" i="3"/>
  <c r="AO173" i="3" s="1"/>
  <c r="AH175" i="3"/>
  <c r="AR175" i="3" s="1"/>
  <c r="AZ175" i="3" s="1"/>
  <c r="AA183" i="3"/>
  <c r="AE183" i="3" s="1"/>
  <c r="AO183" i="3" s="1"/>
  <c r="AH187" i="3"/>
  <c r="AR187" i="3" s="1"/>
  <c r="AZ187" i="3" s="1"/>
  <c r="AN216" i="3"/>
  <c r="AA219" i="3"/>
  <c r="AE219" i="3" s="1"/>
  <c r="AO219" i="3" s="1"/>
  <c r="AB226" i="3"/>
  <c r="AF226" i="3" s="1"/>
  <c r="AP226" i="3" s="1"/>
  <c r="AX226" i="3" s="1"/>
  <c r="AB227" i="3"/>
  <c r="AG227" i="3" s="1"/>
  <c r="AQ227" i="3" s="1"/>
  <c r="AY227" i="3" s="1"/>
  <c r="AH246" i="3"/>
  <c r="AR246" i="3" s="1"/>
  <c r="AZ246" i="3" s="1"/>
  <c r="AN248" i="3"/>
  <c r="AB252" i="3"/>
  <c r="AF252" i="3" s="1"/>
  <c r="AP252" i="3" s="1"/>
  <c r="AX252" i="3" s="1"/>
  <c r="AH260" i="3"/>
  <c r="AR260" i="3" s="1"/>
  <c r="AZ260" i="3" s="1"/>
  <c r="AB268" i="3"/>
  <c r="AG268" i="3" s="1"/>
  <c r="AQ268" i="3" s="1"/>
  <c r="AY268" i="3" s="1"/>
  <c r="AA282" i="3"/>
  <c r="AE282" i="3" s="1"/>
  <c r="AO282" i="3" s="1"/>
  <c r="AA288" i="3"/>
  <c r="AE288" i="3" s="1"/>
  <c r="AO288" i="3" s="1"/>
  <c r="AB330" i="3"/>
  <c r="AB334" i="3"/>
  <c r="AG334" i="3" s="1"/>
  <c r="AQ334" i="3" s="1"/>
  <c r="AY334" i="3" s="1"/>
  <c r="AH335" i="3"/>
  <c r="AR335" i="3" s="1"/>
  <c r="AZ335" i="3" s="1"/>
  <c r="AB339" i="3"/>
  <c r="AF339" i="3" s="1"/>
  <c r="AP339" i="3" s="1"/>
  <c r="AX339" i="3" s="1"/>
  <c r="AE349" i="3"/>
  <c r="AO349" i="3" s="1"/>
  <c r="AH350" i="3"/>
  <c r="AR350" i="3" s="1"/>
  <c r="AZ350" i="3" s="1"/>
  <c r="AB353" i="3"/>
  <c r="AF353" i="3" s="1"/>
  <c r="AP353" i="3" s="1"/>
  <c r="AX353" i="3" s="1"/>
  <c r="AA356" i="3"/>
  <c r="AE356" i="3" s="1"/>
  <c r="AO356" i="3" s="1"/>
  <c r="AB364" i="3"/>
  <c r="AF364" i="3" s="1"/>
  <c r="AP364" i="3" s="1"/>
  <c r="AX364" i="3" s="1"/>
  <c r="AB372" i="3"/>
  <c r="AG372" i="3" s="1"/>
  <c r="AQ372" i="3" s="1"/>
  <c r="AY372" i="3" s="1"/>
  <c r="AU373" i="3"/>
  <c r="AV373" i="3" s="1"/>
  <c r="AH379" i="3"/>
  <c r="AR379" i="3" s="1"/>
  <c r="AZ379" i="3" s="1"/>
  <c r="AN381" i="3"/>
  <c r="AA388" i="3"/>
  <c r="AE388" i="3" s="1"/>
  <c r="AO388" i="3" s="1"/>
  <c r="AE394" i="3"/>
  <c r="AO394" i="3" s="1"/>
  <c r="AE412" i="3"/>
  <c r="AO412" i="3" s="1"/>
  <c r="AE432" i="3"/>
  <c r="AO432" i="3" s="1"/>
  <c r="AH433" i="3"/>
  <c r="AR433" i="3" s="1"/>
  <c r="AZ433" i="3" s="1"/>
  <c r="AH434" i="3"/>
  <c r="AR434" i="3" s="1"/>
  <c r="AZ434" i="3" s="1"/>
  <c r="AH441" i="3"/>
  <c r="AR441" i="3" s="1"/>
  <c r="AZ441" i="3" s="1"/>
  <c r="AH231" i="3"/>
  <c r="AR231" i="3" s="1"/>
  <c r="AZ231" i="3" s="1"/>
  <c r="AN262" i="3"/>
  <c r="AH378" i="3"/>
  <c r="AR378" i="3" s="1"/>
  <c r="AZ378" i="3" s="1"/>
  <c r="AU414" i="3"/>
  <c r="AV414" i="3" s="1"/>
  <c r="AH439" i="3"/>
  <c r="AR439" i="3" s="1"/>
  <c r="AZ439" i="3" s="1"/>
  <c r="AU206" i="3"/>
  <c r="AV206" i="3" s="1"/>
  <c r="AH308" i="3"/>
  <c r="AR308" i="3" s="1"/>
  <c r="AZ308" i="3" s="1"/>
  <c r="AH400" i="3"/>
  <c r="AR400" i="3" s="1"/>
  <c r="AZ400" i="3" s="1"/>
  <c r="AN86" i="3"/>
  <c r="AH91" i="3"/>
  <c r="AR91" i="3" s="1"/>
  <c r="AZ91" i="3" s="1"/>
  <c r="AB113" i="3"/>
  <c r="AG113" i="3" s="1"/>
  <c r="AQ113" i="3" s="1"/>
  <c r="AY113" i="3" s="1"/>
  <c r="AH116" i="3"/>
  <c r="AR116" i="3" s="1"/>
  <c r="AZ116" i="3" s="1"/>
  <c r="AH127" i="3"/>
  <c r="AR127" i="3" s="1"/>
  <c r="AZ127" i="3" s="1"/>
  <c r="AU133" i="3"/>
  <c r="AV133" i="3" s="1"/>
  <c r="AH141" i="3"/>
  <c r="AR141" i="3" s="1"/>
  <c r="AZ141" i="3" s="1"/>
  <c r="AA152" i="3"/>
  <c r="AE152" i="3" s="1"/>
  <c r="AO152" i="3" s="1"/>
  <c r="AA159" i="3"/>
  <c r="AU160" i="3"/>
  <c r="AV160" i="3" s="1"/>
  <c r="AH179" i="3"/>
  <c r="AR179" i="3" s="1"/>
  <c r="AZ179" i="3" s="1"/>
  <c r="AF198" i="3"/>
  <c r="AP198" i="3" s="1"/>
  <c r="AX198" i="3" s="1"/>
  <c r="AH203" i="3"/>
  <c r="AR203" i="3" s="1"/>
  <c r="AZ203" i="3" s="1"/>
  <c r="AH229" i="3"/>
  <c r="AR229" i="3" s="1"/>
  <c r="AZ229" i="3" s="1"/>
  <c r="AA237" i="3"/>
  <c r="AE237" i="3" s="1"/>
  <c r="AO237" i="3" s="1"/>
  <c r="AN238" i="3"/>
  <c r="AH239" i="3"/>
  <c r="AR239" i="3" s="1"/>
  <c r="AZ239" i="3" s="1"/>
  <c r="AB242" i="3"/>
  <c r="AF242" i="3" s="1"/>
  <c r="AP242" i="3" s="1"/>
  <c r="AX242" i="3" s="1"/>
  <c r="AA266" i="3"/>
  <c r="AE266" i="3" s="1"/>
  <c r="AO266" i="3" s="1"/>
  <c r="AH278" i="3"/>
  <c r="AR278" i="3" s="1"/>
  <c r="AZ278" i="3" s="1"/>
  <c r="AH303" i="3"/>
  <c r="AR303" i="3" s="1"/>
  <c r="AZ303" i="3" s="1"/>
  <c r="AB307" i="3"/>
  <c r="AF307" i="3" s="1"/>
  <c r="AP307" i="3" s="1"/>
  <c r="AX307" i="3" s="1"/>
  <c r="AA324" i="3"/>
  <c r="AE324" i="3" s="1"/>
  <c r="AO324" i="3" s="1"/>
  <c r="AH326" i="3"/>
  <c r="AR326" i="3" s="1"/>
  <c r="AZ326" i="3" s="1"/>
  <c r="AH331" i="3"/>
  <c r="AR331" i="3" s="1"/>
  <c r="AZ331" i="3" s="1"/>
  <c r="AH357" i="3"/>
  <c r="AR357" i="3" s="1"/>
  <c r="AZ357" i="3" s="1"/>
  <c r="AE359" i="3"/>
  <c r="AO359" i="3" s="1"/>
  <c r="AW359" i="3" s="1"/>
  <c r="AH361" i="3"/>
  <c r="AR361" i="3" s="1"/>
  <c r="AZ361" i="3" s="1"/>
  <c r="AN393" i="3"/>
  <c r="AB415" i="3"/>
  <c r="AG415" i="3" s="1"/>
  <c r="AA420" i="3"/>
  <c r="AE420" i="3" s="1"/>
  <c r="AO420" i="3" s="1"/>
  <c r="AF428" i="3"/>
  <c r="AP428" i="3" s="1"/>
  <c r="AX428" i="3" s="1"/>
  <c r="AH232" i="3"/>
  <c r="AR232" i="3" s="1"/>
  <c r="AZ232" i="3" s="1"/>
  <c r="AA16" i="3"/>
  <c r="AE16" i="3" s="1"/>
  <c r="AO16" i="3" s="1"/>
  <c r="AA21" i="3"/>
  <c r="AE21" i="3" s="1"/>
  <c r="AO21" i="3" s="1"/>
  <c r="AH24" i="3"/>
  <c r="AR24" i="3" s="1"/>
  <c r="AZ24" i="3" s="1"/>
  <c r="AU27" i="3"/>
  <c r="AV27" i="3" s="1"/>
  <c r="AH28" i="3"/>
  <c r="AR28" i="3" s="1"/>
  <c r="AZ28" i="3" s="1"/>
  <c r="AB31" i="3"/>
  <c r="AF31" i="3" s="1"/>
  <c r="AP31" i="3" s="1"/>
  <c r="AX31" i="3" s="1"/>
  <c r="AA35" i="3"/>
  <c r="AE35" i="3" s="1"/>
  <c r="AO35" i="3" s="1"/>
  <c r="AN37" i="3"/>
  <c r="AB43" i="3"/>
  <c r="AF43" i="3" s="1"/>
  <c r="AP43" i="3" s="1"/>
  <c r="AX43" i="3" s="1"/>
  <c r="AB45" i="3"/>
  <c r="AF45" i="3" s="1"/>
  <c r="AP45" i="3" s="1"/>
  <c r="AX45" i="3" s="1"/>
  <c r="AH46" i="3"/>
  <c r="AR46" i="3" s="1"/>
  <c r="AZ46" i="3" s="1"/>
  <c r="AB61" i="3"/>
  <c r="AB79" i="3"/>
  <c r="AF79" i="3" s="1"/>
  <c r="AP79" i="3" s="1"/>
  <c r="AX79" i="3" s="1"/>
  <c r="AU80" i="3"/>
  <c r="AV80" i="3" s="1"/>
  <c r="AH81" i="3"/>
  <c r="AR81" i="3" s="1"/>
  <c r="AZ81" i="3" s="1"/>
  <c r="AB93" i="3"/>
  <c r="AF93" i="3" s="1"/>
  <c r="AP93" i="3" s="1"/>
  <c r="AX93" i="3" s="1"/>
  <c r="AB99" i="3"/>
  <c r="AF99" i="3" s="1"/>
  <c r="AP99" i="3" s="1"/>
  <c r="AX99" i="3" s="1"/>
  <c r="AA122" i="3"/>
  <c r="AE122" i="3" s="1"/>
  <c r="AO122" i="3" s="1"/>
  <c r="AA123" i="3"/>
  <c r="AE123" i="3" s="1"/>
  <c r="AO123" i="3" s="1"/>
  <c r="AA151" i="3"/>
  <c r="AE151" i="3" s="1"/>
  <c r="AO151" i="3" s="1"/>
  <c r="AB152" i="3"/>
  <c r="AF152" i="3" s="1"/>
  <c r="AP152" i="3" s="1"/>
  <c r="AX152" i="3" s="1"/>
  <c r="AA158" i="3"/>
  <c r="AE158" i="3" s="1"/>
  <c r="AO158" i="3" s="1"/>
  <c r="AH167" i="3"/>
  <c r="AR167" i="3" s="1"/>
  <c r="AZ167" i="3" s="1"/>
  <c r="AU183" i="3"/>
  <c r="AV183" i="3" s="1"/>
  <c r="AH184" i="3"/>
  <c r="AR184" i="3" s="1"/>
  <c r="AZ184" i="3" s="1"/>
  <c r="AN194" i="3"/>
  <c r="AA198" i="3"/>
  <c r="AE198" i="3" s="1"/>
  <c r="AO198" i="3" s="1"/>
  <c r="AN219" i="3"/>
  <c r="AH228" i="3"/>
  <c r="AR228" i="3" s="1"/>
  <c r="AZ228" i="3" s="1"/>
  <c r="AB241" i="3"/>
  <c r="AF241" i="3" s="1"/>
  <c r="AP241" i="3" s="1"/>
  <c r="AX241" i="3" s="1"/>
  <c r="AH243" i="3"/>
  <c r="AR243" i="3" s="1"/>
  <c r="AZ243" i="3" s="1"/>
  <c r="AA247" i="3"/>
  <c r="AE247" i="3" s="1"/>
  <c r="AO247" i="3" s="1"/>
  <c r="AU263" i="3"/>
  <c r="AV263" i="3" s="1"/>
  <c r="AB306" i="3"/>
  <c r="AF306" i="3" s="1"/>
  <c r="AP306" i="3" s="1"/>
  <c r="AX306" i="3" s="1"/>
  <c r="AA342" i="3"/>
  <c r="AE342" i="3" s="1"/>
  <c r="AO342" i="3" s="1"/>
  <c r="AG363" i="3"/>
  <c r="AQ363" i="3" s="1"/>
  <c r="AY363" i="3" s="1"/>
  <c r="AU377" i="3"/>
  <c r="AV377" i="3" s="1"/>
  <c r="AB382" i="3"/>
  <c r="AG382" i="3" s="1"/>
  <c r="AQ382" i="3" s="1"/>
  <c r="AY382" i="3" s="1"/>
  <c r="AE386" i="3"/>
  <c r="AO386" i="3" s="1"/>
  <c r="AH394" i="3"/>
  <c r="AR394" i="3" s="1"/>
  <c r="AZ394" i="3" s="1"/>
  <c r="AB403" i="3"/>
  <c r="AG403" i="3" s="1"/>
  <c r="AU404" i="3"/>
  <c r="AV404" i="3" s="1"/>
  <c r="AE415" i="3"/>
  <c r="AO415" i="3" s="1"/>
  <c r="AA419" i="3"/>
  <c r="AE419" i="3" s="1"/>
  <c r="AO419" i="3" s="1"/>
  <c r="AB228" i="3"/>
  <c r="AF228" i="3" s="1"/>
  <c r="AP228" i="3" s="1"/>
  <c r="AX228" i="3" s="1"/>
  <c r="AA267" i="3"/>
  <c r="AE267" i="3" s="1"/>
  <c r="AO267" i="3" s="1"/>
  <c r="AH63" i="3"/>
  <c r="AR63" i="3" s="1"/>
  <c r="AZ63" i="3" s="1"/>
  <c r="AH128" i="3"/>
  <c r="AR128" i="3" s="1"/>
  <c r="AZ128" i="3" s="1"/>
  <c r="AH221" i="3"/>
  <c r="AR221" i="3" s="1"/>
  <c r="AZ221" i="3" s="1"/>
  <c r="AE428" i="3"/>
  <c r="AO428" i="3" s="1"/>
  <c r="AH14" i="3"/>
  <c r="AR14" i="3" s="1"/>
  <c r="AZ14" i="3" s="1"/>
  <c r="AA26" i="3"/>
  <c r="AE26" i="3" s="1"/>
  <c r="AO26" i="3" s="1"/>
  <c r="AH38" i="3"/>
  <c r="AR38" i="3" s="1"/>
  <c r="AZ38" i="3" s="1"/>
  <c r="AB44" i="3"/>
  <c r="AF44" i="3" s="1"/>
  <c r="AP44" i="3" s="1"/>
  <c r="AX44" i="3" s="1"/>
  <c r="AU45" i="3"/>
  <c r="AV45" i="3" s="1"/>
  <c r="AH76" i="3"/>
  <c r="AR76" i="3" s="1"/>
  <c r="AZ76" i="3" s="1"/>
  <c r="AH84" i="3"/>
  <c r="AR84" i="3" s="1"/>
  <c r="AZ84" i="3" s="1"/>
  <c r="AB89" i="3"/>
  <c r="AG89" i="3" s="1"/>
  <c r="AQ89" i="3" s="1"/>
  <c r="AY89" i="3" s="1"/>
  <c r="AB109" i="3"/>
  <c r="AG109" i="3" s="1"/>
  <c r="AQ109" i="3" s="1"/>
  <c r="AY109" i="3" s="1"/>
  <c r="AU116" i="3"/>
  <c r="AV116" i="3" s="1"/>
  <c r="AA120" i="3"/>
  <c r="AE120" i="3" s="1"/>
  <c r="AO120" i="3" s="1"/>
  <c r="AH133" i="3"/>
  <c r="AR133" i="3" s="1"/>
  <c r="AZ133" i="3" s="1"/>
  <c r="AB143" i="3"/>
  <c r="AF143" i="3" s="1"/>
  <c r="AP143" i="3" s="1"/>
  <c r="AX143" i="3" s="1"/>
  <c r="AU144" i="3"/>
  <c r="AV144" i="3" s="1"/>
  <c r="AE177" i="3"/>
  <c r="AO177" i="3" s="1"/>
  <c r="AN186" i="3"/>
  <c r="AF197" i="3"/>
  <c r="AP197" i="3" s="1"/>
  <c r="AX197" i="3" s="1"/>
  <c r="AN210" i="3"/>
  <c r="AB236" i="3"/>
  <c r="AF236" i="3" s="1"/>
  <c r="AP236" i="3" s="1"/>
  <c r="AX236" i="3" s="1"/>
  <c r="AE240" i="3"/>
  <c r="AO240" i="3" s="1"/>
  <c r="AH267" i="3"/>
  <c r="AR267" i="3" s="1"/>
  <c r="AZ267" i="3" s="1"/>
  <c r="AB272" i="3"/>
  <c r="AF272" i="3" s="1"/>
  <c r="AP272" i="3" s="1"/>
  <c r="AX272" i="3" s="1"/>
  <c r="AH276" i="3"/>
  <c r="AR276" i="3" s="1"/>
  <c r="AZ276" i="3" s="1"/>
  <c r="AU287" i="3"/>
  <c r="AV287" i="3" s="1"/>
  <c r="AH302" i="3"/>
  <c r="AR302" i="3" s="1"/>
  <c r="AZ302" i="3" s="1"/>
  <c r="AB317" i="3"/>
  <c r="AF317" i="3" s="1"/>
  <c r="AP317" i="3" s="1"/>
  <c r="AX317" i="3" s="1"/>
  <c r="AN320" i="3"/>
  <c r="AH325" i="3"/>
  <c r="AR325" i="3" s="1"/>
  <c r="AZ325" i="3" s="1"/>
  <c r="AH334" i="3"/>
  <c r="AR334" i="3" s="1"/>
  <c r="AZ334" i="3" s="1"/>
  <c r="AE337" i="3"/>
  <c r="AO337" i="3" s="1"/>
  <c r="AB351" i="3"/>
  <c r="AF351" i="3" s="1"/>
  <c r="AP351" i="3" s="1"/>
  <c r="AX351" i="3" s="1"/>
  <c r="AB355" i="3"/>
  <c r="AG355" i="3" s="1"/>
  <c r="AQ355" i="3" s="1"/>
  <c r="AY355" i="3" s="1"/>
  <c r="AB358" i="3"/>
  <c r="AF358" i="3" s="1"/>
  <c r="AP358" i="3" s="1"/>
  <c r="AX358" i="3" s="1"/>
  <c r="AN378" i="3"/>
  <c r="AH388" i="3"/>
  <c r="AR388" i="3" s="1"/>
  <c r="AZ388" i="3" s="1"/>
  <c r="AE391" i="3"/>
  <c r="AO391" i="3" s="1"/>
  <c r="AN397" i="3"/>
  <c r="AH421" i="3"/>
  <c r="AR421" i="3" s="1"/>
  <c r="AZ421" i="3" s="1"/>
  <c r="AH436" i="3"/>
  <c r="AR436" i="3" s="1"/>
  <c r="AZ436" i="3" s="1"/>
  <c r="AH118" i="3"/>
  <c r="AR118" i="3" s="1"/>
  <c r="AZ118" i="3" s="1"/>
  <c r="AN244" i="3"/>
  <c r="AA260" i="3"/>
  <c r="AE260" i="3" s="1"/>
  <c r="AO260" i="3" s="1"/>
  <c r="AB265" i="3"/>
  <c r="AF265" i="3" s="1"/>
  <c r="AP265" i="3" s="1"/>
  <c r="AX265" i="3" s="1"/>
  <c r="AB285" i="3"/>
  <c r="AG285" i="3" s="1"/>
  <c r="AQ285" i="3" s="1"/>
  <c r="AY285" i="3" s="1"/>
  <c r="AA294" i="3"/>
  <c r="AE294" i="3" s="1"/>
  <c r="AO294" i="3" s="1"/>
  <c r="AB309" i="3"/>
  <c r="AF309" i="3" s="1"/>
  <c r="AP309" i="3" s="1"/>
  <c r="AX309" i="3" s="1"/>
  <c r="AA315" i="3"/>
  <c r="AE315" i="3" s="1"/>
  <c r="AO315" i="3" s="1"/>
  <c r="AH321" i="3"/>
  <c r="AR321" i="3" s="1"/>
  <c r="AZ321" i="3" s="1"/>
  <c r="AB327" i="3"/>
  <c r="AG327" i="3" s="1"/>
  <c r="AQ327" i="3" s="1"/>
  <c r="AY327" i="3" s="1"/>
  <c r="AB336" i="3"/>
  <c r="AG336" i="3" s="1"/>
  <c r="AQ336" i="3" s="1"/>
  <c r="AY336" i="3" s="1"/>
  <c r="AE351" i="3"/>
  <c r="AO351" i="3" s="1"/>
  <c r="AW351" i="3" s="1"/>
  <c r="AH352" i="3"/>
  <c r="AR352" i="3" s="1"/>
  <c r="AZ352" i="3" s="1"/>
  <c r="AN366" i="3"/>
  <c r="AE370" i="3"/>
  <c r="AO370" i="3" s="1"/>
  <c r="AB375" i="3"/>
  <c r="AF375" i="3" s="1"/>
  <c r="AP375" i="3" s="1"/>
  <c r="AX375" i="3" s="1"/>
  <c r="AU376" i="3"/>
  <c r="AV376" i="3" s="1"/>
  <c r="AB401" i="3"/>
  <c r="AG401" i="3" s="1"/>
  <c r="AB402" i="3"/>
  <c r="AF402" i="3" s="1"/>
  <c r="AP402" i="3" s="1"/>
  <c r="AX402" i="3" s="1"/>
  <c r="AB414" i="3"/>
  <c r="AF414" i="3" s="1"/>
  <c r="AP414" i="3" s="1"/>
  <c r="AX414" i="3" s="1"/>
  <c r="AA424" i="3"/>
  <c r="AE424" i="3" s="1"/>
  <c r="AO424" i="3" s="1"/>
  <c r="AH13" i="3"/>
  <c r="AR13" i="3" s="1"/>
  <c r="AZ13" i="3" s="1"/>
  <c r="AH22" i="3"/>
  <c r="AR22" i="3" s="1"/>
  <c r="AZ22" i="3" s="1"/>
  <c r="AB35" i="3"/>
  <c r="AF35" i="3" s="1"/>
  <c r="AP35" i="3" s="1"/>
  <c r="AX35" i="3" s="1"/>
  <c r="AU43" i="3"/>
  <c r="AV43" i="3" s="1"/>
  <c r="AH45" i="3"/>
  <c r="AR45" i="3" s="1"/>
  <c r="AZ45" i="3" s="1"/>
  <c r="AH62" i="3"/>
  <c r="AR62" i="3" s="1"/>
  <c r="AZ62" i="3" s="1"/>
  <c r="AB64" i="3"/>
  <c r="AG64" i="3" s="1"/>
  <c r="AQ64" i="3" s="1"/>
  <c r="AY64" i="3" s="1"/>
  <c r="AH66" i="3"/>
  <c r="AR66" i="3" s="1"/>
  <c r="AZ66" i="3" s="1"/>
  <c r="AB70" i="3"/>
  <c r="AF70" i="3" s="1"/>
  <c r="AP70" i="3" s="1"/>
  <c r="AX70" i="3" s="1"/>
  <c r="AE78" i="3"/>
  <c r="AO78" i="3" s="1"/>
  <c r="AW78" i="3" s="1"/>
  <c r="AN79" i="3"/>
  <c r="AB86" i="3"/>
  <c r="AF86" i="3" s="1"/>
  <c r="AP86" i="3" s="1"/>
  <c r="AX86" i="3" s="1"/>
  <c r="AN88" i="3"/>
  <c r="AH100" i="3"/>
  <c r="AR100" i="3" s="1"/>
  <c r="AZ100" i="3" s="1"/>
  <c r="AU102" i="3"/>
  <c r="AV102" i="3" s="1"/>
  <c r="AG112" i="3"/>
  <c r="AQ112" i="3" s="1"/>
  <c r="AY112" i="3" s="1"/>
  <c r="AB130" i="3"/>
  <c r="AF130" i="3" s="1"/>
  <c r="AP130" i="3" s="1"/>
  <c r="AX130" i="3" s="1"/>
  <c r="AH139" i="3"/>
  <c r="AR139" i="3" s="1"/>
  <c r="AZ139" i="3" s="1"/>
  <c r="AA149" i="3"/>
  <c r="AE149" i="3" s="1"/>
  <c r="AO149" i="3" s="1"/>
  <c r="AE150" i="3"/>
  <c r="AO150" i="3" s="1"/>
  <c r="AW150" i="3" s="1"/>
  <c r="AH160" i="3"/>
  <c r="AR160" i="3" s="1"/>
  <c r="AZ160" i="3" s="1"/>
  <c r="AH165" i="3"/>
  <c r="AR165" i="3" s="1"/>
  <c r="AZ165" i="3" s="1"/>
  <c r="AA169" i="3"/>
  <c r="AE169" i="3" s="1"/>
  <c r="AO169" i="3" s="1"/>
  <c r="AB175" i="3"/>
  <c r="AG175" i="3" s="1"/>
  <c r="AQ175" i="3" s="1"/>
  <c r="AY175" i="3" s="1"/>
  <c r="AE181" i="3"/>
  <c r="AO181" i="3" s="1"/>
  <c r="AB187" i="3"/>
  <c r="AF187" i="3" s="1"/>
  <c r="AP187" i="3" s="1"/>
  <c r="AX187" i="3" s="1"/>
  <c r="AA196" i="3"/>
  <c r="AE196" i="3" s="1"/>
  <c r="AO196" i="3" s="1"/>
  <c r="AA205" i="3"/>
  <c r="AE205" i="3" s="1"/>
  <c r="AO205" i="3" s="1"/>
  <c r="AA206" i="3"/>
  <c r="AE206" i="3" s="1"/>
  <c r="AO206" i="3" s="1"/>
  <c r="AH210" i="3"/>
  <c r="AR210" i="3" s="1"/>
  <c r="AZ210" i="3" s="1"/>
  <c r="AB214" i="3"/>
  <c r="AF214" i="3" s="1"/>
  <c r="AP214" i="3" s="1"/>
  <c r="AX214" i="3" s="1"/>
  <c r="AB223" i="3"/>
  <c r="AF223" i="3" s="1"/>
  <c r="AP223" i="3" s="1"/>
  <c r="AX223" i="3" s="1"/>
  <c r="AH225" i="3"/>
  <c r="AR225" i="3" s="1"/>
  <c r="AZ225" i="3" s="1"/>
  <c r="AB235" i="3"/>
  <c r="AG235" i="3" s="1"/>
  <c r="AQ235" i="3" s="1"/>
  <c r="AY235" i="3" s="1"/>
  <c r="AH237" i="3"/>
  <c r="AR237" i="3" s="1"/>
  <c r="AZ237" i="3" s="1"/>
  <c r="AB246" i="3"/>
  <c r="AF246" i="3" s="1"/>
  <c r="AP246" i="3" s="1"/>
  <c r="AX246" i="3" s="1"/>
  <c r="AH251" i="3"/>
  <c r="AR251" i="3" s="1"/>
  <c r="AZ251" i="3" s="1"/>
  <c r="AN253" i="3"/>
  <c r="AN257" i="3"/>
  <c r="AB259" i="3"/>
  <c r="AF259" i="3" s="1"/>
  <c r="AP259" i="3" s="1"/>
  <c r="AX259" i="3" s="1"/>
  <c r="AA279" i="3"/>
  <c r="AE279" i="3" s="1"/>
  <c r="AO279" i="3" s="1"/>
  <c r="AA291" i="3"/>
  <c r="AE291" i="3" s="1"/>
  <c r="AO291" i="3" s="1"/>
  <c r="AE309" i="3"/>
  <c r="AO309" i="3" s="1"/>
  <c r="AW309" i="3" s="1"/>
  <c r="AN310" i="3"/>
  <c r="AE336" i="3"/>
  <c r="AO336" i="3" s="1"/>
  <c r="AW336" i="3" s="1"/>
  <c r="AB340" i="3"/>
  <c r="AG340" i="3" s="1"/>
  <c r="AQ340" i="3" s="1"/>
  <c r="AY340" i="3" s="1"/>
  <c r="AB347" i="3"/>
  <c r="AF347" i="3" s="1"/>
  <c r="AP347" i="3" s="1"/>
  <c r="AX347" i="3" s="1"/>
  <c r="AB367" i="3"/>
  <c r="AF367" i="3" s="1"/>
  <c r="AP367" i="3" s="1"/>
  <c r="AX367" i="3" s="1"/>
  <c r="AB368" i="3"/>
  <c r="AG368" i="3" s="1"/>
  <c r="AB369" i="3"/>
  <c r="AF369" i="3" s="1"/>
  <c r="AP369" i="3" s="1"/>
  <c r="AX369" i="3" s="1"/>
  <c r="AE375" i="3"/>
  <c r="AO375" i="3" s="1"/>
  <c r="AH382" i="3"/>
  <c r="AR382" i="3" s="1"/>
  <c r="AZ382" i="3" s="1"/>
  <c r="AB390" i="3"/>
  <c r="AF390" i="3" s="1"/>
  <c r="AP390" i="3" s="1"/>
  <c r="AX390" i="3" s="1"/>
  <c r="AU399" i="3"/>
  <c r="AV399" i="3" s="1"/>
  <c r="AE401" i="3"/>
  <c r="AO401" i="3" s="1"/>
  <c r="AE411" i="3"/>
  <c r="AO411" i="3" s="1"/>
  <c r="AW411" i="3" s="1"/>
  <c r="AE425" i="3"/>
  <c r="AO425" i="3" s="1"/>
  <c r="AE277" i="3"/>
  <c r="AO277" i="3" s="1"/>
  <c r="AH258" i="3"/>
  <c r="AR258" i="3" s="1"/>
  <c r="AZ258" i="3" s="1"/>
  <c r="AH346" i="3"/>
  <c r="AR346" i="3" s="1"/>
  <c r="AZ346" i="3" s="1"/>
  <c r="AU410" i="3"/>
  <c r="AV410" i="3" s="1"/>
  <c r="AN50" i="3"/>
  <c r="AN51" i="3"/>
  <c r="AF54" i="3"/>
  <c r="AP54" i="3" s="1"/>
  <c r="AX54" i="3" s="1"/>
  <c r="AF74" i="3"/>
  <c r="AP74" i="3" s="1"/>
  <c r="AX74" i="3" s="1"/>
  <c r="AB87" i="3"/>
  <c r="AF87" i="3" s="1"/>
  <c r="AP87" i="3" s="1"/>
  <c r="AX87" i="3" s="1"/>
  <c r="AH99" i="3"/>
  <c r="AR99" i="3" s="1"/>
  <c r="AZ99" i="3" s="1"/>
  <c r="AH125" i="3"/>
  <c r="AR125" i="3" s="1"/>
  <c r="AZ125" i="3" s="1"/>
  <c r="AN158" i="3"/>
  <c r="AU163" i="3"/>
  <c r="AV163" i="3" s="1"/>
  <c r="AH182" i="3"/>
  <c r="AR182" i="3" s="1"/>
  <c r="AZ182" i="3" s="1"/>
  <c r="AN184" i="3"/>
  <c r="AB234" i="3"/>
  <c r="AF234" i="3" s="1"/>
  <c r="AP234" i="3" s="1"/>
  <c r="AX234" i="3" s="1"/>
  <c r="AF264" i="3"/>
  <c r="AP264" i="3" s="1"/>
  <c r="AX264" i="3" s="1"/>
  <c r="AU296" i="3"/>
  <c r="AV296" i="3" s="1"/>
  <c r="AH305" i="3"/>
  <c r="AR305" i="3" s="1"/>
  <c r="AZ305" i="3" s="1"/>
  <c r="AG319" i="3"/>
  <c r="AQ319" i="3" s="1"/>
  <c r="AY319" i="3" s="1"/>
  <c r="AG434" i="3"/>
  <c r="AQ434" i="3" s="1"/>
  <c r="AY434" i="3" s="1"/>
  <c r="AN437" i="3"/>
  <c r="AU89" i="3"/>
  <c r="AV89" i="3" s="1"/>
  <c r="AA14" i="3"/>
  <c r="AE14" i="3" s="1"/>
  <c r="AO14" i="3" s="1"/>
  <c r="AE19" i="3"/>
  <c r="AO19" i="3" s="1"/>
  <c r="AW19" i="3" s="1"/>
  <c r="AB25" i="3"/>
  <c r="AF25" i="3" s="1"/>
  <c r="AP25" i="3" s="1"/>
  <c r="AX25" i="3" s="1"/>
  <c r="AH36" i="3"/>
  <c r="AR36" i="3" s="1"/>
  <c r="AZ36" i="3" s="1"/>
  <c r="AA47" i="3"/>
  <c r="AE47" i="3" s="1"/>
  <c r="AO47" i="3" s="1"/>
  <c r="AB59" i="3"/>
  <c r="AF59" i="3" s="1"/>
  <c r="AP59" i="3" s="1"/>
  <c r="AX59" i="3" s="1"/>
  <c r="AB63" i="3"/>
  <c r="AG63" i="3" s="1"/>
  <c r="AQ63" i="3" s="1"/>
  <c r="AY63" i="3" s="1"/>
  <c r="AE77" i="3"/>
  <c r="AO77" i="3" s="1"/>
  <c r="AW77" i="3" s="1"/>
  <c r="AU87" i="3"/>
  <c r="AV87" i="3" s="1"/>
  <c r="AA104" i="3"/>
  <c r="AE104" i="3" s="1"/>
  <c r="AO104" i="3" s="1"/>
  <c r="AA106" i="3"/>
  <c r="AE106" i="3" s="1"/>
  <c r="AO106" i="3" s="1"/>
  <c r="AB116" i="3"/>
  <c r="AG116" i="3" s="1"/>
  <c r="AQ116" i="3" s="1"/>
  <c r="AY116" i="3" s="1"/>
  <c r="AB128" i="3"/>
  <c r="AF128" i="3" s="1"/>
  <c r="AP128" i="3" s="1"/>
  <c r="AX128" i="3" s="1"/>
  <c r="AU137" i="3"/>
  <c r="AV137" i="3" s="1"/>
  <c r="AA146" i="3"/>
  <c r="AE146" i="3" s="1"/>
  <c r="AO146" i="3" s="1"/>
  <c r="AA147" i="3"/>
  <c r="AE147" i="3" s="1"/>
  <c r="AO147" i="3" s="1"/>
  <c r="AA185" i="3"/>
  <c r="AE185" i="3" s="1"/>
  <c r="AO185" i="3" s="1"/>
  <c r="AA186" i="3"/>
  <c r="AE186" i="3" s="1"/>
  <c r="AO186" i="3" s="1"/>
  <c r="AB194" i="3"/>
  <c r="AF194" i="3" s="1"/>
  <c r="AP194" i="3" s="1"/>
  <c r="AX194" i="3" s="1"/>
  <c r="AB213" i="3"/>
  <c r="AG213" i="3" s="1"/>
  <c r="AQ213" i="3" s="1"/>
  <c r="AY213" i="3" s="1"/>
  <c r="AU215" i="3"/>
  <c r="AV215" i="3" s="1"/>
  <c r="AB221" i="3"/>
  <c r="AF221" i="3" s="1"/>
  <c r="AP221" i="3" s="1"/>
  <c r="AX221" i="3" s="1"/>
  <c r="AA229" i="3"/>
  <c r="AE229" i="3" s="1"/>
  <c r="AO229" i="3" s="1"/>
  <c r="AA244" i="3"/>
  <c r="AE244" i="3" s="1"/>
  <c r="AO244" i="3" s="1"/>
  <c r="AB245" i="3"/>
  <c r="AF245" i="3" s="1"/>
  <c r="AP245" i="3" s="1"/>
  <c r="AX245" i="3" s="1"/>
  <c r="AA254" i="3"/>
  <c r="AE254" i="3" s="1"/>
  <c r="AO254" i="3" s="1"/>
  <c r="AB255" i="3"/>
  <c r="AF255" i="3" s="1"/>
  <c r="AP255" i="3" s="1"/>
  <c r="AX255" i="3" s="1"/>
  <c r="AN267" i="3"/>
  <c r="AA278" i="3"/>
  <c r="AE278" i="3" s="1"/>
  <c r="AO278" i="3" s="1"/>
  <c r="AB290" i="3"/>
  <c r="AF290" i="3" s="1"/>
  <c r="AP290" i="3" s="1"/>
  <c r="AX290" i="3" s="1"/>
  <c r="AE304" i="3"/>
  <c r="AO304" i="3" s="1"/>
  <c r="AB308" i="3"/>
  <c r="AF308" i="3" s="1"/>
  <c r="AP308" i="3" s="1"/>
  <c r="AX308" i="3" s="1"/>
  <c r="AA331" i="3"/>
  <c r="AE331" i="3" s="1"/>
  <c r="AO331" i="3" s="1"/>
  <c r="AB346" i="3"/>
  <c r="AF346" i="3" s="1"/>
  <c r="AP346" i="3" s="1"/>
  <c r="AX346" i="3" s="1"/>
  <c r="AB357" i="3"/>
  <c r="AG357" i="3" s="1"/>
  <c r="AQ357" i="3" s="1"/>
  <c r="AY357" i="3" s="1"/>
  <c r="AA361" i="3"/>
  <c r="AE361" i="3" s="1"/>
  <c r="AO361" i="3" s="1"/>
  <c r="AA366" i="3"/>
  <c r="AE366" i="3" s="1"/>
  <c r="AO366" i="3" s="1"/>
  <c r="AE384" i="3"/>
  <c r="AO384" i="3" s="1"/>
  <c r="AH385" i="3"/>
  <c r="AR385" i="3" s="1"/>
  <c r="AZ385" i="3" s="1"/>
  <c r="AU396" i="3"/>
  <c r="AV396" i="3" s="1"/>
  <c r="AB400" i="3"/>
  <c r="AG400" i="3" s="1"/>
  <c r="AE418" i="3"/>
  <c r="AO418" i="3" s="1"/>
  <c r="AA429" i="3"/>
  <c r="AE429" i="3" s="1"/>
  <c r="AO429" i="3" s="1"/>
  <c r="AH431" i="3"/>
  <c r="AR431" i="3" s="1"/>
  <c r="AZ431" i="3" s="1"/>
  <c r="AE433" i="3"/>
  <c r="AO433" i="3" s="1"/>
  <c r="AW433" i="3" s="1"/>
  <c r="AA339" i="3"/>
  <c r="AE339" i="3" s="1"/>
  <c r="AO339" i="3" s="1"/>
  <c r="AH97" i="3"/>
  <c r="AR97" i="3" s="1"/>
  <c r="AZ97" i="3" s="1"/>
  <c r="AH408" i="3"/>
  <c r="AR408" i="3" s="1"/>
  <c r="AZ408" i="3" s="1"/>
  <c r="AB15" i="3"/>
  <c r="AF15" i="3" s="1"/>
  <c r="AP15" i="3" s="1"/>
  <c r="AX15" i="3" s="1"/>
  <c r="AH21" i="3"/>
  <c r="AR21" i="3" s="1"/>
  <c r="AZ21" i="3" s="1"/>
  <c r="AB47" i="3"/>
  <c r="AF47" i="3" s="1"/>
  <c r="AP47" i="3" s="1"/>
  <c r="AX47" i="3" s="1"/>
  <c r="AH49" i="3"/>
  <c r="AR49" i="3" s="1"/>
  <c r="AZ49" i="3" s="1"/>
  <c r="AB69" i="3"/>
  <c r="AF69" i="3" s="1"/>
  <c r="AP69" i="3" s="1"/>
  <c r="AX69" i="3" s="1"/>
  <c r="AN70" i="3"/>
  <c r="AB73" i="3"/>
  <c r="AG73" i="3" s="1"/>
  <c r="AQ73" i="3" s="1"/>
  <c r="AY73" i="3" s="1"/>
  <c r="AA81" i="3"/>
  <c r="AE81" i="3" s="1"/>
  <c r="AO81" i="3" s="1"/>
  <c r="AA96" i="3"/>
  <c r="AE96" i="3" s="1"/>
  <c r="AO96" i="3" s="1"/>
  <c r="AA103" i="3"/>
  <c r="AE103" i="3" s="1"/>
  <c r="AO103" i="3" s="1"/>
  <c r="AH109" i="3"/>
  <c r="AR109" i="3" s="1"/>
  <c r="AZ109" i="3" s="1"/>
  <c r="AH131" i="3"/>
  <c r="AR131" i="3" s="1"/>
  <c r="AZ131" i="3" s="1"/>
  <c r="AH138" i="3"/>
  <c r="AR138" i="3" s="1"/>
  <c r="AZ138" i="3" s="1"/>
  <c r="AH163" i="3"/>
  <c r="AR163" i="3" s="1"/>
  <c r="AZ163" i="3" s="1"/>
  <c r="AB179" i="3"/>
  <c r="AG179" i="3" s="1"/>
  <c r="AQ179" i="3" s="1"/>
  <c r="AY179" i="3" s="1"/>
  <c r="AA184" i="3"/>
  <c r="AE184" i="3" s="1"/>
  <c r="AO184" i="3" s="1"/>
  <c r="AB185" i="3"/>
  <c r="AG185" i="3" s="1"/>
  <c r="AQ185" i="3" s="1"/>
  <c r="AY185" i="3" s="1"/>
  <c r="AB186" i="3"/>
  <c r="AF186" i="3" s="1"/>
  <c r="AP186" i="3" s="1"/>
  <c r="AX186" i="3" s="1"/>
  <c r="AA194" i="3"/>
  <c r="AE194" i="3" s="1"/>
  <c r="AO194" i="3" s="1"/>
  <c r="AH197" i="3"/>
  <c r="AR197" i="3" s="1"/>
  <c r="AZ197" i="3" s="1"/>
  <c r="AB204" i="3"/>
  <c r="AB244" i="3"/>
  <c r="AF244" i="3" s="1"/>
  <c r="AP244" i="3" s="1"/>
  <c r="AX244" i="3" s="1"/>
  <c r="AB254" i="3"/>
  <c r="AF254" i="3" s="1"/>
  <c r="AP254" i="3" s="1"/>
  <c r="AX254" i="3" s="1"/>
  <c r="AU259" i="3"/>
  <c r="AV259" i="3" s="1"/>
  <c r="AH263" i="3"/>
  <c r="AR263" i="3" s="1"/>
  <c r="AZ263" i="3" s="1"/>
  <c r="AH264" i="3"/>
  <c r="AR264" i="3" s="1"/>
  <c r="AZ264" i="3" s="1"/>
  <c r="AH271" i="3"/>
  <c r="AR271" i="3" s="1"/>
  <c r="AZ271" i="3" s="1"/>
  <c r="AB277" i="3"/>
  <c r="AF277" i="3" s="1"/>
  <c r="AP277" i="3" s="1"/>
  <c r="AX277" i="3" s="1"/>
  <c r="AB278" i="3"/>
  <c r="AF278" i="3" s="1"/>
  <c r="AP278" i="3" s="1"/>
  <c r="AX278" i="3" s="1"/>
  <c r="AH294" i="3"/>
  <c r="AR294" i="3" s="1"/>
  <c r="AZ294" i="3" s="1"/>
  <c r="AE299" i="3"/>
  <c r="AO299" i="3" s="1"/>
  <c r="AW299" i="3" s="1"/>
  <c r="AB303" i="3"/>
  <c r="AF303" i="3" s="1"/>
  <c r="AP303" i="3" s="1"/>
  <c r="AX303" i="3" s="1"/>
  <c r="AB304" i="3"/>
  <c r="AF304" i="3" s="1"/>
  <c r="AP304" i="3" s="1"/>
  <c r="AX304" i="3" s="1"/>
  <c r="AE308" i="3"/>
  <c r="AO308" i="3" s="1"/>
  <c r="AA313" i="3"/>
  <c r="AE313" i="3" s="1"/>
  <c r="AO313" i="3" s="1"/>
  <c r="AN323" i="3"/>
  <c r="AH336" i="3"/>
  <c r="AR336" i="3" s="1"/>
  <c r="AZ336" i="3" s="1"/>
  <c r="AB361" i="3"/>
  <c r="AF361" i="3" s="1"/>
  <c r="AP361" i="3" s="1"/>
  <c r="AX361" i="3" s="1"/>
  <c r="AU369" i="3"/>
  <c r="AV369" i="3" s="1"/>
  <c r="AE378" i="3"/>
  <c r="AO378" i="3" s="1"/>
  <c r="AU382" i="3"/>
  <c r="AV382" i="3" s="1"/>
  <c r="AA400" i="3"/>
  <c r="AE400" i="3" s="1"/>
  <c r="AO400" i="3" s="1"/>
  <c r="AE417" i="3"/>
  <c r="AO417" i="3" s="1"/>
  <c r="AN441" i="3"/>
  <c r="AN54" i="3"/>
  <c r="AU54" i="3"/>
  <c r="AV54" i="3" s="1"/>
  <c r="AN85" i="3"/>
  <c r="AU85" i="3"/>
  <c r="AV85" i="3" s="1"/>
  <c r="AN145" i="3"/>
  <c r="AU145" i="3"/>
  <c r="AV145" i="3" s="1"/>
  <c r="AU211" i="3"/>
  <c r="AV211" i="3" s="1"/>
  <c r="AN211" i="3"/>
  <c r="AU242" i="3"/>
  <c r="AV242" i="3" s="1"/>
  <c r="AN242" i="3"/>
  <c r="AU19" i="3"/>
  <c r="AV19" i="3" s="1"/>
  <c r="AN19" i="3"/>
  <c r="AU205" i="3"/>
  <c r="AV205" i="3" s="1"/>
  <c r="AN205" i="3"/>
  <c r="AU200" i="3"/>
  <c r="AV200" i="3" s="1"/>
  <c r="AN200" i="3"/>
  <c r="AU83" i="3"/>
  <c r="AV83" i="3" s="1"/>
  <c r="AN83" i="3"/>
  <c r="AN138" i="3"/>
  <c r="AU138" i="3"/>
  <c r="AV138" i="3" s="1"/>
  <c r="AU207" i="3"/>
  <c r="AV207" i="3" s="1"/>
  <c r="AN207" i="3"/>
  <c r="AU118" i="3"/>
  <c r="AV118" i="3" s="1"/>
  <c r="AN118" i="3"/>
  <c r="AU181" i="3"/>
  <c r="AV181" i="3" s="1"/>
  <c r="AN181" i="3"/>
  <c r="AN273" i="3"/>
  <c r="AU273" i="3"/>
  <c r="AV273" i="3" s="1"/>
  <c r="AN336" i="3"/>
  <c r="AU336" i="3"/>
  <c r="AV336" i="3" s="1"/>
  <c r="AH15" i="3"/>
  <c r="AR15" i="3" s="1"/>
  <c r="AZ15" i="3" s="1"/>
  <c r="AB17" i="3"/>
  <c r="AG17" i="3" s="1"/>
  <c r="AQ17" i="3" s="1"/>
  <c r="AY17" i="3" s="1"/>
  <c r="AA32" i="3"/>
  <c r="AE32" i="3" s="1"/>
  <c r="AO32" i="3" s="1"/>
  <c r="AB33" i="3"/>
  <c r="AF33" i="3" s="1"/>
  <c r="AP33" i="3" s="1"/>
  <c r="AX33" i="3" s="1"/>
  <c r="AH39" i="3"/>
  <c r="AR39" i="3" s="1"/>
  <c r="AZ39" i="3" s="1"/>
  <c r="AU52" i="3"/>
  <c r="AV52" i="3" s="1"/>
  <c r="AH70" i="3"/>
  <c r="AR70" i="3" s="1"/>
  <c r="AZ70" i="3" s="1"/>
  <c r="AE75" i="3"/>
  <c r="AO75" i="3" s="1"/>
  <c r="AW75" i="3" s="1"/>
  <c r="AH77" i="3"/>
  <c r="AR77" i="3" s="1"/>
  <c r="AZ77" i="3" s="1"/>
  <c r="AH88" i="3"/>
  <c r="AR88" i="3" s="1"/>
  <c r="AZ88" i="3" s="1"/>
  <c r="AB96" i="3"/>
  <c r="AF96" i="3" s="1"/>
  <c r="AP96" i="3" s="1"/>
  <c r="AX96" i="3" s="1"/>
  <c r="AB100" i="3"/>
  <c r="AF100" i="3" s="1"/>
  <c r="AP100" i="3" s="1"/>
  <c r="AX100" i="3" s="1"/>
  <c r="AN103" i="3"/>
  <c r="AU104" i="3"/>
  <c r="AV104" i="3" s="1"/>
  <c r="AN119" i="3"/>
  <c r="AU120" i="3"/>
  <c r="AV120" i="3" s="1"/>
  <c r="AA130" i="3"/>
  <c r="AE130" i="3" s="1"/>
  <c r="AO130" i="3" s="1"/>
  <c r="AU140" i="3"/>
  <c r="AV140" i="3" s="1"/>
  <c r="AH156" i="3"/>
  <c r="AR156" i="3" s="1"/>
  <c r="AZ156" i="3" s="1"/>
  <c r="AH177" i="3"/>
  <c r="AR177" i="3" s="1"/>
  <c r="AZ177" i="3" s="1"/>
  <c r="AH206" i="3"/>
  <c r="AR206" i="3" s="1"/>
  <c r="AZ206" i="3" s="1"/>
  <c r="AK225" i="3"/>
  <c r="AU225" i="3" s="1"/>
  <c r="AV225" i="3" s="1"/>
  <c r="AN249" i="3"/>
  <c r="AU250" i="3"/>
  <c r="AV250" i="3" s="1"/>
  <c r="AN256" i="3"/>
  <c r="AU256" i="3"/>
  <c r="AV256" i="3" s="1"/>
  <c r="AH314" i="3"/>
  <c r="AR314" i="3" s="1"/>
  <c r="AZ314" i="3" s="1"/>
  <c r="AG13" i="3"/>
  <c r="AQ13" i="3" s="1"/>
  <c r="AY13" i="3" s="1"/>
  <c r="AB26" i="3"/>
  <c r="AG26" i="3" s="1"/>
  <c r="AQ26" i="3" s="1"/>
  <c r="AY26" i="3" s="1"/>
  <c r="AB32" i="3"/>
  <c r="AF32" i="3" s="1"/>
  <c r="AP32" i="3" s="1"/>
  <c r="AX32" i="3" s="1"/>
  <c r="AU49" i="3"/>
  <c r="AV49" i="3" s="1"/>
  <c r="AA54" i="3"/>
  <c r="AE54" i="3" s="1"/>
  <c r="AO54" i="3" s="1"/>
  <c r="AF61" i="3"/>
  <c r="AP61" i="3" s="1"/>
  <c r="AX61" i="3" s="1"/>
  <c r="AU78" i="3"/>
  <c r="AV78" i="3" s="1"/>
  <c r="AA83" i="3"/>
  <c r="AE83" i="3" s="1"/>
  <c r="AO83" i="3" s="1"/>
  <c r="AG85" i="3"/>
  <c r="AQ85" i="3" s="1"/>
  <c r="AY85" i="3" s="1"/>
  <c r="AA102" i="3"/>
  <c r="AE102" i="3" s="1"/>
  <c r="AO102" i="3" s="1"/>
  <c r="AN113" i="3"/>
  <c r="AN116" i="3"/>
  <c r="AN132" i="3"/>
  <c r="AH168" i="3"/>
  <c r="AR168" i="3" s="1"/>
  <c r="AZ168" i="3" s="1"/>
  <c r="AA201" i="3"/>
  <c r="AE201" i="3" s="1"/>
  <c r="AO201" i="3" s="1"/>
  <c r="AA203" i="3"/>
  <c r="AE203" i="3" s="1"/>
  <c r="AO203" i="3" s="1"/>
  <c r="AH212" i="3"/>
  <c r="AR212" i="3" s="1"/>
  <c r="AZ212" i="3" s="1"/>
  <c r="AH213" i="3"/>
  <c r="AR213" i="3" s="1"/>
  <c r="AZ213" i="3" s="1"/>
  <c r="AH218" i="3"/>
  <c r="AR218" i="3" s="1"/>
  <c r="AZ218" i="3" s="1"/>
  <c r="AH224" i="3"/>
  <c r="AR224" i="3" s="1"/>
  <c r="AZ224" i="3" s="1"/>
  <c r="AH230" i="3"/>
  <c r="AR230" i="3" s="1"/>
  <c r="AZ230" i="3" s="1"/>
  <c r="AB261" i="3"/>
  <c r="AF261" i="3" s="1"/>
  <c r="AP261" i="3" s="1"/>
  <c r="AX261" i="3" s="1"/>
  <c r="AA263" i="3"/>
  <c r="AE263" i="3" s="1"/>
  <c r="AO263" i="3" s="1"/>
  <c r="AA268" i="3"/>
  <c r="AE268" i="3" s="1"/>
  <c r="AO268" i="3" s="1"/>
  <c r="AN330" i="3"/>
  <c r="AU330" i="3"/>
  <c r="AV330" i="3" s="1"/>
  <c r="AU343" i="3"/>
  <c r="AV343" i="3" s="1"/>
  <c r="AN343" i="3"/>
  <c r="AF387" i="3"/>
  <c r="AP387" i="3" s="1"/>
  <c r="AX387" i="3" s="1"/>
  <c r="AU406" i="3"/>
  <c r="AV406" i="3" s="1"/>
  <c r="AN42" i="3"/>
  <c r="AU77" i="3"/>
  <c r="AV77" i="3" s="1"/>
  <c r="AN99" i="3"/>
  <c r="AN105" i="3"/>
  <c r="AA111" i="3"/>
  <c r="AE111" i="3" s="1"/>
  <c r="AO111" i="3" s="1"/>
  <c r="AB121" i="3"/>
  <c r="AF121" i="3" s="1"/>
  <c r="AP121" i="3" s="1"/>
  <c r="AX121" i="3" s="1"/>
  <c r="AU122" i="3"/>
  <c r="AV122" i="3" s="1"/>
  <c r="AB123" i="3"/>
  <c r="AF123" i="3" s="1"/>
  <c r="AP123" i="3" s="1"/>
  <c r="AX123" i="3" s="1"/>
  <c r="AH143" i="3"/>
  <c r="AR143" i="3" s="1"/>
  <c r="AZ143" i="3" s="1"/>
  <c r="AH145" i="3"/>
  <c r="AR145" i="3" s="1"/>
  <c r="AZ145" i="3" s="1"/>
  <c r="AU146" i="3"/>
  <c r="AV146" i="3" s="1"/>
  <c r="AN147" i="3"/>
  <c r="AU186" i="3"/>
  <c r="AV186" i="3" s="1"/>
  <c r="AH189" i="3"/>
  <c r="AR189" i="3" s="1"/>
  <c r="AZ189" i="3" s="1"/>
  <c r="AG198" i="3"/>
  <c r="AQ198" i="3" s="1"/>
  <c r="AY198" i="3" s="1"/>
  <c r="AB201" i="3"/>
  <c r="AG201" i="3" s="1"/>
  <c r="AQ201" i="3" s="1"/>
  <c r="AY201" i="3" s="1"/>
  <c r="AB203" i="3"/>
  <c r="AG203" i="3" s="1"/>
  <c r="AQ203" i="3" s="1"/>
  <c r="AY203" i="3" s="1"/>
  <c r="AN208" i="3"/>
  <c r="AU210" i="3"/>
  <c r="AV210" i="3" s="1"/>
  <c r="AG219" i="3"/>
  <c r="AQ219" i="3" s="1"/>
  <c r="AY219" i="3" s="1"/>
  <c r="AN220" i="3"/>
  <c r="AN255" i="3"/>
  <c r="AU67" i="3"/>
  <c r="AV67" i="3" s="1"/>
  <c r="AB104" i="3"/>
  <c r="AF104" i="3" s="1"/>
  <c r="AP104" i="3" s="1"/>
  <c r="AX104" i="3" s="1"/>
  <c r="AB105" i="3"/>
  <c r="AF105" i="3" s="1"/>
  <c r="AP105" i="3" s="1"/>
  <c r="AX105" i="3" s="1"/>
  <c r="AA108" i="3"/>
  <c r="AE108" i="3" s="1"/>
  <c r="AO108" i="3" s="1"/>
  <c r="AA114" i="3"/>
  <c r="AE114" i="3" s="1"/>
  <c r="AO114" i="3" s="1"/>
  <c r="AB115" i="3"/>
  <c r="AF115" i="3" s="1"/>
  <c r="AP115" i="3" s="1"/>
  <c r="AX115" i="3" s="1"/>
  <c r="AN121" i="3"/>
  <c r="AN123" i="3"/>
  <c r="AU124" i="3"/>
  <c r="AV124" i="3" s="1"/>
  <c r="AA137" i="3"/>
  <c r="AE137" i="3" s="1"/>
  <c r="AO137" i="3" s="1"/>
  <c r="AG151" i="3"/>
  <c r="AQ151" i="3" s="1"/>
  <c r="AY151" i="3" s="1"/>
  <c r="AA171" i="3"/>
  <c r="AE171" i="3" s="1"/>
  <c r="AO171" i="3" s="1"/>
  <c r="AB205" i="3"/>
  <c r="AF205" i="3" s="1"/>
  <c r="AP205" i="3" s="1"/>
  <c r="AX205" i="3" s="1"/>
  <c r="AA210" i="3"/>
  <c r="AE210" i="3" s="1"/>
  <c r="AO210" i="3" s="1"/>
  <c r="AA226" i="3"/>
  <c r="AE226" i="3" s="1"/>
  <c r="AO226" i="3" s="1"/>
  <c r="AH233" i="3"/>
  <c r="AR233" i="3" s="1"/>
  <c r="AZ233" i="3" s="1"/>
  <c r="AH235" i="3"/>
  <c r="AR235" i="3" s="1"/>
  <c r="AZ235" i="3" s="1"/>
  <c r="AA243" i="3"/>
  <c r="AE243" i="3" s="1"/>
  <c r="AO243" i="3" s="1"/>
  <c r="AB248" i="3"/>
  <c r="AF248" i="3" s="1"/>
  <c r="AP248" i="3" s="1"/>
  <c r="AX248" i="3" s="1"/>
  <c r="AU249" i="3"/>
  <c r="AV249" i="3" s="1"/>
  <c r="AN250" i="3"/>
  <c r="AB266" i="3"/>
  <c r="AF266" i="3" s="1"/>
  <c r="AP266" i="3" s="1"/>
  <c r="AX266" i="3" s="1"/>
  <c r="AN290" i="3"/>
  <c r="AK319" i="3"/>
  <c r="AE319" i="3"/>
  <c r="AO319" i="3" s="1"/>
  <c r="AW319" i="3" s="1"/>
  <c r="AG356" i="3"/>
  <c r="AQ356" i="3" s="1"/>
  <c r="AY356" i="3" s="1"/>
  <c r="AN359" i="3"/>
  <c r="AU359" i="3"/>
  <c r="AV359" i="3" s="1"/>
  <c r="AH18" i="3"/>
  <c r="AR18" i="3" s="1"/>
  <c r="AZ18" i="3" s="1"/>
  <c r="AA69" i="3"/>
  <c r="AE69" i="3" s="1"/>
  <c r="AO69" i="3" s="1"/>
  <c r="AE72" i="3"/>
  <c r="AO72" i="3" s="1"/>
  <c r="AW72" i="3" s="1"/>
  <c r="AB80" i="3"/>
  <c r="AG80" i="3" s="1"/>
  <c r="AQ80" i="3" s="1"/>
  <c r="AY80" i="3" s="1"/>
  <c r="AU97" i="3"/>
  <c r="AV97" i="3" s="1"/>
  <c r="AB108" i="3"/>
  <c r="AF108" i="3" s="1"/>
  <c r="AP108" i="3" s="1"/>
  <c r="AX108" i="3" s="1"/>
  <c r="AB114" i="3"/>
  <c r="AG114" i="3" s="1"/>
  <c r="AQ114" i="3" s="1"/>
  <c r="AY114" i="3" s="1"/>
  <c r="AB125" i="3"/>
  <c r="AF125" i="3" s="1"/>
  <c r="AP125" i="3" s="1"/>
  <c r="AX125" i="3" s="1"/>
  <c r="AB137" i="3"/>
  <c r="AF137" i="3" s="1"/>
  <c r="AP137" i="3" s="1"/>
  <c r="AX137" i="3" s="1"/>
  <c r="AB148" i="3"/>
  <c r="AF148" i="3" s="1"/>
  <c r="AP148" i="3" s="1"/>
  <c r="AX148" i="3" s="1"/>
  <c r="AU159" i="3"/>
  <c r="AV159" i="3" s="1"/>
  <c r="AA164" i="3"/>
  <c r="AE164" i="3" s="1"/>
  <c r="AO164" i="3" s="1"/>
  <c r="AA165" i="3"/>
  <c r="AE165" i="3" s="1"/>
  <c r="AO165" i="3" s="1"/>
  <c r="AN169" i="3"/>
  <c r="AH173" i="3"/>
  <c r="AR173" i="3" s="1"/>
  <c r="AZ173" i="3" s="1"/>
  <c r="AU182" i="3"/>
  <c r="AV182" i="3" s="1"/>
  <c r="AH186" i="3"/>
  <c r="AR186" i="3" s="1"/>
  <c r="AZ186" i="3" s="1"/>
  <c r="AN204" i="3"/>
  <c r="AH220" i="3"/>
  <c r="AR220" i="3" s="1"/>
  <c r="AZ220" i="3" s="1"/>
  <c r="AN272" i="3"/>
  <c r="AN348" i="3"/>
  <c r="AU348" i="3"/>
  <c r="AV348" i="3" s="1"/>
  <c r="AB435" i="3"/>
  <c r="AG435" i="3" s="1"/>
  <c r="AA15" i="3"/>
  <c r="AE15" i="3" s="1"/>
  <c r="AA29" i="3"/>
  <c r="AE29" i="3" s="1"/>
  <c r="AO29" i="3" s="1"/>
  <c r="AE30" i="3"/>
  <c r="AO30" i="3" s="1"/>
  <c r="AW30" i="3" s="1"/>
  <c r="AN44" i="3"/>
  <c r="AE50" i="3"/>
  <c r="AO50" i="3" s="1"/>
  <c r="AW50" i="3" s="1"/>
  <c r="AE59" i="3"/>
  <c r="AO59" i="3" s="1"/>
  <c r="AW59" i="3" s="1"/>
  <c r="AA70" i="3"/>
  <c r="AE70" i="3" s="1"/>
  <c r="AO70" i="3" s="1"/>
  <c r="AB71" i="3"/>
  <c r="AF71" i="3" s="1"/>
  <c r="AP71" i="3" s="1"/>
  <c r="AX71" i="3" s="1"/>
  <c r="AH73" i="3"/>
  <c r="AR73" i="3" s="1"/>
  <c r="AZ73" i="3" s="1"/>
  <c r="AU76" i="3"/>
  <c r="AV76" i="3" s="1"/>
  <c r="AN77" i="3"/>
  <c r="AE79" i="3"/>
  <c r="AO79" i="3" s="1"/>
  <c r="AW79" i="3" s="1"/>
  <c r="AE80" i="3"/>
  <c r="AO80" i="3" s="1"/>
  <c r="AW80" i="3" s="1"/>
  <c r="AB81" i="3"/>
  <c r="AF81" i="3" s="1"/>
  <c r="AP81" i="3" s="1"/>
  <c r="AX81" i="3" s="1"/>
  <c r="AA85" i="3"/>
  <c r="AE85" i="3" s="1"/>
  <c r="AO85" i="3" s="1"/>
  <c r="AA87" i="3"/>
  <c r="AE87" i="3" s="1"/>
  <c r="AO87" i="3" s="1"/>
  <c r="AA88" i="3"/>
  <c r="AE88" i="3" s="1"/>
  <c r="AO88" i="3" s="1"/>
  <c r="AA89" i="3"/>
  <c r="AE89" i="3" s="1"/>
  <c r="AO89" i="3" s="1"/>
  <c r="AA91" i="3"/>
  <c r="AE91" i="3" s="1"/>
  <c r="AO91" i="3" s="1"/>
  <c r="AB106" i="3"/>
  <c r="AB118" i="3"/>
  <c r="AG118" i="3" s="1"/>
  <c r="AQ118" i="3" s="1"/>
  <c r="AY118" i="3" s="1"/>
  <c r="AH121" i="3"/>
  <c r="AR121" i="3" s="1"/>
  <c r="AZ121" i="3" s="1"/>
  <c r="AH123" i="3"/>
  <c r="AR123" i="3" s="1"/>
  <c r="AZ123" i="3" s="1"/>
  <c r="AN125" i="3"/>
  <c r="AA135" i="3"/>
  <c r="AE135" i="3" s="1"/>
  <c r="AO135" i="3" s="1"/>
  <c r="AB136" i="3"/>
  <c r="AF136" i="3" s="1"/>
  <c r="AP136" i="3" s="1"/>
  <c r="AX136" i="3" s="1"/>
  <c r="AA142" i="3"/>
  <c r="AE142" i="3" s="1"/>
  <c r="AO142" i="3" s="1"/>
  <c r="AN144" i="3"/>
  <c r="AE148" i="3"/>
  <c r="AO148" i="3" s="1"/>
  <c r="AW148" i="3" s="1"/>
  <c r="AE170" i="3"/>
  <c r="AO170" i="3" s="1"/>
  <c r="AB180" i="3"/>
  <c r="AF180" i="3" s="1"/>
  <c r="AP180" i="3" s="1"/>
  <c r="AX180" i="3" s="1"/>
  <c r="AU238" i="3"/>
  <c r="AV238" i="3" s="1"/>
  <c r="AA252" i="3"/>
  <c r="AE252" i="3" s="1"/>
  <c r="AO252" i="3" s="1"/>
  <c r="AU265" i="3"/>
  <c r="AV265" i="3" s="1"/>
  <c r="AN265" i="3"/>
  <c r="AH323" i="3"/>
  <c r="AR323" i="3" s="1"/>
  <c r="AZ323" i="3" s="1"/>
  <c r="AG333" i="3"/>
  <c r="AQ333" i="3" s="1"/>
  <c r="AY333" i="3" s="1"/>
  <c r="AB22" i="3"/>
  <c r="AG22" i="3" s="1"/>
  <c r="AQ22" i="3" s="1"/>
  <c r="AY22" i="3" s="1"/>
  <c r="AB29" i="3"/>
  <c r="AF29" i="3" s="1"/>
  <c r="AP29" i="3" s="1"/>
  <c r="AX29" i="3" s="1"/>
  <c r="AB39" i="3"/>
  <c r="AF39" i="3" s="1"/>
  <c r="AP39" i="3" s="1"/>
  <c r="AX39" i="3" s="1"/>
  <c r="AB41" i="3"/>
  <c r="AG41" i="3" s="1"/>
  <c r="AQ41" i="3" s="1"/>
  <c r="AY41" i="3" s="1"/>
  <c r="AB49" i="3"/>
  <c r="AF49" i="3" s="1"/>
  <c r="AP49" i="3" s="1"/>
  <c r="AX49" i="3" s="1"/>
  <c r="AB51" i="3"/>
  <c r="AF51" i="3" s="1"/>
  <c r="AP51" i="3" s="1"/>
  <c r="AX51" i="3" s="1"/>
  <c r="AU55" i="3"/>
  <c r="AV55" i="3" s="1"/>
  <c r="AU57" i="3"/>
  <c r="AV57" i="3" s="1"/>
  <c r="AN63" i="3"/>
  <c r="AU64" i="3"/>
  <c r="AV64" i="3" s="1"/>
  <c r="AF68" i="3"/>
  <c r="AP68" i="3" s="1"/>
  <c r="AX68" i="3" s="1"/>
  <c r="AN74" i="3"/>
  <c r="AB90" i="3"/>
  <c r="AF90" i="3" s="1"/>
  <c r="AP90" i="3" s="1"/>
  <c r="AX90" i="3" s="1"/>
  <c r="AH96" i="3"/>
  <c r="AR96" i="3" s="1"/>
  <c r="AZ96" i="3" s="1"/>
  <c r="AH115" i="3"/>
  <c r="AR115" i="3" s="1"/>
  <c r="AZ115" i="3" s="1"/>
  <c r="AN128" i="3"/>
  <c r="AB135" i="3"/>
  <c r="AF135" i="3" s="1"/>
  <c r="AP135" i="3" s="1"/>
  <c r="AX135" i="3" s="1"/>
  <c r="AU139" i="3"/>
  <c r="AV139" i="3" s="1"/>
  <c r="AA157" i="3"/>
  <c r="AE157" i="3" s="1"/>
  <c r="AO157" i="3" s="1"/>
  <c r="AE159" i="3"/>
  <c r="AO159" i="3" s="1"/>
  <c r="AB171" i="3"/>
  <c r="AF171" i="3" s="1"/>
  <c r="AP171" i="3" s="1"/>
  <c r="AX171" i="3" s="1"/>
  <c r="AU241" i="3"/>
  <c r="AV241" i="3" s="1"/>
  <c r="AN351" i="3"/>
  <c r="AU351" i="3"/>
  <c r="AV351" i="3" s="1"/>
  <c r="AN355" i="3"/>
  <c r="AU355" i="3"/>
  <c r="AV355" i="3" s="1"/>
  <c r="AN364" i="3"/>
  <c r="AU364" i="3"/>
  <c r="AV364" i="3" s="1"/>
  <c r="AN411" i="3"/>
  <c r="AU411" i="3"/>
  <c r="AV411" i="3" s="1"/>
  <c r="Q442" i="3"/>
  <c r="AA13" i="3"/>
  <c r="AE13" i="3" s="1"/>
  <c r="AO13" i="3" s="1"/>
  <c r="AE43" i="3"/>
  <c r="AO43" i="3" s="1"/>
  <c r="AU114" i="3"/>
  <c r="AV114" i="3" s="1"/>
  <c r="AB134" i="3"/>
  <c r="AF134" i="3" s="1"/>
  <c r="AP134" i="3" s="1"/>
  <c r="AX134" i="3" s="1"/>
  <c r="AB141" i="3"/>
  <c r="AF141" i="3" s="1"/>
  <c r="AP141" i="3" s="1"/>
  <c r="AX141" i="3" s="1"/>
  <c r="AA143" i="3"/>
  <c r="AE143" i="3" s="1"/>
  <c r="AO143" i="3" s="1"/>
  <c r="AB144" i="3"/>
  <c r="AG144" i="3" s="1"/>
  <c r="AQ144" i="3" s="1"/>
  <c r="AY144" i="3" s="1"/>
  <c r="AA155" i="3"/>
  <c r="AE155" i="3" s="1"/>
  <c r="AO155" i="3" s="1"/>
  <c r="AE156" i="3"/>
  <c r="AO156" i="3" s="1"/>
  <c r="AW156" i="3" s="1"/>
  <c r="AB157" i="3"/>
  <c r="AF157" i="3" s="1"/>
  <c r="AP157" i="3" s="1"/>
  <c r="AX157" i="3" s="1"/>
  <c r="AA162" i="3"/>
  <c r="AE162" i="3" s="1"/>
  <c r="AO162" i="3" s="1"/>
  <c r="AE163" i="3"/>
  <c r="AO163" i="3" s="1"/>
  <c r="AB164" i="3"/>
  <c r="AF164" i="3" s="1"/>
  <c r="AP164" i="3" s="1"/>
  <c r="AX164" i="3" s="1"/>
  <c r="AA168" i="3"/>
  <c r="AE168" i="3" s="1"/>
  <c r="AO168" i="3" s="1"/>
  <c r="AB169" i="3"/>
  <c r="AG169" i="3" s="1"/>
  <c r="AQ169" i="3" s="1"/>
  <c r="AY169" i="3" s="1"/>
  <c r="AH180" i="3"/>
  <c r="AR180" i="3" s="1"/>
  <c r="AZ180" i="3" s="1"/>
  <c r="AU185" i="3"/>
  <c r="AV185" i="3" s="1"/>
  <c r="AA212" i="3"/>
  <c r="AE212" i="3" s="1"/>
  <c r="AO212" i="3" s="1"/>
  <c r="AA213" i="3"/>
  <c r="AE213" i="3" s="1"/>
  <c r="AO213" i="3" s="1"/>
  <c r="AA215" i="3"/>
  <c r="AE215" i="3" s="1"/>
  <c r="AO215" i="3" s="1"/>
  <c r="AA224" i="3"/>
  <c r="AE224" i="3" s="1"/>
  <c r="AO224" i="3" s="1"/>
  <c r="AN243" i="3"/>
  <c r="AU246" i="3"/>
  <c r="AV246" i="3" s="1"/>
  <c r="AU258" i="3"/>
  <c r="AV258" i="3" s="1"/>
  <c r="AH318" i="3"/>
  <c r="AR318" i="3" s="1"/>
  <c r="AZ318" i="3" s="1"/>
  <c r="AF21" i="3"/>
  <c r="AP21" i="3" s="1"/>
  <c r="AX21" i="3" s="1"/>
  <c r="AH53" i="3"/>
  <c r="AR53" i="3" s="1"/>
  <c r="AZ53" i="3" s="1"/>
  <c r="AH72" i="3"/>
  <c r="AR72" i="3" s="1"/>
  <c r="AZ72" i="3" s="1"/>
  <c r="AH101" i="3"/>
  <c r="AR101" i="3" s="1"/>
  <c r="AZ101" i="3" s="1"/>
  <c r="AH110" i="3"/>
  <c r="AR110" i="3" s="1"/>
  <c r="AZ110" i="3" s="1"/>
  <c r="AH113" i="3"/>
  <c r="AR113" i="3" s="1"/>
  <c r="AZ113" i="3" s="1"/>
  <c r="AH137" i="3"/>
  <c r="AR137" i="3" s="1"/>
  <c r="AZ137" i="3" s="1"/>
  <c r="AB155" i="3"/>
  <c r="AF155" i="3" s="1"/>
  <c r="AP155" i="3" s="1"/>
  <c r="AX155" i="3" s="1"/>
  <c r="AB162" i="3"/>
  <c r="AF162" i="3" s="1"/>
  <c r="AP162" i="3" s="1"/>
  <c r="AX162" i="3" s="1"/>
  <c r="AB168" i="3"/>
  <c r="AF168" i="3" s="1"/>
  <c r="AP168" i="3" s="1"/>
  <c r="AX168" i="3" s="1"/>
  <c r="AB170" i="3"/>
  <c r="AF170" i="3" s="1"/>
  <c r="AP170" i="3" s="1"/>
  <c r="AX170" i="3" s="1"/>
  <c r="AB176" i="3"/>
  <c r="AF176" i="3" s="1"/>
  <c r="AP176" i="3" s="1"/>
  <c r="AX176" i="3" s="1"/>
  <c r="AB177" i="3"/>
  <c r="AF177" i="3" s="1"/>
  <c r="AP177" i="3" s="1"/>
  <c r="AX177" i="3" s="1"/>
  <c r="AA188" i="3"/>
  <c r="AE188" i="3" s="1"/>
  <c r="AO188" i="3" s="1"/>
  <c r="AN188" i="3"/>
  <c r="AB191" i="3"/>
  <c r="AF191" i="3" s="1"/>
  <c r="AP191" i="3" s="1"/>
  <c r="AX191" i="3" s="1"/>
  <c r="AB193" i="3"/>
  <c r="AF193" i="3" s="1"/>
  <c r="AP193" i="3" s="1"/>
  <c r="AX193" i="3" s="1"/>
  <c r="AH204" i="3"/>
  <c r="AR204" i="3" s="1"/>
  <c r="AZ204" i="3" s="1"/>
  <c r="AH208" i="3"/>
  <c r="AR208" i="3" s="1"/>
  <c r="AZ208" i="3" s="1"/>
  <c r="AA216" i="3"/>
  <c r="AE216" i="3" s="1"/>
  <c r="AO216" i="3" s="1"/>
  <c r="AA234" i="3"/>
  <c r="AE234" i="3" s="1"/>
  <c r="AO234" i="3" s="1"/>
  <c r="AA236" i="3"/>
  <c r="AE236" i="3" s="1"/>
  <c r="AO236" i="3" s="1"/>
  <c r="AU261" i="3"/>
  <c r="AV261" i="3" s="1"/>
  <c r="AH265" i="3"/>
  <c r="AR265" i="3" s="1"/>
  <c r="AZ265" i="3" s="1"/>
  <c r="AU419" i="3"/>
  <c r="AV419" i="3" s="1"/>
  <c r="AN419" i="3"/>
  <c r="AH16" i="3"/>
  <c r="AR16" i="3" s="1"/>
  <c r="AZ16" i="3" s="1"/>
  <c r="AA18" i="3"/>
  <c r="AE18" i="3" s="1"/>
  <c r="AO18" i="3" s="1"/>
  <c r="AB20" i="3"/>
  <c r="AG20" i="3" s="1"/>
  <c r="AQ20" i="3" s="1"/>
  <c r="AY20" i="3" s="1"/>
  <c r="AH25" i="3"/>
  <c r="AR25" i="3" s="1"/>
  <c r="AZ25" i="3" s="1"/>
  <c r="AB27" i="3"/>
  <c r="AG27" i="3" s="1"/>
  <c r="AQ27" i="3" s="1"/>
  <c r="AY27" i="3" s="1"/>
  <c r="AH31" i="3"/>
  <c r="AR31" i="3" s="1"/>
  <c r="AZ31" i="3" s="1"/>
  <c r="AB34" i="3"/>
  <c r="AG34" i="3" s="1"/>
  <c r="AQ34" i="3" s="1"/>
  <c r="AY34" i="3" s="1"/>
  <c r="AB36" i="3"/>
  <c r="AF36" i="3" s="1"/>
  <c r="AP36" i="3" s="1"/>
  <c r="AX36" i="3" s="1"/>
  <c r="AE37" i="3"/>
  <c r="AO37" i="3" s="1"/>
  <c r="AB38" i="3"/>
  <c r="AF38" i="3" s="1"/>
  <c r="AP38" i="3" s="1"/>
  <c r="AX38" i="3" s="1"/>
  <c r="AE40" i="3"/>
  <c r="AO40" i="3" s="1"/>
  <c r="AW40" i="3" s="1"/>
  <c r="AE42" i="3"/>
  <c r="AO42" i="3" s="1"/>
  <c r="AW42" i="3" s="1"/>
  <c r="AB46" i="3"/>
  <c r="AF46" i="3" s="1"/>
  <c r="AP46" i="3" s="1"/>
  <c r="AX46" i="3" s="1"/>
  <c r="AG50" i="3"/>
  <c r="AQ50" i="3" s="1"/>
  <c r="AY50" i="3" s="1"/>
  <c r="AU63" i="3"/>
  <c r="AV63" i="3" s="1"/>
  <c r="AN64" i="3"/>
  <c r="AB66" i="3"/>
  <c r="AG66" i="3" s="1"/>
  <c r="AQ66" i="3" s="1"/>
  <c r="AY66" i="3" s="1"/>
  <c r="AA74" i="3"/>
  <c r="AE74" i="3" s="1"/>
  <c r="AO74" i="3" s="1"/>
  <c r="AB75" i="3"/>
  <c r="AF75" i="3" s="1"/>
  <c r="AP75" i="3" s="1"/>
  <c r="AX75" i="3" s="1"/>
  <c r="AU94" i="3"/>
  <c r="AV94" i="3" s="1"/>
  <c r="AN95" i="3"/>
  <c r="AN102" i="3"/>
  <c r="AB120" i="3"/>
  <c r="AG120" i="3" s="1"/>
  <c r="AQ120" i="3" s="1"/>
  <c r="AY120" i="3" s="1"/>
  <c r="AE133" i="3"/>
  <c r="AO133" i="3" s="1"/>
  <c r="AW133" i="3" s="1"/>
  <c r="AB140" i="3"/>
  <c r="AG140" i="3" s="1"/>
  <c r="AQ140" i="3" s="1"/>
  <c r="AY140" i="3" s="1"/>
  <c r="AB153" i="3"/>
  <c r="AG153" i="3" s="1"/>
  <c r="AQ153" i="3" s="1"/>
  <c r="AY153" i="3" s="1"/>
  <c r="AB154" i="3"/>
  <c r="AF154" i="3" s="1"/>
  <c r="AP154" i="3" s="1"/>
  <c r="AX154" i="3" s="1"/>
  <c r="AE161" i="3"/>
  <c r="AO161" i="3" s="1"/>
  <c r="AG164" i="3"/>
  <c r="AQ164" i="3" s="1"/>
  <c r="AY164" i="3" s="1"/>
  <c r="AE176" i="3"/>
  <c r="AO176" i="3" s="1"/>
  <c r="AW176" i="3" s="1"/>
  <c r="AA189" i="3"/>
  <c r="AE189" i="3" s="1"/>
  <c r="AO189" i="3" s="1"/>
  <c r="AA195" i="3"/>
  <c r="AE195" i="3" s="1"/>
  <c r="AO195" i="3" s="1"/>
  <c r="AA197" i="3"/>
  <c r="AE197" i="3" s="1"/>
  <c r="AO197" i="3" s="1"/>
  <c r="AE218" i="3"/>
  <c r="AO218" i="3" s="1"/>
  <c r="AW218" i="3" s="1"/>
  <c r="AB237" i="3"/>
  <c r="AG237" i="3" s="1"/>
  <c r="AQ237" i="3" s="1"/>
  <c r="AY237" i="3" s="1"/>
  <c r="AH241" i="3"/>
  <c r="AR241" i="3" s="1"/>
  <c r="AZ241" i="3" s="1"/>
  <c r="AN287" i="3"/>
  <c r="AH30" i="3"/>
  <c r="AR30" i="3" s="1"/>
  <c r="AZ30" i="3" s="1"/>
  <c r="AU32" i="3"/>
  <c r="AV32" i="3" s="1"/>
  <c r="AH50" i="3"/>
  <c r="AR50" i="3" s="1"/>
  <c r="AZ50" i="3" s="1"/>
  <c r="AH55" i="3"/>
  <c r="AR55" i="3" s="1"/>
  <c r="AZ55" i="3" s="1"/>
  <c r="AG68" i="3"/>
  <c r="AQ68" i="3" s="1"/>
  <c r="AY68" i="3" s="1"/>
  <c r="AH71" i="3"/>
  <c r="AR71" i="3" s="1"/>
  <c r="AZ71" i="3" s="1"/>
  <c r="AH79" i="3"/>
  <c r="AR79" i="3" s="1"/>
  <c r="AZ79" i="3" s="1"/>
  <c r="AN96" i="3"/>
  <c r="AN115" i="3"/>
  <c r="AH117" i="3"/>
  <c r="AR117" i="3" s="1"/>
  <c r="AZ117" i="3" s="1"/>
  <c r="AH135" i="3"/>
  <c r="AR135" i="3" s="1"/>
  <c r="AZ135" i="3" s="1"/>
  <c r="AG160" i="3"/>
  <c r="AQ160" i="3" s="1"/>
  <c r="AY160" i="3" s="1"/>
  <c r="AH164" i="3"/>
  <c r="AR164" i="3" s="1"/>
  <c r="AZ164" i="3" s="1"/>
  <c r="AE167" i="3"/>
  <c r="AO167" i="3" s="1"/>
  <c r="AH170" i="3"/>
  <c r="AR170" i="3" s="1"/>
  <c r="AZ170" i="3" s="1"/>
  <c r="AN214" i="3"/>
  <c r="AH240" i="3"/>
  <c r="AR240" i="3" s="1"/>
  <c r="AZ240" i="3" s="1"/>
  <c r="AU248" i="3"/>
  <c r="AV248" i="3" s="1"/>
  <c r="AH256" i="3"/>
  <c r="AR256" i="3" s="1"/>
  <c r="AZ256" i="3" s="1"/>
  <c r="AU262" i="3"/>
  <c r="AV262" i="3" s="1"/>
  <c r="AA269" i="3"/>
  <c r="AE269" i="3" s="1"/>
  <c r="AO269" i="3" s="1"/>
  <c r="AN234" i="3"/>
  <c r="AA265" i="3"/>
  <c r="AE265" i="3" s="1"/>
  <c r="AO265" i="3" s="1"/>
  <c r="AH268" i="3"/>
  <c r="AR268" i="3" s="1"/>
  <c r="AZ268" i="3" s="1"/>
  <c r="AA274" i="3"/>
  <c r="AE274" i="3" s="1"/>
  <c r="AO274" i="3" s="1"/>
  <c r="AH290" i="3"/>
  <c r="AR290" i="3" s="1"/>
  <c r="AZ290" i="3" s="1"/>
  <c r="AB298" i="3"/>
  <c r="AG298" i="3" s="1"/>
  <c r="AQ298" i="3" s="1"/>
  <c r="AY298" i="3" s="1"/>
  <c r="AH311" i="3"/>
  <c r="AR311" i="3" s="1"/>
  <c r="AZ311" i="3" s="1"/>
  <c r="AH313" i="3"/>
  <c r="AR313" i="3" s="1"/>
  <c r="AZ313" i="3" s="1"/>
  <c r="AE322" i="3"/>
  <c r="AO322" i="3" s="1"/>
  <c r="AW322" i="3" s="1"/>
  <c r="AE340" i="3"/>
  <c r="AO340" i="3" s="1"/>
  <c r="AW340" i="3" s="1"/>
  <c r="AU344" i="3"/>
  <c r="AV344" i="3" s="1"/>
  <c r="AH356" i="3"/>
  <c r="AR356" i="3" s="1"/>
  <c r="AZ356" i="3" s="1"/>
  <c r="AU367" i="3"/>
  <c r="AV367" i="3" s="1"/>
  <c r="AN368" i="3"/>
  <c r="AA374" i="3"/>
  <c r="AE374" i="3" s="1"/>
  <c r="AO374" i="3" s="1"/>
  <c r="AH381" i="3"/>
  <c r="AR381" i="3" s="1"/>
  <c r="AZ381" i="3" s="1"/>
  <c r="AE393" i="3"/>
  <c r="AO393" i="3" s="1"/>
  <c r="AN394" i="3"/>
  <c r="AE422" i="3"/>
  <c r="AO422" i="3" s="1"/>
  <c r="AF424" i="3"/>
  <c r="AP424" i="3" s="1"/>
  <c r="AX424" i="3" s="1"/>
  <c r="AG437" i="3"/>
  <c r="AQ437" i="3" s="1"/>
  <c r="AY437" i="3" s="1"/>
  <c r="AB220" i="3"/>
  <c r="AG220" i="3" s="1"/>
  <c r="AQ220" i="3" s="1"/>
  <c r="AY220" i="3" s="1"/>
  <c r="AA241" i="3"/>
  <c r="AE241" i="3" s="1"/>
  <c r="AO241" i="3" s="1"/>
  <c r="AA242" i="3"/>
  <c r="AE242" i="3" s="1"/>
  <c r="AO242" i="3" s="1"/>
  <c r="AH244" i="3"/>
  <c r="AR244" i="3" s="1"/>
  <c r="AZ244" i="3" s="1"/>
  <c r="AH252" i="3"/>
  <c r="AR252" i="3" s="1"/>
  <c r="AZ252" i="3" s="1"/>
  <c r="AA258" i="3"/>
  <c r="AE258" i="3" s="1"/>
  <c r="AO258" i="3" s="1"/>
  <c r="AA264" i="3"/>
  <c r="AE264" i="3" s="1"/>
  <c r="AO264" i="3" s="1"/>
  <c r="AH280" i="3"/>
  <c r="AR280" i="3" s="1"/>
  <c r="AZ280" i="3" s="1"/>
  <c r="AU286" i="3"/>
  <c r="AV286" i="3" s="1"/>
  <c r="AN299" i="3"/>
  <c r="AH301" i="3"/>
  <c r="AR301" i="3" s="1"/>
  <c r="AZ301" i="3" s="1"/>
  <c r="AU306" i="3"/>
  <c r="AV306" i="3" s="1"/>
  <c r="AH315" i="3"/>
  <c r="AR315" i="3" s="1"/>
  <c r="AZ315" i="3" s="1"/>
  <c r="AF319" i="3"/>
  <c r="AP319" i="3" s="1"/>
  <c r="AX319" i="3" s="1"/>
  <c r="AB324" i="3"/>
  <c r="AF324" i="3" s="1"/>
  <c r="AP324" i="3" s="1"/>
  <c r="AX324" i="3" s="1"/>
  <c r="AB332" i="3"/>
  <c r="AF332" i="3" s="1"/>
  <c r="AP332" i="3" s="1"/>
  <c r="AX332" i="3" s="1"/>
  <c r="AB342" i="3"/>
  <c r="AG342" i="3" s="1"/>
  <c r="AQ342" i="3" s="1"/>
  <c r="AY342" i="3" s="1"/>
  <c r="AN347" i="3"/>
  <c r="AN349" i="3"/>
  <c r="AH362" i="3"/>
  <c r="AR362" i="3" s="1"/>
  <c r="AZ362" i="3" s="1"/>
  <c r="AB373" i="3"/>
  <c r="AF373" i="3" s="1"/>
  <c r="AP373" i="3" s="1"/>
  <c r="AX373" i="3" s="1"/>
  <c r="AB374" i="3"/>
  <c r="AG374" i="3" s="1"/>
  <c r="AQ374" i="3" s="1"/>
  <c r="AY374" i="3" s="1"/>
  <c r="AB386" i="3"/>
  <c r="AF386" i="3" s="1"/>
  <c r="AP386" i="3" s="1"/>
  <c r="AX386" i="3" s="1"/>
  <c r="AA389" i="3"/>
  <c r="AE389" i="3" s="1"/>
  <c r="AO389" i="3" s="1"/>
  <c r="AH395" i="3"/>
  <c r="AR395" i="3" s="1"/>
  <c r="AZ395" i="3" s="1"/>
  <c r="AN398" i="3"/>
  <c r="AE403" i="3"/>
  <c r="AO403" i="3" s="1"/>
  <c r="AN410" i="3"/>
  <c r="AH412" i="3"/>
  <c r="AR412" i="3" s="1"/>
  <c r="AZ412" i="3" s="1"/>
  <c r="AB416" i="3"/>
  <c r="AG416" i="3" s="1"/>
  <c r="AQ416" i="3" s="1"/>
  <c r="AY416" i="3" s="1"/>
  <c r="AB420" i="3"/>
  <c r="AF420" i="3" s="1"/>
  <c r="AP420" i="3" s="1"/>
  <c r="AX420" i="3" s="1"/>
  <c r="AH428" i="3"/>
  <c r="AR428" i="3" s="1"/>
  <c r="AZ428" i="3" s="1"/>
  <c r="AH429" i="3"/>
  <c r="AR429" i="3" s="1"/>
  <c r="AZ429" i="3" s="1"/>
  <c r="AB258" i="3"/>
  <c r="AF258" i="3" s="1"/>
  <c r="AP258" i="3" s="1"/>
  <c r="AX258" i="3" s="1"/>
  <c r="AU260" i="3"/>
  <c r="AV260" i="3" s="1"/>
  <c r="AN282" i="3"/>
  <c r="AA330" i="3"/>
  <c r="AE330" i="3" s="1"/>
  <c r="AO330" i="3" s="1"/>
  <c r="AE332" i="3"/>
  <c r="AO332" i="3" s="1"/>
  <c r="AB348" i="3"/>
  <c r="AG348" i="3" s="1"/>
  <c r="AQ348" i="3" s="1"/>
  <c r="AY348" i="3" s="1"/>
  <c r="AA353" i="3"/>
  <c r="AE353" i="3" s="1"/>
  <c r="AO353" i="3" s="1"/>
  <c r="AA355" i="3"/>
  <c r="AE355" i="3" s="1"/>
  <c r="AO355" i="3" s="1"/>
  <c r="AN288" i="3"/>
  <c r="AH293" i="3"/>
  <c r="AR293" i="3" s="1"/>
  <c r="AZ293" i="3" s="1"/>
  <c r="AH299" i="3"/>
  <c r="AR299" i="3" s="1"/>
  <c r="AZ299" i="3" s="1"/>
  <c r="AU313" i="3"/>
  <c r="AV313" i="3" s="1"/>
  <c r="AU315" i="3"/>
  <c r="AV315" i="3" s="1"/>
  <c r="AN318" i="3"/>
  <c r="AH322" i="3"/>
  <c r="AR322" i="3" s="1"/>
  <c r="AZ322" i="3" s="1"/>
  <c r="AU327" i="3"/>
  <c r="AV327" i="3" s="1"/>
  <c r="AN361" i="3"/>
  <c r="AH392" i="3"/>
  <c r="AR392" i="3" s="1"/>
  <c r="AZ392" i="3" s="1"/>
  <c r="AN403" i="3"/>
  <c r="AE406" i="3"/>
  <c r="AO406" i="3" s="1"/>
  <c r="AB407" i="3"/>
  <c r="AG407" i="3" s="1"/>
  <c r="AQ407" i="3" s="1"/>
  <c r="AY407" i="3" s="1"/>
  <c r="AN407" i="3"/>
  <c r="AB410" i="3"/>
  <c r="AF410" i="3" s="1"/>
  <c r="AP410" i="3" s="1"/>
  <c r="AX410" i="3" s="1"/>
  <c r="AH419" i="3"/>
  <c r="AR419" i="3" s="1"/>
  <c r="AZ419" i="3" s="1"/>
  <c r="AG424" i="3"/>
  <c r="AH435" i="3"/>
  <c r="AR435" i="3" s="1"/>
  <c r="AZ435" i="3" s="1"/>
  <c r="AG377" i="3"/>
  <c r="AQ377" i="3" s="1"/>
  <c r="AY377" i="3" s="1"/>
  <c r="AH391" i="3"/>
  <c r="AR391" i="3" s="1"/>
  <c r="AZ391" i="3" s="1"/>
  <c r="AH403" i="3"/>
  <c r="AR403" i="3" s="1"/>
  <c r="AZ403" i="3" s="1"/>
  <c r="AB406" i="3"/>
  <c r="AG406" i="3" s="1"/>
  <c r="AF409" i="3"/>
  <c r="AP409" i="3" s="1"/>
  <c r="AX409" i="3" s="1"/>
  <c r="AE414" i="3"/>
  <c r="AO414" i="3" s="1"/>
  <c r="AU420" i="3"/>
  <c r="AV420" i="3" s="1"/>
  <c r="AB430" i="3"/>
  <c r="AG430" i="3" s="1"/>
  <c r="AA440" i="3"/>
  <c r="AE440" i="3" s="1"/>
  <c r="AO440" i="3" s="1"/>
  <c r="AH274" i="3"/>
  <c r="AR274" i="3" s="1"/>
  <c r="AZ274" i="3" s="1"/>
  <c r="AB282" i="3"/>
  <c r="AF282" i="3" s="1"/>
  <c r="AP282" i="3" s="1"/>
  <c r="AX282" i="3" s="1"/>
  <c r="AB283" i="3"/>
  <c r="AF283" i="3" s="1"/>
  <c r="AP283" i="3" s="1"/>
  <c r="AX283" i="3" s="1"/>
  <c r="AH298" i="3"/>
  <c r="AR298" i="3" s="1"/>
  <c r="AZ298" i="3" s="1"/>
  <c r="AA338" i="3"/>
  <c r="AE338" i="3" s="1"/>
  <c r="AO338" i="3" s="1"/>
  <c r="AA352" i="3"/>
  <c r="AE352" i="3" s="1"/>
  <c r="AO352" i="3" s="1"/>
  <c r="AE358" i="3"/>
  <c r="AO358" i="3" s="1"/>
  <c r="AW358" i="3" s="1"/>
  <c r="AB360" i="3"/>
  <c r="AF360" i="3" s="1"/>
  <c r="AP360" i="3" s="1"/>
  <c r="AX360" i="3" s="1"/>
  <c r="AE367" i="3"/>
  <c r="AO367" i="3" s="1"/>
  <c r="AE368" i="3"/>
  <c r="AO368" i="3" s="1"/>
  <c r="AB371" i="3"/>
  <c r="AG371" i="3" s="1"/>
  <c r="AQ371" i="3" s="1"/>
  <c r="AY371" i="3" s="1"/>
  <c r="AH375" i="3"/>
  <c r="AR375" i="3" s="1"/>
  <c r="AZ375" i="3" s="1"/>
  <c r="AB380" i="3"/>
  <c r="AF380" i="3" s="1"/>
  <c r="AP380" i="3" s="1"/>
  <c r="AX380" i="3" s="1"/>
  <c r="AU384" i="3"/>
  <c r="AV384" i="3" s="1"/>
  <c r="AE398" i="3"/>
  <c r="AO398" i="3" s="1"/>
  <c r="AE409" i="3"/>
  <c r="AO409" i="3" s="1"/>
  <c r="AE430" i="3"/>
  <c r="AO430" i="3" s="1"/>
  <c r="AB431" i="3"/>
  <c r="AF431" i="3" s="1"/>
  <c r="AP431" i="3" s="1"/>
  <c r="AX431" i="3" s="1"/>
  <c r="AB441" i="3"/>
  <c r="AF441" i="3" s="1"/>
  <c r="AP441" i="3" s="1"/>
  <c r="AX441" i="3" s="1"/>
  <c r="AB286" i="3"/>
  <c r="AF286" i="3" s="1"/>
  <c r="AP286" i="3" s="1"/>
  <c r="AX286" i="3" s="1"/>
  <c r="AB287" i="3"/>
  <c r="AF287" i="3" s="1"/>
  <c r="AP287" i="3" s="1"/>
  <c r="AX287" i="3" s="1"/>
  <c r="AN296" i="3"/>
  <c r="AB302" i="3"/>
  <c r="AF302" i="3" s="1"/>
  <c r="AP302" i="3" s="1"/>
  <c r="AX302" i="3" s="1"/>
  <c r="AN313" i="3"/>
  <c r="AN315" i="3"/>
  <c r="AU318" i="3"/>
  <c r="AV318" i="3" s="1"/>
  <c r="AU325" i="3"/>
  <c r="AV325" i="3" s="1"/>
  <c r="AB331" i="3"/>
  <c r="AF331" i="3" s="1"/>
  <c r="AP331" i="3" s="1"/>
  <c r="AX331" i="3" s="1"/>
  <c r="AU356" i="3"/>
  <c r="AV356" i="3" s="1"/>
  <c r="AU361" i="3"/>
  <c r="AV361" i="3" s="1"/>
  <c r="AN365" i="3"/>
  <c r="AB370" i="3"/>
  <c r="AF370" i="3" s="1"/>
  <c r="AP370" i="3" s="1"/>
  <c r="AX370" i="3" s="1"/>
  <c r="AB383" i="3"/>
  <c r="AF383" i="3" s="1"/>
  <c r="AP383" i="3" s="1"/>
  <c r="AX383" i="3" s="1"/>
  <c r="AH386" i="3"/>
  <c r="AR386" i="3" s="1"/>
  <c r="AZ386" i="3" s="1"/>
  <c r="AH405" i="3"/>
  <c r="AR405" i="3" s="1"/>
  <c r="AZ405" i="3" s="1"/>
  <c r="AH406" i="3"/>
  <c r="AR406" i="3" s="1"/>
  <c r="AZ406" i="3" s="1"/>
  <c r="AE413" i="3"/>
  <c r="AO413" i="3" s="1"/>
  <c r="AW413" i="3" s="1"/>
  <c r="AN418" i="3"/>
  <c r="AU288" i="3"/>
  <c r="AV288" i="3" s="1"/>
  <c r="AB329" i="3"/>
  <c r="AF329" i="3" s="1"/>
  <c r="AP329" i="3" s="1"/>
  <c r="AX329" i="3" s="1"/>
  <c r="AH333" i="3"/>
  <c r="AR333" i="3" s="1"/>
  <c r="AZ333" i="3" s="1"/>
  <c r="AB253" i="3"/>
  <c r="AF253" i="3" s="1"/>
  <c r="AP253" i="3" s="1"/>
  <c r="AX253" i="3" s="1"/>
  <c r="AH266" i="3"/>
  <c r="AR266" i="3" s="1"/>
  <c r="AZ266" i="3" s="1"/>
  <c r="AB273" i="3"/>
  <c r="AG273" i="3" s="1"/>
  <c r="AQ273" i="3" s="1"/>
  <c r="AY273" i="3" s="1"/>
  <c r="AA290" i="3"/>
  <c r="AE290" i="3" s="1"/>
  <c r="AO290" i="3" s="1"/>
  <c r="AB296" i="3"/>
  <c r="AF296" i="3" s="1"/>
  <c r="AP296" i="3" s="1"/>
  <c r="AX296" i="3" s="1"/>
  <c r="AB301" i="3"/>
  <c r="AG301" i="3" s="1"/>
  <c r="AQ301" i="3" s="1"/>
  <c r="AY301" i="3" s="1"/>
  <c r="AH304" i="3"/>
  <c r="AR304" i="3" s="1"/>
  <c r="AZ304" i="3" s="1"/>
  <c r="AB310" i="3"/>
  <c r="AF310" i="3" s="1"/>
  <c r="AP310" i="3" s="1"/>
  <c r="AX310" i="3" s="1"/>
  <c r="AB311" i="3"/>
  <c r="AF311" i="3" s="1"/>
  <c r="AP311" i="3" s="1"/>
  <c r="AX311" i="3" s="1"/>
  <c r="AE323" i="3"/>
  <c r="AO323" i="3" s="1"/>
  <c r="AW323" i="3" s="1"/>
  <c r="AA327" i="3"/>
  <c r="AE327" i="3" s="1"/>
  <c r="AO327" i="3" s="1"/>
  <c r="AH330" i="3"/>
  <c r="AR330" i="3" s="1"/>
  <c r="AZ330" i="3" s="1"/>
  <c r="AG349" i="3"/>
  <c r="AQ349" i="3" s="1"/>
  <c r="AY349" i="3" s="1"/>
  <c r="AH353" i="3"/>
  <c r="AR353" i="3" s="1"/>
  <c r="AZ353" i="3" s="1"/>
  <c r="AH354" i="3"/>
  <c r="AR354" i="3" s="1"/>
  <c r="AZ354" i="3" s="1"/>
  <c r="AG359" i="3"/>
  <c r="AQ359" i="3" s="1"/>
  <c r="AY359" i="3" s="1"/>
  <c r="AH365" i="3"/>
  <c r="AR365" i="3" s="1"/>
  <c r="AZ365" i="3" s="1"/>
  <c r="AU366" i="3"/>
  <c r="AV366" i="3" s="1"/>
  <c r="AA376" i="3"/>
  <c r="AE376" i="3" s="1"/>
  <c r="AO376" i="3" s="1"/>
  <c r="AN376" i="3"/>
  <c r="AE381" i="3"/>
  <c r="AO381" i="3" s="1"/>
  <c r="AE383" i="3"/>
  <c r="AO383" i="3" s="1"/>
  <c r="AW383" i="3" s="1"/>
  <c r="AH387" i="3"/>
  <c r="AR387" i="3" s="1"/>
  <c r="AZ387" i="3" s="1"/>
  <c r="AB393" i="3"/>
  <c r="AH399" i="3"/>
  <c r="AR399" i="3" s="1"/>
  <c r="AZ399" i="3" s="1"/>
  <c r="AU401" i="3"/>
  <c r="AV401" i="3" s="1"/>
  <c r="AE408" i="3"/>
  <c r="AO408" i="3" s="1"/>
  <c r="AH414" i="3"/>
  <c r="AR414" i="3" s="1"/>
  <c r="AZ414" i="3" s="1"/>
  <c r="AU416" i="3"/>
  <c r="AV416" i="3" s="1"/>
  <c r="AH432" i="3"/>
  <c r="AR432" i="3" s="1"/>
  <c r="AZ432" i="3" s="1"/>
  <c r="AU433" i="3"/>
  <c r="AV433" i="3" s="1"/>
  <c r="AU434" i="3"/>
  <c r="AV434" i="3" s="1"/>
  <c r="AN440" i="3"/>
  <c r="AU441" i="3"/>
  <c r="AV441" i="3" s="1"/>
  <c r="AA256" i="3"/>
  <c r="AE256" i="3" s="1"/>
  <c r="AO256" i="3" s="1"/>
  <c r="AB262" i="3"/>
  <c r="AB270" i="3"/>
  <c r="AF270" i="3" s="1"/>
  <c r="AP270" i="3" s="1"/>
  <c r="AX270" i="3" s="1"/>
  <c r="AB279" i="3"/>
  <c r="AF279" i="3" s="1"/>
  <c r="AP279" i="3" s="1"/>
  <c r="AX279" i="3" s="1"/>
  <c r="AU280" i="3"/>
  <c r="AV280" i="3" s="1"/>
  <c r="AB281" i="3"/>
  <c r="AF281" i="3" s="1"/>
  <c r="AP281" i="3" s="1"/>
  <c r="AX281" i="3" s="1"/>
  <c r="AB288" i="3"/>
  <c r="AF288" i="3" s="1"/>
  <c r="AP288" i="3" s="1"/>
  <c r="AX288" i="3" s="1"/>
  <c r="AA293" i="3"/>
  <c r="AE293" i="3" s="1"/>
  <c r="AO293" i="3" s="1"/>
  <c r="AA297" i="3"/>
  <c r="AE297" i="3" s="1"/>
  <c r="AO297" i="3" s="1"/>
  <c r="AA300" i="3"/>
  <c r="AE300" i="3" s="1"/>
  <c r="AO300" i="3" s="1"/>
  <c r="AA306" i="3"/>
  <c r="AE306" i="3" s="1"/>
  <c r="AO306" i="3" s="1"/>
  <c r="AA307" i="3"/>
  <c r="AE307" i="3" s="1"/>
  <c r="AO307" i="3" s="1"/>
  <c r="AU323" i="3"/>
  <c r="AV323" i="3" s="1"/>
  <c r="AA325" i="3"/>
  <c r="AE325" i="3" s="1"/>
  <c r="AO325" i="3" s="1"/>
  <c r="AH329" i="3"/>
  <c r="AR329" i="3" s="1"/>
  <c r="AZ329" i="3" s="1"/>
  <c r="AH345" i="3"/>
  <c r="AR345" i="3" s="1"/>
  <c r="AZ345" i="3" s="1"/>
  <c r="AN374" i="3"/>
  <c r="AB376" i="3"/>
  <c r="AN377" i="3"/>
  <c r="AA379" i="3"/>
  <c r="AE379" i="3" s="1"/>
  <c r="AO379" i="3" s="1"/>
  <c r="AN386" i="3"/>
  <c r="AH389" i="3"/>
  <c r="AR389" i="3" s="1"/>
  <c r="AZ389" i="3" s="1"/>
  <c r="AN390" i="3"/>
  <c r="AA392" i="3"/>
  <c r="AE392" i="3" s="1"/>
  <c r="AO392" i="3" s="1"/>
  <c r="AB394" i="3"/>
  <c r="AF394" i="3" s="1"/>
  <c r="AP394" i="3" s="1"/>
  <c r="AX394" i="3" s="1"/>
  <c r="AE395" i="3"/>
  <c r="AO395" i="3" s="1"/>
  <c r="AB404" i="3"/>
  <c r="AH409" i="3"/>
  <c r="AR409" i="3" s="1"/>
  <c r="AZ409" i="3" s="1"/>
  <c r="AB418" i="3"/>
  <c r="AG418" i="3" s="1"/>
  <c r="AQ418" i="3" s="1"/>
  <c r="AY418" i="3" s="1"/>
  <c r="AE423" i="3"/>
  <c r="AO423" i="3" s="1"/>
  <c r="AH238" i="3"/>
  <c r="AR238" i="3" s="1"/>
  <c r="AZ238" i="3" s="1"/>
  <c r="AU270" i="3"/>
  <c r="AV270" i="3" s="1"/>
  <c r="AB294" i="3"/>
  <c r="AG294" i="3" s="1"/>
  <c r="AQ294" i="3" s="1"/>
  <c r="AY294" i="3" s="1"/>
  <c r="AU295" i="3"/>
  <c r="AV295" i="3" s="1"/>
  <c r="AB300" i="3"/>
  <c r="AF300" i="3" s="1"/>
  <c r="AP300" i="3" s="1"/>
  <c r="AX300" i="3" s="1"/>
  <c r="AU317" i="3"/>
  <c r="AV317" i="3" s="1"/>
  <c r="AA320" i="3"/>
  <c r="AE320" i="3" s="1"/>
  <c r="AO320" i="3" s="1"/>
  <c r="AB325" i="3"/>
  <c r="AG325" i="3" s="1"/>
  <c r="AQ325" i="3" s="1"/>
  <c r="AY325" i="3" s="1"/>
  <c r="AH347" i="3"/>
  <c r="AR347" i="3" s="1"/>
  <c r="AZ347" i="3" s="1"/>
  <c r="AH366" i="3"/>
  <c r="AR366" i="3" s="1"/>
  <c r="AZ366" i="3" s="1"/>
  <c r="AB379" i="3"/>
  <c r="AG379" i="3" s="1"/>
  <c r="AQ379" i="3" s="1"/>
  <c r="AY379" i="3" s="1"/>
  <c r="AB392" i="3"/>
  <c r="AF392" i="3" s="1"/>
  <c r="AP392" i="3" s="1"/>
  <c r="AX392" i="3" s="1"/>
  <c r="AH397" i="3"/>
  <c r="AR397" i="3" s="1"/>
  <c r="AZ397" i="3" s="1"/>
  <c r="AE404" i="3"/>
  <c r="AO404" i="3" s="1"/>
  <c r="AN414" i="3"/>
  <c r="AB422" i="3"/>
  <c r="AF422" i="3" s="1"/>
  <c r="AP422" i="3" s="1"/>
  <c r="AX422" i="3" s="1"/>
  <c r="AB426" i="3"/>
  <c r="AG426" i="3" s="1"/>
  <c r="AB427" i="3"/>
  <c r="AG427" i="3" s="1"/>
  <c r="AQ427" i="3" s="1"/>
  <c r="AY427" i="3" s="1"/>
  <c r="AH440" i="3"/>
  <c r="AR440" i="3" s="1"/>
  <c r="AZ440" i="3" s="1"/>
  <c r="AU22" i="3"/>
  <c r="AV22" i="3" s="1"/>
  <c r="AN22" i="3"/>
  <c r="AN39" i="3"/>
  <c r="AU39" i="3"/>
  <c r="AV39" i="3" s="1"/>
  <c r="AU41" i="3"/>
  <c r="AV41" i="3" s="1"/>
  <c r="AN41" i="3"/>
  <c r="AE48" i="3"/>
  <c r="AO48" i="3" s="1"/>
  <c r="AW48" i="3" s="1"/>
  <c r="AU12" i="3"/>
  <c r="AN12" i="3"/>
  <c r="AN13" i="3"/>
  <c r="AU13" i="3"/>
  <c r="AV13" i="3" s="1"/>
  <c r="AN21" i="3"/>
  <c r="AU21" i="3"/>
  <c r="AV21" i="3" s="1"/>
  <c r="AN28" i="3"/>
  <c r="AU28" i="3"/>
  <c r="AV28" i="3" s="1"/>
  <c r="AU29" i="3"/>
  <c r="AV29" i="3" s="1"/>
  <c r="AN29" i="3"/>
  <c r="AN20" i="3"/>
  <c r="AU20" i="3"/>
  <c r="AV20" i="3" s="1"/>
  <c r="AU34" i="3"/>
  <c r="AV34" i="3" s="1"/>
  <c r="AN34" i="3"/>
  <c r="AN35" i="3"/>
  <c r="AU35" i="3"/>
  <c r="AV35" i="3" s="1"/>
  <c r="AU36" i="3"/>
  <c r="AV36" i="3" s="1"/>
  <c r="AN36" i="3"/>
  <c r="AU38" i="3"/>
  <c r="AV38" i="3" s="1"/>
  <c r="AN38" i="3"/>
  <c r="AU17" i="3"/>
  <c r="AV17" i="3" s="1"/>
  <c r="AN17" i="3"/>
  <c r="AN15" i="3"/>
  <c r="AU15" i="3"/>
  <c r="AV15" i="3" s="1"/>
  <c r="AN33" i="3"/>
  <c r="AU33" i="3"/>
  <c r="AV33" i="3" s="1"/>
  <c r="AU26" i="3"/>
  <c r="AV26" i="3" s="1"/>
  <c r="AN26" i="3"/>
  <c r="AN18" i="3"/>
  <c r="AU18" i="3"/>
  <c r="AV18" i="3" s="1"/>
  <c r="AG32" i="3"/>
  <c r="AQ32" i="3" s="1"/>
  <c r="AY32" i="3" s="1"/>
  <c r="AN16" i="3"/>
  <c r="AU16" i="3"/>
  <c r="AV16" i="3" s="1"/>
  <c r="AN25" i="3"/>
  <c r="AU25" i="3"/>
  <c r="AV25" i="3" s="1"/>
  <c r="AN31" i="3"/>
  <c r="AU31" i="3"/>
  <c r="AV31" i="3" s="1"/>
  <c r="AU56" i="3"/>
  <c r="AV56" i="3" s="1"/>
  <c r="AN56" i="3"/>
  <c r="AU24" i="3"/>
  <c r="AV24" i="3" s="1"/>
  <c r="AN24" i="3"/>
  <c r="AN30" i="3"/>
  <c r="AU30" i="3"/>
  <c r="AV30" i="3" s="1"/>
  <c r="AN23" i="3"/>
  <c r="AU23" i="3"/>
  <c r="AV23" i="3" s="1"/>
  <c r="AN40" i="3"/>
  <c r="AU40" i="3"/>
  <c r="AV40" i="3" s="1"/>
  <c r="AF50" i="3"/>
  <c r="AP50" i="3" s="1"/>
  <c r="AX50" i="3" s="1"/>
  <c r="AU60" i="3"/>
  <c r="AV60" i="3" s="1"/>
  <c r="AN60" i="3"/>
  <c r="R442" i="3"/>
  <c r="AF82" i="3"/>
  <c r="AP82" i="3" s="1"/>
  <c r="AX82" i="3" s="1"/>
  <c r="AE82" i="3"/>
  <c r="AO82" i="3" s="1"/>
  <c r="AW82" i="3" s="1"/>
  <c r="AG86" i="3"/>
  <c r="AQ86" i="3" s="1"/>
  <c r="AY86" i="3" s="1"/>
  <c r="AN90" i="3"/>
  <c r="AU90" i="3"/>
  <c r="AV90" i="3" s="1"/>
  <c r="AG91" i="3"/>
  <c r="AQ91" i="3" s="1"/>
  <c r="AY91" i="3" s="1"/>
  <c r="AF91" i="3"/>
  <c r="AP91" i="3" s="1"/>
  <c r="AX91" i="3" s="1"/>
  <c r="V442" i="3"/>
  <c r="AU37" i="3"/>
  <c r="AV37" i="3" s="1"/>
  <c r="AU42" i="3"/>
  <c r="AV42" i="3" s="1"/>
  <c r="AU46" i="3"/>
  <c r="AV46" i="3" s="1"/>
  <c r="AU48" i="3"/>
  <c r="AV48" i="3" s="1"/>
  <c r="AN49" i="3"/>
  <c r="AU50" i="3"/>
  <c r="AV50" i="3" s="1"/>
  <c r="AE56" i="3"/>
  <c r="AO56" i="3" s="1"/>
  <c r="AW56" i="3" s="1"/>
  <c r="AG58" i="3"/>
  <c r="AQ58" i="3" s="1"/>
  <c r="AY58" i="3" s="1"/>
  <c r="AU59" i="3"/>
  <c r="AV59" i="3" s="1"/>
  <c r="AL442" i="3"/>
  <c r="AN14" i="3"/>
  <c r="AN43" i="3"/>
  <c r="AU44" i="3"/>
  <c r="AV44" i="3" s="1"/>
  <c r="AN45" i="3"/>
  <c r="AN47" i="3"/>
  <c r="AH90" i="3"/>
  <c r="AR90" i="3" s="1"/>
  <c r="AZ90" i="3" s="1"/>
  <c r="AM442" i="3"/>
  <c r="AU62" i="3"/>
  <c r="AV62" i="3" s="1"/>
  <c r="AN62" i="3"/>
  <c r="AG78" i="3"/>
  <c r="AQ78" i="3" s="1"/>
  <c r="AY78" i="3" s="1"/>
  <c r="AU92" i="3"/>
  <c r="AV92" i="3" s="1"/>
  <c r="AN92" i="3"/>
  <c r="W442" i="3"/>
  <c r="AA12" i="3"/>
  <c r="AN27" i="3"/>
  <c r="AW27" i="3" s="1"/>
  <c r="AU73" i="3"/>
  <c r="AV73" i="3" s="1"/>
  <c r="AN73" i="3"/>
  <c r="AG79" i="3"/>
  <c r="AQ79" i="3" s="1"/>
  <c r="AY79" i="3" s="1"/>
  <c r="AH103" i="3"/>
  <c r="AR103" i="3" s="1"/>
  <c r="AZ103" i="3" s="1"/>
  <c r="Z442" i="3"/>
  <c r="AB12" i="3"/>
  <c r="AG12" i="3" s="1"/>
  <c r="AU58" i="3"/>
  <c r="AV58" i="3" s="1"/>
  <c r="AN58" i="3"/>
  <c r="AG74" i="3"/>
  <c r="AQ74" i="3" s="1"/>
  <c r="AY74" i="3" s="1"/>
  <c r="AC442" i="3"/>
  <c r="AH59" i="3"/>
  <c r="AR59" i="3" s="1"/>
  <c r="AZ59" i="3" s="1"/>
  <c r="AN72" i="3"/>
  <c r="AU72" i="3"/>
  <c r="AV72" i="3" s="1"/>
  <c r="AE84" i="3"/>
  <c r="AO84" i="3" s="1"/>
  <c r="AW84" i="3" s="1"/>
  <c r="AN291" i="3"/>
  <c r="AU291" i="3"/>
  <c r="AV291" i="3" s="1"/>
  <c r="AD442" i="3"/>
  <c r="AN55" i="3"/>
  <c r="AA62" i="3"/>
  <c r="AE62" i="3" s="1"/>
  <c r="AO62" i="3" s="1"/>
  <c r="AF94" i="3"/>
  <c r="AP94" i="3" s="1"/>
  <c r="AX94" i="3" s="1"/>
  <c r="AG94" i="3"/>
  <c r="AQ94" i="3" s="1"/>
  <c r="AY94" i="3" s="1"/>
  <c r="AU51" i="3"/>
  <c r="AV51" i="3" s="1"/>
  <c r="AA52" i="3"/>
  <c r="AE52" i="3" s="1"/>
  <c r="AO52" i="3" s="1"/>
  <c r="AN52" i="3"/>
  <c r="AG54" i="3"/>
  <c r="AQ54" i="3" s="1"/>
  <c r="AY54" i="3" s="1"/>
  <c r="AN61" i="3"/>
  <c r="AU61" i="3"/>
  <c r="AV61" i="3" s="1"/>
  <c r="AG62" i="3"/>
  <c r="AQ62" i="3" s="1"/>
  <c r="AY62" i="3" s="1"/>
  <c r="AF62" i="3"/>
  <c r="AP62" i="3" s="1"/>
  <c r="AX62" i="3" s="1"/>
  <c r="AN68" i="3"/>
  <c r="AU68" i="3"/>
  <c r="AV68" i="3" s="1"/>
  <c r="AU71" i="3"/>
  <c r="AV71" i="3" s="1"/>
  <c r="AN71" i="3"/>
  <c r="AU84" i="3"/>
  <c r="AV84" i="3" s="1"/>
  <c r="AN84" i="3"/>
  <c r="AN66" i="3"/>
  <c r="AU66" i="3"/>
  <c r="AV66" i="3" s="1"/>
  <c r="AU82" i="3"/>
  <c r="AV82" i="3" s="1"/>
  <c r="AN82" i="3"/>
  <c r="AN53" i="3"/>
  <c r="AU53" i="3"/>
  <c r="AV53" i="3" s="1"/>
  <c r="AG61" i="3"/>
  <c r="AQ61" i="3" s="1"/>
  <c r="AY61" i="3" s="1"/>
  <c r="AU65" i="3"/>
  <c r="AV65" i="3" s="1"/>
  <c r="AN65" i="3"/>
  <c r="AH68" i="3"/>
  <c r="AR68" i="3" s="1"/>
  <c r="AZ68" i="3" s="1"/>
  <c r="AK75" i="3"/>
  <c r="AB92" i="3"/>
  <c r="AB102" i="3"/>
  <c r="AF102" i="3" s="1"/>
  <c r="AP102" i="3" s="1"/>
  <c r="AX102" i="3" s="1"/>
  <c r="AH105" i="3"/>
  <c r="AR105" i="3" s="1"/>
  <c r="AZ105" i="3" s="1"/>
  <c r="AN107" i="3"/>
  <c r="AU107" i="3"/>
  <c r="AV107" i="3" s="1"/>
  <c r="AE112" i="3"/>
  <c r="AO112" i="3" s="1"/>
  <c r="AU125" i="3"/>
  <c r="AV125" i="3" s="1"/>
  <c r="AA129" i="3"/>
  <c r="AE129" i="3" s="1"/>
  <c r="AO129" i="3" s="1"/>
  <c r="AU91" i="3"/>
  <c r="AV91" i="3" s="1"/>
  <c r="AN91" i="3"/>
  <c r="AU93" i="3"/>
  <c r="AV93" i="3" s="1"/>
  <c r="AN93" i="3"/>
  <c r="AU110" i="3"/>
  <c r="AV110" i="3" s="1"/>
  <c r="AN110" i="3"/>
  <c r="AU95" i="3"/>
  <c r="AV95" i="3" s="1"/>
  <c r="AB98" i="3"/>
  <c r="AF98" i="3" s="1"/>
  <c r="AP98" i="3" s="1"/>
  <c r="AX98" i="3" s="1"/>
  <c r="AU101" i="3"/>
  <c r="AV101" i="3" s="1"/>
  <c r="AA107" i="3"/>
  <c r="AE107" i="3" s="1"/>
  <c r="AO107" i="3" s="1"/>
  <c r="AN114" i="3"/>
  <c r="AU81" i="3"/>
  <c r="AV81" i="3" s="1"/>
  <c r="AU113" i="3"/>
  <c r="AV113" i="3" s="1"/>
  <c r="AN67" i="3"/>
  <c r="AN69" i="3"/>
  <c r="AU70" i="3"/>
  <c r="AV70" i="3" s="1"/>
  <c r="AU74" i="3"/>
  <c r="AV74" i="3" s="1"/>
  <c r="AN78" i="3"/>
  <c r="AU79" i="3"/>
  <c r="AV79" i="3" s="1"/>
  <c r="AN80" i="3"/>
  <c r="AU86" i="3"/>
  <c r="AV86" i="3" s="1"/>
  <c r="AN87" i="3"/>
  <c r="AU88" i="3"/>
  <c r="AV88" i="3" s="1"/>
  <c r="AN89" i="3"/>
  <c r="AN109" i="3"/>
  <c r="AU109" i="3"/>
  <c r="AV109" i="3" s="1"/>
  <c r="AK112" i="3"/>
  <c r="AF112" i="3"/>
  <c r="AP112" i="3" s="1"/>
  <c r="AX112" i="3" s="1"/>
  <c r="AU121" i="3"/>
  <c r="AV121" i="3" s="1"/>
  <c r="AH94" i="3"/>
  <c r="AR94" i="3" s="1"/>
  <c r="AZ94" i="3" s="1"/>
  <c r="AB97" i="3"/>
  <c r="AB101" i="3"/>
  <c r="AF101" i="3" s="1"/>
  <c r="AP101" i="3" s="1"/>
  <c r="AX101" i="3" s="1"/>
  <c r="AH102" i="3"/>
  <c r="AR102" i="3" s="1"/>
  <c r="AZ102" i="3" s="1"/>
  <c r="AN122" i="3"/>
  <c r="AN126" i="3"/>
  <c r="AU126" i="3"/>
  <c r="AV126" i="3" s="1"/>
  <c r="AU130" i="3"/>
  <c r="AV130" i="3" s="1"/>
  <c r="AN130" i="3"/>
  <c r="AG84" i="3"/>
  <c r="AQ84" i="3" s="1"/>
  <c r="AY84" i="3" s="1"/>
  <c r="AH92" i="3"/>
  <c r="AR92" i="3" s="1"/>
  <c r="AZ92" i="3" s="1"/>
  <c r="AN97" i="3"/>
  <c r="AB103" i="3"/>
  <c r="AF103" i="3" s="1"/>
  <c r="AP103" i="3" s="1"/>
  <c r="AX103" i="3" s="1"/>
  <c r="AH104" i="3"/>
  <c r="AR104" i="3" s="1"/>
  <c r="AZ104" i="3" s="1"/>
  <c r="AH106" i="3"/>
  <c r="AR106" i="3" s="1"/>
  <c r="AZ106" i="3" s="1"/>
  <c r="AA109" i="3"/>
  <c r="AE109" i="3" s="1"/>
  <c r="AO109" i="3" s="1"/>
  <c r="AU115" i="3"/>
  <c r="AV115" i="3" s="1"/>
  <c r="AN117" i="3"/>
  <c r="AG119" i="3"/>
  <c r="AQ119" i="3" s="1"/>
  <c r="AY119" i="3" s="1"/>
  <c r="AG122" i="3"/>
  <c r="AQ122" i="3" s="1"/>
  <c r="AY122" i="3" s="1"/>
  <c r="AF122" i="3"/>
  <c r="AP122" i="3" s="1"/>
  <c r="AX122" i="3" s="1"/>
  <c r="AN131" i="3"/>
  <c r="AU131" i="3"/>
  <c r="AV131" i="3" s="1"/>
  <c r="AN135" i="3"/>
  <c r="AU135" i="3"/>
  <c r="AV135" i="3" s="1"/>
  <c r="AN111" i="3"/>
  <c r="AU111" i="3"/>
  <c r="AV111" i="3" s="1"/>
  <c r="AF139" i="3"/>
  <c r="AP139" i="3" s="1"/>
  <c r="AX139" i="3" s="1"/>
  <c r="AH98" i="3"/>
  <c r="AR98" i="3" s="1"/>
  <c r="AZ98" i="3" s="1"/>
  <c r="AU127" i="3"/>
  <c r="AV127" i="3" s="1"/>
  <c r="AN127" i="3"/>
  <c r="AH132" i="3"/>
  <c r="AR132" i="3" s="1"/>
  <c r="AZ132" i="3" s="1"/>
  <c r="AG132" i="3"/>
  <c r="AQ132" i="3" s="1"/>
  <c r="AY132" i="3" s="1"/>
  <c r="AF133" i="3"/>
  <c r="AP133" i="3" s="1"/>
  <c r="AX133" i="3" s="1"/>
  <c r="AU180" i="3"/>
  <c r="AV180" i="3" s="1"/>
  <c r="AN180" i="3"/>
  <c r="AB95" i="3"/>
  <c r="AF116" i="3"/>
  <c r="AP116" i="3" s="1"/>
  <c r="AX116" i="3" s="1"/>
  <c r="AN129" i="3"/>
  <c r="AU129" i="3"/>
  <c r="AV129" i="3" s="1"/>
  <c r="AN104" i="3"/>
  <c r="AU108" i="3"/>
  <c r="AV108" i="3" s="1"/>
  <c r="AN108" i="3"/>
  <c r="AU119" i="3"/>
  <c r="AV119" i="3" s="1"/>
  <c r="AG124" i="3"/>
  <c r="AQ124" i="3" s="1"/>
  <c r="AY124" i="3" s="1"/>
  <c r="AF124" i="3"/>
  <c r="AP124" i="3" s="1"/>
  <c r="AX124" i="3" s="1"/>
  <c r="AN164" i="3"/>
  <c r="AU164" i="3"/>
  <c r="AV164" i="3" s="1"/>
  <c r="AN178" i="3"/>
  <c r="AU178" i="3"/>
  <c r="AV178" i="3" s="1"/>
  <c r="AN106" i="3"/>
  <c r="AN148" i="3"/>
  <c r="AU148" i="3"/>
  <c r="AV148" i="3" s="1"/>
  <c r="AU153" i="3"/>
  <c r="AV153" i="3" s="1"/>
  <c r="AN153" i="3"/>
  <c r="AU165" i="3"/>
  <c r="AV165" i="3" s="1"/>
  <c r="AN165" i="3"/>
  <c r="AU176" i="3"/>
  <c r="AV176" i="3" s="1"/>
  <c r="AN176" i="3"/>
  <c r="AH181" i="3"/>
  <c r="AR181" i="3" s="1"/>
  <c r="AZ181" i="3" s="1"/>
  <c r="AU149" i="3"/>
  <c r="AV149" i="3" s="1"/>
  <c r="AN149" i="3"/>
  <c r="AH154" i="3"/>
  <c r="AR154" i="3" s="1"/>
  <c r="AZ154" i="3" s="1"/>
  <c r="AU155" i="3"/>
  <c r="AV155" i="3" s="1"/>
  <c r="AN155" i="3"/>
  <c r="AU174" i="3"/>
  <c r="AV174" i="3" s="1"/>
  <c r="AN174" i="3"/>
  <c r="AU195" i="3"/>
  <c r="AV195" i="3" s="1"/>
  <c r="AN195" i="3"/>
  <c r="AU128" i="3"/>
  <c r="AV128" i="3" s="1"/>
  <c r="AN140" i="3"/>
  <c r="AU142" i="3"/>
  <c r="AV142" i="3" s="1"/>
  <c r="AN142" i="3"/>
  <c r="AN143" i="3"/>
  <c r="AU143" i="3"/>
  <c r="AV143" i="3" s="1"/>
  <c r="AH148" i="3"/>
  <c r="AR148" i="3" s="1"/>
  <c r="AZ148" i="3" s="1"/>
  <c r="AN159" i="3"/>
  <c r="AU167" i="3"/>
  <c r="AV167" i="3" s="1"/>
  <c r="AN167" i="3"/>
  <c r="AN172" i="3"/>
  <c r="AU172" i="3"/>
  <c r="AV172" i="3" s="1"/>
  <c r="AF175" i="3"/>
  <c r="AP175" i="3" s="1"/>
  <c r="AX175" i="3" s="1"/>
  <c r="AA131" i="3"/>
  <c r="AE131" i="3" s="1"/>
  <c r="AO131" i="3" s="1"/>
  <c r="AG150" i="3"/>
  <c r="AQ150" i="3" s="1"/>
  <c r="AY150" i="3" s="1"/>
  <c r="AU171" i="3"/>
  <c r="AV171" i="3" s="1"/>
  <c r="AN171" i="3"/>
  <c r="AU179" i="3"/>
  <c r="AV179" i="3" s="1"/>
  <c r="AN179" i="3"/>
  <c r="AN190" i="3"/>
  <c r="AU190" i="3"/>
  <c r="AV190" i="3" s="1"/>
  <c r="AG146" i="3"/>
  <c r="AQ146" i="3" s="1"/>
  <c r="AY146" i="3" s="1"/>
  <c r="AF146" i="3"/>
  <c r="AP146" i="3" s="1"/>
  <c r="AX146" i="3" s="1"/>
  <c r="AH149" i="3"/>
  <c r="AR149" i="3" s="1"/>
  <c r="AZ149" i="3" s="1"/>
  <c r="AH150" i="3"/>
  <c r="AR150" i="3" s="1"/>
  <c r="AZ150" i="3" s="1"/>
  <c r="AU151" i="3"/>
  <c r="AV151" i="3" s="1"/>
  <c r="AS151" i="3" s="1"/>
  <c r="BA151" i="3" s="1"/>
  <c r="AN151" i="3"/>
  <c r="AH155" i="3"/>
  <c r="AR155" i="3" s="1"/>
  <c r="AZ155" i="3" s="1"/>
  <c r="AN170" i="3"/>
  <c r="AU170" i="3"/>
  <c r="AV170" i="3" s="1"/>
  <c r="AH172" i="3"/>
  <c r="AR172" i="3" s="1"/>
  <c r="AZ172" i="3" s="1"/>
  <c r="AN137" i="3"/>
  <c r="AN139" i="3"/>
  <c r="AU157" i="3"/>
  <c r="AV157" i="3" s="1"/>
  <c r="AN157" i="3"/>
  <c r="AU173" i="3"/>
  <c r="AV173" i="3" s="1"/>
  <c r="AN133" i="3"/>
  <c r="AE144" i="3"/>
  <c r="AO144" i="3" s="1"/>
  <c r="AW144" i="3" s="1"/>
  <c r="AN150" i="3"/>
  <c r="AU150" i="3"/>
  <c r="AV150" i="3" s="1"/>
  <c r="AN152" i="3"/>
  <c r="AU152" i="3"/>
  <c r="AV152" i="3" s="1"/>
  <c r="AB159" i="3"/>
  <c r="AU166" i="3"/>
  <c r="AV166" i="3" s="1"/>
  <c r="AN156" i="3"/>
  <c r="AU156" i="3"/>
  <c r="AV156" i="3" s="1"/>
  <c r="AU132" i="3"/>
  <c r="AV132" i="3" s="1"/>
  <c r="AU134" i="3"/>
  <c r="AV134" i="3" s="1"/>
  <c r="AK136" i="3"/>
  <c r="AH136" i="3"/>
  <c r="AR136" i="3" s="1"/>
  <c r="AZ136" i="3" s="1"/>
  <c r="AN141" i="3"/>
  <c r="AU141" i="3"/>
  <c r="AV141" i="3" s="1"/>
  <c r="AG163" i="3"/>
  <c r="AQ163" i="3" s="1"/>
  <c r="AF163" i="3"/>
  <c r="AP163" i="3" s="1"/>
  <c r="AG183" i="3"/>
  <c r="AQ183" i="3" s="1"/>
  <c r="AF183" i="3"/>
  <c r="AP183" i="3" s="1"/>
  <c r="AH152" i="3"/>
  <c r="AR152" i="3" s="1"/>
  <c r="AZ152" i="3" s="1"/>
  <c r="AN154" i="3"/>
  <c r="AU154" i="3"/>
  <c r="AV154" i="3" s="1"/>
  <c r="AH158" i="3"/>
  <c r="AR158" i="3" s="1"/>
  <c r="AZ158" i="3" s="1"/>
  <c r="AG158" i="3"/>
  <c r="AQ158" i="3" s="1"/>
  <c r="AY158" i="3" s="1"/>
  <c r="AG173" i="3"/>
  <c r="AQ173" i="3" s="1"/>
  <c r="AY173" i="3" s="1"/>
  <c r="AU161" i="3"/>
  <c r="AV161" i="3" s="1"/>
  <c r="AG165" i="3"/>
  <c r="AQ165" i="3" s="1"/>
  <c r="AY165" i="3" s="1"/>
  <c r="AN173" i="3"/>
  <c r="AN183" i="3"/>
  <c r="AN185" i="3"/>
  <c r="AU187" i="3"/>
  <c r="AV187" i="3" s="1"/>
  <c r="AG189" i="3"/>
  <c r="AQ189" i="3" s="1"/>
  <c r="AY189" i="3" s="1"/>
  <c r="AA190" i="3"/>
  <c r="AE190" i="3" s="1"/>
  <c r="AO190" i="3" s="1"/>
  <c r="AN160" i="3"/>
  <c r="AN163" i="3"/>
  <c r="AU168" i="3"/>
  <c r="AV168" i="3" s="1"/>
  <c r="AB174" i="3"/>
  <c r="AU175" i="3"/>
  <c r="AV175" i="3" s="1"/>
  <c r="AN192" i="3"/>
  <c r="AU192" i="3"/>
  <c r="AV192" i="3" s="1"/>
  <c r="AU158" i="3"/>
  <c r="AV158" i="3" s="1"/>
  <c r="AU201" i="3"/>
  <c r="AV201" i="3" s="1"/>
  <c r="AN201" i="3"/>
  <c r="AU218" i="3"/>
  <c r="AV218" i="3" s="1"/>
  <c r="AN218" i="3"/>
  <c r="AK177" i="3"/>
  <c r="AU189" i="3"/>
  <c r="AV189" i="3" s="1"/>
  <c r="AN189" i="3"/>
  <c r="AA192" i="3"/>
  <c r="AE192" i="3" s="1"/>
  <c r="AO192" i="3" s="1"/>
  <c r="AH196" i="3"/>
  <c r="AR196" i="3" s="1"/>
  <c r="AZ196" i="3" s="1"/>
  <c r="AU197" i="3"/>
  <c r="AV197" i="3" s="1"/>
  <c r="AN197" i="3"/>
  <c r="AN202" i="3"/>
  <c r="AU202" i="3"/>
  <c r="AV202" i="3" s="1"/>
  <c r="AU204" i="3"/>
  <c r="AV204" i="3" s="1"/>
  <c r="AF207" i="3"/>
  <c r="AP207" i="3" s="1"/>
  <c r="AX207" i="3" s="1"/>
  <c r="AU214" i="3"/>
  <c r="AV214" i="3" s="1"/>
  <c r="AU224" i="3"/>
  <c r="AV224" i="3" s="1"/>
  <c r="AN224" i="3"/>
  <c r="AU235" i="3"/>
  <c r="AV235" i="3" s="1"/>
  <c r="AN235" i="3"/>
  <c r="AH191" i="3"/>
  <c r="AR191" i="3" s="1"/>
  <c r="AZ191" i="3" s="1"/>
  <c r="AN217" i="3"/>
  <c r="AH223" i="3"/>
  <c r="AR223" i="3" s="1"/>
  <c r="AZ223" i="3" s="1"/>
  <c r="AB229" i="3"/>
  <c r="AH169" i="3"/>
  <c r="AR169" i="3" s="1"/>
  <c r="AZ169" i="3" s="1"/>
  <c r="AB172" i="3"/>
  <c r="AF172" i="3" s="1"/>
  <c r="AP172" i="3" s="1"/>
  <c r="AX172" i="3" s="1"/>
  <c r="AU191" i="3"/>
  <c r="AV191" i="3" s="1"/>
  <c r="AN191" i="3"/>
  <c r="AU193" i="3"/>
  <c r="AV193" i="3" s="1"/>
  <c r="AN193" i="3"/>
  <c r="AU203" i="3"/>
  <c r="AV203" i="3" s="1"/>
  <c r="AN203" i="3"/>
  <c r="AB216" i="3"/>
  <c r="AA217" i="3"/>
  <c r="AE217" i="3" s="1"/>
  <c r="AO217" i="3" s="1"/>
  <c r="AA187" i="3"/>
  <c r="AE187" i="3" s="1"/>
  <c r="AO187" i="3" s="1"/>
  <c r="AH190" i="3"/>
  <c r="AR190" i="3" s="1"/>
  <c r="AZ190" i="3" s="1"/>
  <c r="AH198" i="3"/>
  <c r="AR198" i="3" s="1"/>
  <c r="AZ198" i="3" s="1"/>
  <c r="AH202" i="3"/>
  <c r="AR202" i="3" s="1"/>
  <c r="AZ202" i="3" s="1"/>
  <c r="AU199" i="3"/>
  <c r="AV199" i="3" s="1"/>
  <c r="AN199" i="3"/>
  <c r="AU220" i="3"/>
  <c r="AV220" i="3" s="1"/>
  <c r="AG231" i="3"/>
  <c r="AQ231" i="3" s="1"/>
  <c r="AY231" i="3" s="1"/>
  <c r="AF231" i="3"/>
  <c r="AP231" i="3" s="1"/>
  <c r="AX231" i="3" s="1"/>
  <c r="AU239" i="3"/>
  <c r="AV239" i="3" s="1"/>
  <c r="AN239" i="3"/>
  <c r="AN162" i="3"/>
  <c r="AA166" i="3"/>
  <c r="AE166" i="3" s="1"/>
  <c r="AO166" i="3" s="1"/>
  <c r="AA191" i="3"/>
  <c r="AE191" i="3" s="1"/>
  <c r="AO191" i="3" s="1"/>
  <c r="AA193" i="3"/>
  <c r="AE193" i="3" s="1"/>
  <c r="AO193" i="3" s="1"/>
  <c r="AH194" i="3"/>
  <c r="AR194" i="3" s="1"/>
  <c r="AZ194" i="3" s="1"/>
  <c r="AB210" i="3"/>
  <c r="AN166" i="3"/>
  <c r="AH192" i="3"/>
  <c r="AR192" i="3" s="1"/>
  <c r="AZ192" i="3" s="1"/>
  <c r="AU213" i="3"/>
  <c r="AV213" i="3" s="1"/>
  <c r="AN213" i="3"/>
  <c r="AU194" i="3"/>
  <c r="AV194" i="3" s="1"/>
  <c r="AU196" i="3"/>
  <c r="AV196" i="3" s="1"/>
  <c r="AB218" i="3"/>
  <c r="AF218" i="3" s="1"/>
  <c r="AP218" i="3" s="1"/>
  <c r="AX218" i="3" s="1"/>
  <c r="AN226" i="3"/>
  <c r="AU226" i="3"/>
  <c r="AV226" i="3" s="1"/>
  <c r="AU233" i="3"/>
  <c r="AV233" i="3" s="1"/>
  <c r="AN233" i="3"/>
  <c r="AU240" i="3"/>
  <c r="AV240" i="3" s="1"/>
  <c r="AN240" i="3"/>
  <c r="AG243" i="3"/>
  <c r="AQ243" i="3" s="1"/>
  <c r="AY243" i="3" s="1"/>
  <c r="AN251" i="3"/>
  <c r="AU251" i="3"/>
  <c r="AV251" i="3" s="1"/>
  <c r="AU209" i="3"/>
  <c r="AV209" i="3" s="1"/>
  <c r="AN236" i="3"/>
  <c r="AU236" i="3"/>
  <c r="AV236" i="3" s="1"/>
  <c r="AU237" i="3"/>
  <c r="AV237" i="3" s="1"/>
  <c r="AN237" i="3"/>
  <c r="AU212" i="3"/>
  <c r="AV212" i="3" s="1"/>
  <c r="AU219" i="3"/>
  <c r="AV219" i="3" s="1"/>
  <c r="AA233" i="3"/>
  <c r="AE233" i="3" s="1"/>
  <c r="AO233" i="3" s="1"/>
  <c r="AG256" i="3"/>
  <c r="AQ256" i="3" s="1"/>
  <c r="AY256" i="3" s="1"/>
  <c r="AU216" i="3"/>
  <c r="AV216" i="3" s="1"/>
  <c r="AN225" i="3"/>
  <c r="AA232" i="3"/>
  <c r="AE232" i="3" s="1"/>
  <c r="AO232" i="3" s="1"/>
  <c r="AN232" i="3"/>
  <c r="AU232" i="3"/>
  <c r="AV232" i="3" s="1"/>
  <c r="AG234" i="3"/>
  <c r="AQ234" i="3" s="1"/>
  <c r="AY234" i="3" s="1"/>
  <c r="AA220" i="3"/>
  <c r="AE220" i="3" s="1"/>
  <c r="AO220" i="3" s="1"/>
  <c r="AF227" i="3"/>
  <c r="AP227" i="3" s="1"/>
  <c r="AX227" i="3" s="1"/>
  <c r="AU231" i="3"/>
  <c r="AV231" i="3" s="1"/>
  <c r="AN231" i="3"/>
  <c r="AN245" i="3"/>
  <c r="AU245" i="3"/>
  <c r="AV245" i="3" s="1"/>
  <c r="AU222" i="3"/>
  <c r="AV222" i="3" s="1"/>
  <c r="AN222" i="3"/>
  <c r="AN223" i="3"/>
  <c r="AU223" i="3"/>
  <c r="AV223" i="3" s="1"/>
  <c r="AN221" i="3"/>
  <c r="AU221" i="3"/>
  <c r="AV221" i="3" s="1"/>
  <c r="AA222" i="3"/>
  <c r="AE222" i="3" s="1"/>
  <c r="AO222" i="3" s="1"/>
  <c r="AE225" i="3"/>
  <c r="AO225" i="3" s="1"/>
  <c r="AA230" i="3"/>
  <c r="AE230" i="3" s="1"/>
  <c r="AO230" i="3" s="1"/>
  <c r="AN230" i="3"/>
  <c r="AU230" i="3"/>
  <c r="AV230" i="3" s="1"/>
  <c r="AA235" i="3"/>
  <c r="AE235" i="3" s="1"/>
  <c r="AO235" i="3" s="1"/>
  <c r="AU229" i="3"/>
  <c r="AV229" i="3" s="1"/>
  <c r="AN229" i="3"/>
  <c r="AN215" i="3"/>
  <c r="AA228" i="3"/>
  <c r="AE228" i="3" s="1"/>
  <c r="AO228" i="3" s="1"/>
  <c r="AN228" i="3"/>
  <c r="AU228" i="3"/>
  <c r="AV228" i="3" s="1"/>
  <c r="AG232" i="3"/>
  <c r="AQ232" i="3" s="1"/>
  <c r="AY232" i="3" s="1"/>
  <c r="AF240" i="3"/>
  <c r="AP240" i="3" s="1"/>
  <c r="AX240" i="3" s="1"/>
  <c r="AG240" i="3"/>
  <c r="AQ240" i="3" s="1"/>
  <c r="AY240" i="3" s="1"/>
  <c r="AU217" i="3"/>
  <c r="AV217" i="3" s="1"/>
  <c r="AU227" i="3"/>
  <c r="AV227" i="3" s="1"/>
  <c r="AN227" i="3"/>
  <c r="AH253" i="3"/>
  <c r="AR253" i="3" s="1"/>
  <c r="AZ253" i="3" s="1"/>
  <c r="AN247" i="3"/>
  <c r="AA251" i="3"/>
  <c r="AE251" i="3" s="1"/>
  <c r="AO251" i="3" s="1"/>
  <c r="AN308" i="3"/>
  <c r="AU308" i="3"/>
  <c r="AV308" i="3" s="1"/>
  <c r="AB260" i="3"/>
  <c r="AN241" i="3"/>
  <c r="AN258" i="3"/>
  <c r="AN280" i="3"/>
  <c r="AU254" i="3"/>
  <c r="AV254" i="3" s="1"/>
  <c r="AU264" i="3"/>
  <c r="AV264" i="3" s="1"/>
  <c r="AN264" i="3"/>
  <c r="AN271" i="3"/>
  <c r="AU271" i="3"/>
  <c r="AV271" i="3" s="1"/>
  <c r="AU247" i="3"/>
  <c r="AV247" i="3" s="1"/>
  <c r="AG250" i="3"/>
  <c r="AQ250" i="3" s="1"/>
  <c r="AY250" i="3" s="1"/>
  <c r="AU297" i="3"/>
  <c r="AV297" i="3" s="1"/>
  <c r="AN297" i="3"/>
  <c r="AU244" i="3"/>
  <c r="AV244" i="3" s="1"/>
  <c r="AU266" i="3"/>
  <c r="AV266" i="3" s="1"/>
  <c r="AN266" i="3"/>
  <c r="AN270" i="3"/>
  <c r="AU274" i="3"/>
  <c r="AV274" i="3" s="1"/>
  <c r="AN274" i="3"/>
  <c r="AN281" i="3"/>
  <c r="AU281" i="3"/>
  <c r="AV281" i="3" s="1"/>
  <c r="AH257" i="3"/>
  <c r="AR257" i="3" s="1"/>
  <c r="AZ257" i="3" s="1"/>
  <c r="AN279" i="3"/>
  <c r="AU279" i="3"/>
  <c r="AV279" i="3" s="1"/>
  <c r="AA245" i="3"/>
  <c r="AE245" i="3" s="1"/>
  <c r="AO245" i="3" s="1"/>
  <c r="AH250" i="3"/>
  <c r="AR250" i="3" s="1"/>
  <c r="AZ250" i="3" s="1"/>
  <c r="AN252" i="3"/>
  <c r="AN260" i="3"/>
  <c r="AU272" i="3"/>
  <c r="AV272" i="3" s="1"/>
  <c r="AB284" i="3"/>
  <c r="AF284" i="3" s="1"/>
  <c r="AP284" i="3" s="1"/>
  <c r="AX284" i="3" s="1"/>
  <c r="AN286" i="3"/>
  <c r="AG307" i="3"/>
  <c r="AQ307" i="3" s="1"/>
  <c r="AY307" i="3" s="1"/>
  <c r="AU277" i="3"/>
  <c r="AV277" i="3" s="1"/>
  <c r="AN277" i="3"/>
  <c r="AN303" i="3"/>
  <c r="AU303" i="3"/>
  <c r="AV303" i="3" s="1"/>
  <c r="AN304" i="3"/>
  <c r="AU304" i="3"/>
  <c r="AV304" i="3" s="1"/>
  <c r="AH282" i="3"/>
  <c r="AR282" i="3" s="1"/>
  <c r="AZ282" i="3" s="1"/>
  <c r="AN293" i="3"/>
  <c r="AU293" i="3"/>
  <c r="AV293" i="3" s="1"/>
  <c r="AU302" i="3"/>
  <c r="AV302" i="3" s="1"/>
  <c r="AN302" i="3"/>
  <c r="AU284" i="3"/>
  <c r="AV284" i="3" s="1"/>
  <c r="AN284" i="3"/>
  <c r="AG287" i="3"/>
  <c r="AQ287" i="3" s="1"/>
  <c r="AY287" i="3" s="1"/>
  <c r="AH291" i="3"/>
  <c r="AR291" i="3" s="1"/>
  <c r="AZ291" i="3" s="1"/>
  <c r="AU294" i="3"/>
  <c r="AV294" i="3" s="1"/>
  <c r="AN294" i="3"/>
  <c r="AA275" i="3"/>
  <c r="AE275" i="3" s="1"/>
  <c r="AO275" i="3" s="1"/>
  <c r="AN275" i="3"/>
  <c r="AN278" i="3"/>
  <c r="AU278" i="3"/>
  <c r="AV278" i="3" s="1"/>
  <c r="AN301" i="3"/>
  <c r="AU301" i="3"/>
  <c r="AV301" i="3" s="1"/>
  <c r="AG259" i="3"/>
  <c r="AQ259" i="3" s="1"/>
  <c r="AY259" i="3" s="1"/>
  <c r="AH270" i="3"/>
  <c r="AR270" i="3" s="1"/>
  <c r="AZ270" i="3" s="1"/>
  <c r="AN276" i="3"/>
  <c r="AN283" i="3"/>
  <c r="AU283" i="3"/>
  <c r="AV283" i="3" s="1"/>
  <c r="AU292" i="3"/>
  <c r="AV292" i="3" s="1"/>
  <c r="AN292" i="3"/>
  <c r="AU300" i="3"/>
  <c r="AV300" i="3" s="1"/>
  <c r="AN300" i="3"/>
  <c r="AU352" i="3"/>
  <c r="AV352" i="3" s="1"/>
  <c r="AN352" i="3"/>
  <c r="AN268" i="3"/>
  <c r="AN269" i="3"/>
  <c r="AH279" i="3"/>
  <c r="AR279" i="3" s="1"/>
  <c r="AZ279" i="3" s="1"/>
  <c r="AN298" i="3"/>
  <c r="AU298" i="3"/>
  <c r="AV298" i="3" s="1"/>
  <c r="AB305" i="3"/>
  <c r="AF305" i="3" s="1"/>
  <c r="AP305" i="3" s="1"/>
  <c r="AX305" i="3" s="1"/>
  <c r="AA292" i="3"/>
  <c r="AE292" i="3" s="1"/>
  <c r="AO292" i="3" s="1"/>
  <c r="AG264" i="3"/>
  <c r="AQ264" i="3" s="1"/>
  <c r="AY264" i="3" s="1"/>
  <c r="AK285" i="3"/>
  <c r="AE285" i="3"/>
  <c r="AO285" i="3" s="1"/>
  <c r="AW285" i="3" s="1"/>
  <c r="AU307" i="3"/>
  <c r="AV307" i="3" s="1"/>
  <c r="AN307" i="3"/>
  <c r="AA271" i="3"/>
  <c r="AE271" i="3" s="1"/>
  <c r="AO271" i="3" s="1"/>
  <c r="AH283" i="3"/>
  <c r="AR283" i="3" s="1"/>
  <c r="AZ283" i="3" s="1"/>
  <c r="AN289" i="3"/>
  <c r="AU289" i="3"/>
  <c r="AV289" i="3" s="1"/>
  <c r="AU305" i="3"/>
  <c r="AV305" i="3" s="1"/>
  <c r="AN305" i="3"/>
  <c r="AG306" i="3"/>
  <c r="AQ306" i="3" s="1"/>
  <c r="AY306" i="3" s="1"/>
  <c r="AN333" i="3"/>
  <c r="AU333" i="3"/>
  <c r="AV333" i="3" s="1"/>
  <c r="AG335" i="3"/>
  <c r="AQ335" i="3" s="1"/>
  <c r="AY335" i="3" s="1"/>
  <c r="AF335" i="3"/>
  <c r="AP335" i="3" s="1"/>
  <c r="AX335" i="3" s="1"/>
  <c r="AN309" i="3"/>
  <c r="AU309" i="3"/>
  <c r="AV309" i="3" s="1"/>
  <c r="AB316" i="3"/>
  <c r="AU324" i="3"/>
  <c r="AV324" i="3" s="1"/>
  <c r="AN324" i="3"/>
  <c r="AF291" i="3"/>
  <c r="AP291" i="3" s="1"/>
  <c r="AX291" i="3" s="1"/>
  <c r="AU310" i="3"/>
  <c r="AV310" i="3" s="1"/>
  <c r="AE316" i="3"/>
  <c r="AO316" i="3" s="1"/>
  <c r="AN322" i="3"/>
  <c r="AN326" i="3"/>
  <c r="AU326" i="3"/>
  <c r="AV326" i="3" s="1"/>
  <c r="AU331" i="3"/>
  <c r="AV331" i="3" s="1"/>
  <c r="AN331" i="3"/>
  <c r="AU342" i="3"/>
  <c r="AV342" i="3" s="1"/>
  <c r="AN342" i="3"/>
  <c r="AN295" i="3"/>
  <c r="AN306" i="3"/>
  <c r="AN319" i="3"/>
  <c r="AU319" i="3"/>
  <c r="AV319" i="3" s="1"/>
  <c r="AN328" i="3"/>
  <c r="AU328" i="3"/>
  <c r="AV328" i="3" s="1"/>
  <c r="AG338" i="3"/>
  <c r="AQ338" i="3" s="1"/>
  <c r="AY338" i="3" s="1"/>
  <c r="AF338" i="3"/>
  <c r="AP338" i="3" s="1"/>
  <c r="AX338" i="3" s="1"/>
  <c r="AU299" i="3"/>
  <c r="AV299" i="3" s="1"/>
  <c r="AB314" i="3"/>
  <c r="AU316" i="3"/>
  <c r="AV316" i="3" s="1"/>
  <c r="AN316" i="3"/>
  <c r="AN317" i="3"/>
  <c r="AN334" i="3"/>
  <c r="AU334" i="3"/>
  <c r="AV334" i="3" s="1"/>
  <c r="AU311" i="3"/>
  <c r="AV311" i="3" s="1"/>
  <c r="AE314" i="3"/>
  <c r="AO314" i="3" s="1"/>
  <c r="AW314" i="3" s="1"/>
  <c r="AN337" i="3"/>
  <c r="AU337" i="3"/>
  <c r="AV337" i="3" s="1"/>
  <c r="AN354" i="3"/>
  <c r="AU357" i="3"/>
  <c r="AV357" i="3" s="1"/>
  <c r="AN357" i="3"/>
  <c r="AA303" i="3"/>
  <c r="AE303" i="3" s="1"/>
  <c r="AO303" i="3" s="1"/>
  <c r="AU312" i="3"/>
  <c r="AV312" i="3" s="1"/>
  <c r="AN312" i="3"/>
  <c r="AB322" i="3"/>
  <c r="AF322" i="3" s="1"/>
  <c r="AP322" i="3" s="1"/>
  <c r="AX322" i="3" s="1"/>
  <c r="AU329" i="3"/>
  <c r="AV329" i="3" s="1"/>
  <c r="AN329" i="3"/>
  <c r="AF336" i="3"/>
  <c r="AP336" i="3" s="1"/>
  <c r="AX336" i="3" s="1"/>
  <c r="AU340" i="3"/>
  <c r="AV340" i="3" s="1"/>
  <c r="AN340" i="3"/>
  <c r="AG344" i="3"/>
  <c r="AQ344" i="3" s="1"/>
  <c r="AY344" i="3" s="1"/>
  <c r="AU360" i="3"/>
  <c r="AV360" i="3" s="1"/>
  <c r="AN360" i="3"/>
  <c r="AU314" i="3"/>
  <c r="AV314" i="3" s="1"/>
  <c r="AN314" i="3"/>
  <c r="AH319" i="3"/>
  <c r="AR319" i="3" s="1"/>
  <c r="AZ319" i="3" s="1"/>
  <c r="AE295" i="3"/>
  <c r="AO295" i="3" s="1"/>
  <c r="AW295" i="3" s="1"/>
  <c r="AN311" i="3"/>
  <c r="AU335" i="3"/>
  <c r="AV335" i="3" s="1"/>
  <c r="AN335" i="3"/>
  <c r="AE312" i="3"/>
  <c r="AO312" i="3" s="1"/>
  <c r="AW312" i="3" s="1"/>
  <c r="AG330" i="3"/>
  <c r="AQ330" i="3" s="1"/>
  <c r="AY330" i="3" s="1"/>
  <c r="AF330" i="3"/>
  <c r="AP330" i="3" s="1"/>
  <c r="AX330" i="3" s="1"/>
  <c r="AU339" i="3"/>
  <c r="AV339" i="3" s="1"/>
  <c r="AN339" i="3"/>
  <c r="AN350" i="3"/>
  <c r="AU350" i="3"/>
  <c r="AV350" i="3" s="1"/>
  <c r="AN321" i="3"/>
  <c r="AU321" i="3"/>
  <c r="AV321" i="3" s="1"/>
  <c r="AG341" i="3"/>
  <c r="AF341" i="3"/>
  <c r="AP341" i="3" s="1"/>
  <c r="AX341" i="3" s="1"/>
  <c r="AH344" i="3"/>
  <c r="AR344" i="3" s="1"/>
  <c r="AZ344" i="3" s="1"/>
  <c r="AE360" i="3"/>
  <c r="AO360" i="3" s="1"/>
  <c r="AU332" i="3"/>
  <c r="AV332" i="3" s="1"/>
  <c r="AE362" i="3"/>
  <c r="AO362" i="3" s="1"/>
  <c r="AW362" i="3" s="1"/>
  <c r="AN327" i="3"/>
  <c r="AU354" i="3"/>
  <c r="AV354" i="3" s="1"/>
  <c r="AU375" i="3"/>
  <c r="AV375" i="3" s="1"/>
  <c r="AN375" i="3"/>
  <c r="AU387" i="3"/>
  <c r="AV387" i="3" s="1"/>
  <c r="AN387" i="3"/>
  <c r="AN332" i="3"/>
  <c r="AU338" i="3"/>
  <c r="AV338" i="3" s="1"/>
  <c r="AF363" i="3"/>
  <c r="AP363" i="3" s="1"/>
  <c r="AX363" i="3" s="1"/>
  <c r="AG339" i="3"/>
  <c r="AQ339" i="3" s="1"/>
  <c r="AY339" i="3" s="1"/>
  <c r="AU341" i="3"/>
  <c r="AV341" i="3" s="1"/>
  <c r="AN345" i="3"/>
  <c r="AN362" i="3"/>
  <c r="AH339" i="3"/>
  <c r="AR339" i="3" s="1"/>
  <c r="AZ339" i="3" s="1"/>
  <c r="AG358" i="3"/>
  <c r="AQ358" i="3" s="1"/>
  <c r="AY358" i="3" s="1"/>
  <c r="AU353" i="3"/>
  <c r="AV353" i="3" s="1"/>
  <c r="AE354" i="3"/>
  <c r="AO354" i="3" s="1"/>
  <c r="AW354" i="3" s="1"/>
  <c r="AN363" i="3"/>
  <c r="AU363" i="3"/>
  <c r="AV363" i="3" s="1"/>
  <c r="AA350" i="3"/>
  <c r="AE350" i="3" s="1"/>
  <c r="AO350" i="3" s="1"/>
  <c r="AK379" i="3"/>
  <c r="AF345" i="3"/>
  <c r="AP345" i="3" s="1"/>
  <c r="AX345" i="3" s="1"/>
  <c r="AH349" i="3"/>
  <c r="AR349" i="3" s="1"/>
  <c r="AZ349" i="3" s="1"/>
  <c r="AB350" i="3"/>
  <c r="AH351" i="3"/>
  <c r="AR351" i="3" s="1"/>
  <c r="AZ351" i="3" s="1"/>
  <c r="AU358" i="3"/>
  <c r="AV358" i="3" s="1"/>
  <c r="AN358" i="3"/>
  <c r="AB362" i="3"/>
  <c r="AF362" i="3" s="1"/>
  <c r="AP362" i="3" s="1"/>
  <c r="AX362" i="3" s="1"/>
  <c r="AH377" i="3"/>
  <c r="AR377" i="3" s="1"/>
  <c r="AZ377" i="3" s="1"/>
  <c r="AG393" i="3"/>
  <c r="AF393" i="3"/>
  <c r="AP393" i="3" s="1"/>
  <c r="AX393" i="3" s="1"/>
  <c r="AF378" i="3"/>
  <c r="AP378" i="3" s="1"/>
  <c r="AX378" i="3" s="1"/>
  <c r="AB391" i="3"/>
  <c r="AU400" i="3"/>
  <c r="AV400" i="3" s="1"/>
  <c r="AN400" i="3"/>
  <c r="AU421" i="3"/>
  <c r="AV421" i="3" s="1"/>
  <c r="AN421" i="3"/>
  <c r="AN371" i="3"/>
  <c r="AG387" i="3"/>
  <c r="AN370" i="3"/>
  <c r="AN372" i="3"/>
  <c r="AN373" i="3"/>
  <c r="AG365" i="3"/>
  <c r="AQ365" i="3" s="1"/>
  <c r="AY365" i="3" s="1"/>
  <c r="AN367" i="3"/>
  <c r="AG378" i="3"/>
  <c r="AU380" i="3"/>
  <c r="AV380" i="3" s="1"/>
  <c r="AN380" i="3"/>
  <c r="AU383" i="3"/>
  <c r="AV383" i="3" s="1"/>
  <c r="AN383" i="3"/>
  <c r="AN388" i="3"/>
  <c r="AU388" i="3"/>
  <c r="AV388" i="3" s="1"/>
  <c r="AN392" i="3"/>
  <c r="AU392" i="3"/>
  <c r="AV392" i="3" s="1"/>
  <c r="AU395" i="3"/>
  <c r="AV395" i="3" s="1"/>
  <c r="AN395" i="3"/>
  <c r="AN369" i="3"/>
  <c r="AG385" i="3"/>
  <c r="AF385" i="3"/>
  <c r="AP385" i="3" s="1"/>
  <c r="AX385" i="3" s="1"/>
  <c r="AU386" i="3"/>
  <c r="AV386" i="3" s="1"/>
  <c r="AU389" i="3"/>
  <c r="AV389" i="3" s="1"/>
  <c r="AN389" i="3"/>
  <c r="AG375" i="3"/>
  <c r="AQ375" i="3" s="1"/>
  <c r="AY375" i="3" s="1"/>
  <c r="AG383" i="3"/>
  <c r="AQ383" i="3" s="1"/>
  <c r="AY383" i="3" s="1"/>
  <c r="AU403" i="3"/>
  <c r="AV403" i="3" s="1"/>
  <c r="AU374" i="3"/>
  <c r="AV374" i="3" s="1"/>
  <c r="AB381" i="3"/>
  <c r="AH390" i="3"/>
  <c r="AR390" i="3" s="1"/>
  <c r="AZ390" i="3" s="1"/>
  <c r="AE372" i="3"/>
  <c r="AO372" i="3" s="1"/>
  <c r="AW372" i="3" s="1"/>
  <c r="AU372" i="3"/>
  <c r="AV372" i="3" s="1"/>
  <c r="AH380" i="3"/>
  <c r="AR380" i="3" s="1"/>
  <c r="AZ380" i="3" s="1"/>
  <c r="AN391" i="3"/>
  <c r="AN402" i="3"/>
  <c r="AW402" i="3" s="1"/>
  <c r="AU402" i="3"/>
  <c r="AV402" i="3" s="1"/>
  <c r="AU368" i="3"/>
  <c r="AV368" i="3" s="1"/>
  <c r="AU391" i="3"/>
  <c r="AV391" i="3" s="1"/>
  <c r="AH369" i="3"/>
  <c r="AR369" i="3" s="1"/>
  <c r="AZ369" i="3" s="1"/>
  <c r="AH370" i="3"/>
  <c r="AR370" i="3" s="1"/>
  <c r="AZ370" i="3" s="1"/>
  <c r="AH373" i="3"/>
  <c r="AR373" i="3" s="1"/>
  <c r="AZ373" i="3" s="1"/>
  <c r="AU381" i="3"/>
  <c r="AV381" i="3" s="1"/>
  <c r="AN384" i="3"/>
  <c r="AN385" i="3"/>
  <c r="AU385" i="3"/>
  <c r="AV385" i="3" s="1"/>
  <c r="AN428" i="3"/>
  <c r="AU428" i="3"/>
  <c r="AV428" i="3" s="1"/>
  <c r="AS428" i="3" s="1"/>
  <c r="BA428" i="3" s="1"/>
  <c r="AE399" i="3"/>
  <c r="AO399" i="3" s="1"/>
  <c r="AN408" i="3"/>
  <c r="AG421" i="3"/>
  <c r="AQ421" i="3" s="1"/>
  <c r="AY421" i="3" s="1"/>
  <c r="AG422" i="3"/>
  <c r="AN429" i="3"/>
  <c r="AU429" i="3"/>
  <c r="AV429" i="3" s="1"/>
  <c r="AB396" i="3"/>
  <c r="AN401" i="3"/>
  <c r="AU413" i="3"/>
  <c r="AV413" i="3" s="1"/>
  <c r="AH422" i="3"/>
  <c r="AR422" i="3" s="1"/>
  <c r="AZ422" i="3" s="1"/>
  <c r="AN425" i="3"/>
  <c r="AU425" i="3"/>
  <c r="AV425" i="3" s="1"/>
  <c r="AU427" i="3"/>
  <c r="AV427" i="3" s="1"/>
  <c r="AN427" i="3"/>
  <c r="AG429" i="3"/>
  <c r="AQ429" i="3" s="1"/>
  <c r="AY429" i="3" s="1"/>
  <c r="AF429" i="3"/>
  <c r="AP429" i="3" s="1"/>
  <c r="AX429" i="3" s="1"/>
  <c r="AN433" i="3"/>
  <c r="AU390" i="3"/>
  <c r="AV390" i="3" s="1"/>
  <c r="AU393" i="3"/>
  <c r="AV393" i="3" s="1"/>
  <c r="AN396" i="3"/>
  <c r="AU397" i="3"/>
  <c r="AV397" i="3" s="1"/>
  <c r="AN409" i="3"/>
  <c r="AU409" i="3"/>
  <c r="AV409" i="3" s="1"/>
  <c r="AE397" i="3"/>
  <c r="AO397" i="3" s="1"/>
  <c r="AN404" i="3"/>
  <c r="AU423" i="3"/>
  <c r="AV423" i="3" s="1"/>
  <c r="AH425" i="3"/>
  <c r="AR425" i="3" s="1"/>
  <c r="AZ425" i="3" s="1"/>
  <c r="AU430" i="3"/>
  <c r="AV430" i="3" s="1"/>
  <c r="AN430" i="3"/>
  <c r="AB436" i="3"/>
  <c r="AF436" i="3" s="1"/>
  <c r="AP436" i="3" s="1"/>
  <c r="AX436" i="3" s="1"/>
  <c r="AB439" i="3"/>
  <c r="AF439" i="3" s="1"/>
  <c r="AP439" i="3" s="1"/>
  <c r="AX439" i="3" s="1"/>
  <c r="AB395" i="3"/>
  <c r="AB399" i="3"/>
  <c r="AF399" i="3" s="1"/>
  <c r="AP399" i="3" s="1"/>
  <c r="AX399" i="3" s="1"/>
  <c r="AU398" i="3"/>
  <c r="AV398" i="3" s="1"/>
  <c r="AH402" i="3"/>
  <c r="AR402" i="3" s="1"/>
  <c r="AZ402" i="3" s="1"/>
  <c r="AF408" i="3"/>
  <c r="AP408" i="3" s="1"/>
  <c r="AX408" i="3" s="1"/>
  <c r="AS408" i="3" s="1"/>
  <c r="BA408" i="3" s="1"/>
  <c r="AN415" i="3"/>
  <c r="AU415" i="3"/>
  <c r="AV415" i="3" s="1"/>
  <c r="AN417" i="3"/>
  <c r="AU417" i="3"/>
  <c r="AV417" i="3" s="1"/>
  <c r="AN420" i="3"/>
  <c r="AU426" i="3"/>
  <c r="AV426" i="3" s="1"/>
  <c r="AB433" i="3"/>
  <c r="AF433" i="3" s="1"/>
  <c r="AP433" i="3" s="1"/>
  <c r="AX433" i="3" s="1"/>
  <c r="AF434" i="3"/>
  <c r="AP434" i="3" s="1"/>
  <c r="AX434" i="3" s="1"/>
  <c r="AN438" i="3"/>
  <c r="AU438" i="3"/>
  <c r="AV438" i="3" s="1"/>
  <c r="AG413" i="3"/>
  <c r="AQ413" i="3" s="1"/>
  <c r="AY413" i="3" s="1"/>
  <c r="AF413" i="3"/>
  <c r="AP413" i="3" s="1"/>
  <c r="AX413" i="3" s="1"/>
  <c r="AB423" i="3"/>
  <c r="AN435" i="3"/>
  <c r="AU435" i="3"/>
  <c r="AV435" i="3" s="1"/>
  <c r="AE396" i="3"/>
  <c r="AO396" i="3" s="1"/>
  <c r="AN399" i="3"/>
  <c r="AB398" i="3"/>
  <c r="AH411" i="3"/>
  <c r="AR411" i="3" s="1"/>
  <c r="AZ411" i="3" s="1"/>
  <c r="AN412" i="3"/>
  <c r="AU412" i="3"/>
  <c r="AV412" i="3" s="1"/>
  <c r="AU394" i="3"/>
  <c r="AV394" i="3" s="1"/>
  <c r="AN406" i="3"/>
  <c r="AN416" i="3"/>
  <c r="AN422" i="3"/>
  <c r="AU422" i="3"/>
  <c r="AV422" i="3" s="1"/>
  <c r="AN432" i="3"/>
  <c r="AU432" i="3"/>
  <c r="AV432" i="3" s="1"/>
  <c r="AU436" i="3"/>
  <c r="AV436" i="3" s="1"/>
  <c r="AU439" i="3"/>
  <c r="AV439" i="3" s="1"/>
  <c r="AN413" i="3"/>
  <c r="AN423" i="3"/>
  <c r="AN426" i="3"/>
  <c r="AN439" i="3"/>
  <c r="AG428" i="3"/>
  <c r="AN436" i="3"/>
  <c r="AN431" i="3"/>
  <c r="AN424" i="3"/>
  <c r="AW172" i="3" l="1"/>
  <c r="AG394" i="3"/>
  <c r="AQ394" i="3" s="1"/>
  <c r="AY394" i="3" s="1"/>
  <c r="AG352" i="3"/>
  <c r="AQ352" i="3" s="1"/>
  <c r="AY352" i="3" s="1"/>
  <c r="AG215" i="3"/>
  <c r="AQ215" i="3" s="1"/>
  <c r="AY215" i="3" s="1"/>
  <c r="AG321" i="3"/>
  <c r="AQ321" i="3" s="1"/>
  <c r="AY321" i="3" s="1"/>
  <c r="AG276" i="3"/>
  <c r="AQ276" i="3" s="1"/>
  <c r="AY276" i="3" s="1"/>
  <c r="AF435" i="3"/>
  <c r="AP435" i="3" s="1"/>
  <c r="AX435" i="3" s="1"/>
  <c r="AG329" i="3"/>
  <c r="AQ329" i="3" s="1"/>
  <c r="AY329" i="3" s="1"/>
  <c r="AG187" i="3"/>
  <c r="AQ187" i="3" s="1"/>
  <c r="AY187" i="3" s="1"/>
  <c r="AS187" i="3" s="1"/>
  <c r="BA187" i="3" s="1"/>
  <c r="BB187" i="3" s="1"/>
  <c r="AF401" i="3"/>
  <c r="AP401" i="3" s="1"/>
  <c r="AX401" i="3" s="1"/>
  <c r="AS401" i="3" s="1"/>
  <c r="BA401" i="3" s="1"/>
  <c r="BB401" i="3" s="1"/>
  <c r="U397" i="2" s="1"/>
  <c r="V397" i="2" s="1"/>
  <c r="W397" i="2" s="1"/>
  <c r="X397" i="2" s="1"/>
  <c r="AG205" i="3"/>
  <c r="AQ205" i="3" s="1"/>
  <c r="AY205" i="3" s="1"/>
  <c r="AF405" i="3"/>
  <c r="AP405" i="3" s="1"/>
  <c r="AX405" i="3" s="1"/>
  <c r="AS405" i="3" s="1"/>
  <c r="BA405" i="3" s="1"/>
  <c r="BB405" i="3" s="1"/>
  <c r="U404" i="2" s="1"/>
  <c r="V404" i="2" s="1"/>
  <c r="W404" i="2" s="1"/>
  <c r="X404" i="2" s="1"/>
  <c r="AG438" i="3"/>
  <c r="AF52" i="3"/>
  <c r="AP52" i="3" s="1"/>
  <c r="AX52" i="3" s="1"/>
  <c r="AF213" i="3"/>
  <c r="AP213" i="3" s="1"/>
  <c r="AX213" i="3" s="1"/>
  <c r="AG308" i="3"/>
  <c r="AQ308" i="3" s="1"/>
  <c r="AY308" i="3" s="1"/>
  <c r="AG104" i="3"/>
  <c r="AQ104" i="3" s="1"/>
  <c r="AY104" i="3" s="1"/>
  <c r="AF237" i="3"/>
  <c r="AP237" i="3" s="1"/>
  <c r="AX237" i="3" s="1"/>
  <c r="AF144" i="3"/>
  <c r="AP144" i="3" s="1"/>
  <c r="AX144" i="3" s="1"/>
  <c r="AQ360" i="3"/>
  <c r="AY360" i="3" s="1"/>
  <c r="AF129" i="3"/>
  <c r="AP129" i="3" s="1"/>
  <c r="AX129" i="3" s="1"/>
  <c r="AG28" i="3"/>
  <c r="AQ28" i="3" s="1"/>
  <c r="AY28" i="3" s="1"/>
  <c r="AQ142" i="3"/>
  <c r="AY142" i="3" s="1"/>
  <c r="AG69" i="3"/>
  <c r="AQ69" i="3" s="1"/>
  <c r="AY69" i="3" s="1"/>
  <c r="AS69" i="3" s="1"/>
  <c r="BA69" i="3" s="1"/>
  <c r="BB69" i="3" s="1"/>
  <c r="AF18" i="3"/>
  <c r="AP18" i="3" s="1"/>
  <c r="AX18" i="3" s="1"/>
  <c r="AF64" i="3"/>
  <c r="AP64" i="3" s="1"/>
  <c r="AX64" i="3" s="1"/>
  <c r="AF354" i="3"/>
  <c r="AP354" i="3" s="1"/>
  <c r="AX354" i="3" s="1"/>
  <c r="AS311" i="3"/>
  <c r="BA311" i="3" s="1"/>
  <c r="AG236" i="3"/>
  <c r="AQ236" i="3" s="1"/>
  <c r="AY236" i="3" s="1"/>
  <c r="AF374" i="3"/>
  <c r="AP374" i="3" s="1"/>
  <c r="AX374" i="3" s="1"/>
  <c r="AG147" i="3"/>
  <c r="AQ147" i="3" s="1"/>
  <c r="AY147" i="3" s="1"/>
  <c r="AG77" i="3"/>
  <c r="AQ77" i="3" s="1"/>
  <c r="AG278" i="3"/>
  <c r="AQ278" i="3" s="1"/>
  <c r="AY278" i="3" s="1"/>
  <c r="AS278" i="3" s="1"/>
  <c r="BA278" i="3" s="1"/>
  <c r="BB278" i="3" s="1"/>
  <c r="U277" i="2" s="1"/>
  <c r="V277" i="2" s="1"/>
  <c r="W277" i="2" s="1"/>
  <c r="X277" i="2" s="1"/>
  <c r="AG60" i="3"/>
  <c r="AQ60" i="3" s="1"/>
  <c r="AY60" i="3" s="1"/>
  <c r="AG44" i="3"/>
  <c r="AQ44" i="3" s="1"/>
  <c r="AY44" i="3" s="1"/>
  <c r="AS44" i="3" s="1"/>
  <c r="BA44" i="3" s="1"/>
  <c r="BB44" i="3" s="1"/>
  <c r="AF149" i="3"/>
  <c r="AP149" i="3" s="1"/>
  <c r="AX149" i="3" s="1"/>
  <c r="AS149" i="3" s="1"/>
  <c r="BA149" i="3" s="1"/>
  <c r="BB149" i="3" s="1"/>
  <c r="AF342" i="3"/>
  <c r="AP342" i="3" s="1"/>
  <c r="AX342" i="3" s="1"/>
  <c r="AS342" i="3" s="1"/>
  <c r="BA342" i="3" s="1"/>
  <c r="BB342" i="3" s="1"/>
  <c r="AG223" i="3"/>
  <c r="AQ223" i="3" s="1"/>
  <c r="AY223" i="3" s="1"/>
  <c r="AS223" i="3" s="1"/>
  <c r="BA223" i="3" s="1"/>
  <c r="BB223" i="3" s="1"/>
  <c r="AF88" i="3"/>
  <c r="AP88" i="3" s="1"/>
  <c r="AX88" i="3" s="1"/>
  <c r="AS88" i="3" s="1"/>
  <c r="BA88" i="3" s="1"/>
  <c r="BB88" i="3" s="1"/>
  <c r="U88" i="2" s="1"/>
  <c r="V88" i="2" s="1"/>
  <c r="W88" i="2" s="1"/>
  <c r="X88" i="2" s="1"/>
  <c r="AG279" i="3"/>
  <c r="AQ279" i="3" s="1"/>
  <c r="AY279" i="3" s="1"/>
  <c r="AG127" i="3"/>
  <c r="AQ127" i="3" s="1"/>
  <c r="AY127" i="3" s="1"/>
  <c r="AS127" i="3" s="1"/>
  <c r="BA127" i="3" s="1"/>
  <c r="BB127" i="3" s="1"/>
  <c r="U127" i="2" s="1"/>
  <c r="V127" i="2" s="1"/>
  <c r="W127" i="2" s="1"/>
  <c r="X127" i="2" s="1"/>
  <c r="AG247" i="3"/>
  <c r="AQ247" i="3" s="1"/>
  <c r="AY247" i="3" s="1"/>
  <c r="AF185" i="3"/>
  <c r="AP185" i="3" s="1"/>
  <c r="AX185" i="3" s="1"/>
  <c r="AG420" i="3"/>
  <c r="AQ420" i="3" s="1"/>
  <c r="AY420" i="3" s="1"/>
  <c r="AS420" i="3" s="1"/>
  <c r="BA420" i="3" s="1"/>
  <c r="AG360" i="3"/>
  <c r="AG303" i="3"/>
  <c r="AQ303" i="3" s="1"/>
  <c r="AY303" i="3" s="1"/>
  <c r="AG244" i="3"/>
  <c r="AQ244" i="3" s="1"/>
  <c r="AY244" i="3" s="1"/>
  <c r="AS244" i="3" s="1"/>
  <c r="BA244" i="3" s="1"/>
  <c r="BB244" i="3" s="1"/>
  <c r="AG230" i="3"/>
  <c r="AQ230" i="3" s="1"/>
  <c r="AY230" i="3" s="1"/>
  <c r="AS230" i="3" s="1"/>
  <c r="BA230" i="3" s="1"/>
  <c r="BB230" i="3" s="1"/>
  <c r="AY21" i="3"/>
  <c r="AF326" i="3"/>
  <c r="AP326" i="3" s="1"/>
  <c r="AX326" i="3" s="1"/>
  <c r="AS326" i="3" s="1"/>
  <c r="BA326" i="3" s="1"/>
  <c r="BB326" i="3" s="1"/>
  <c r="U325" i="2" s="1"/>
  <c r="V325" i="2" s="1"/>
  <c r="W325" i="2" s="1"/>
  <c r="X325" i="2" s="1"/>
  <c r="AG83" i="3"/>
  <c r="AQ83" i="3" s="1"/>
  <c r="AY83" i="3" s="1"/>
  <c r="AS83" i="3" s="1"/>
  <c r="BA83" i="3" s="1"/>
  <c r="BB83" i="3" s="1"/>
  <c r="AS164" i="3"/>
  <c r="BA164" i="3" s="1"/>
  <c r="AF181" i="3"/>
  <c r="AP181" i="3" s="1"/>
  <c r="AX181" i="3" s="1"/>
  <c r="AG246" i="3"/>
  <c r="AQ246" i="3" s="1"/>
  <c r="AY246" i="3" s="1"/>
  <c r="AS246" i="3" s="1"/>
  <c r="BA246" i="3" s="1"/>
  <c r="AG367" i="3"/>
  <c r="AG275" i="3"/>
  <c r="AQ275" i="3" s="1"/>
  <c r="AY275" i="3" s="1"/>
  <c r="AS275" i="3" s="1"/>
  <c r="BA275" i="3" s="1"/>
  <c r="BB275" i="3" s="1"/>
  <c r="AG202" i="3"/>
  <c r="AQ202" i="3" s="1"/>
  <c r="AY202" i="3" s="1"/>
  <c r="AG65" i="3"/>
  <c r="AQ65" i="3" s="1"/>
  <c r="AY65" i="3" s="1"/>
  <c r="AF355" i="3"/>
  <c r="AP355" i="3" s="1"/>
  <c r="AX355" i="3" s="1"/>
  <c r="AS355" i="3" s="1"/>
  <c r="BA355" i="3" s="1"/>
  <c r="BB355" i="3" s="1"/>
  <c r="U354" i="2" s="1"/>
  <c r="V354" i="2" s="1"/>
  <c r="W354" i="2" s="1"/>
  <c r="X354" i="2" s="1"/>
  <c r="AG192" i="3"/>
  <c r="AQ192" i="3" s="1"/>
  <c r="AY192" i="3" s="1"/>
  <c r="AS192" i="3" s="1"/>
  <c r="BA192" i="3" s="1"/>
  <c r="BB192" i="3" s="1"/>
  <c r="AF142" i="3"/>
  <c r="AP142" i="3" s="1"/>
  <c r="AX142" i="3" s="1"/>
  <c r="AG72" i="3"/>
  <c r="AQ72" i="3" s="1"/>
  <c r="AY72" i="3" s="1"/>
  <c r="AF273" i="3"/>
  <c r="AP273" i="3" s="1"/>
  <c r="AX273" i="3" s="1"/>
  <c r="AS215" i="3"/>
  <c r="BA215" i="3" s="1"/>
  <c r="BB215" i="3" s="1"/>
  <c r="AG206" i="3"/>
  <c r="AQ206" i="3" s="1"/>
  <c r="AY206" i="3" s="1"/>
  <c r="AS206" i="3" s="1"/>
  <c r="BA206" i="3" s="1"/>
  <c r="BB206" i="3" s="1"/>
  <c r="AG440" i="3"/>
  <c r="AQ440" i="3" s="1"/>
  <c r="AY440" i="3" s="1"/>
  <c r="AS440" i="3" s="1"/>
  <c r="BA440" i="3" s="1"/>
  <c r="BB440" i="3" s="1"/>
  <c r="AF389" i="3"/>
  <c r="AP389" i="3" s="1"/>
  <c r="AX389" i="3" s="1"/>
  <c r="AS389" i="3" s="1"/>
  <c r="BA389" i="3" s="1"/>
  <c r="BB389" i="3" s="1"/>
  <c r="U437" i="2" s="1"/>
  <c r="V437" i="2" s="1"/>
  <c r="W437" i="2" s="1"/>
  <c r="X437" i="2" s="1"/>
  <c r="AF348" i="3"/>
  <c r="AP348" i="3" s="1"/>
  <c r="AX348" i="3" s="1"/>
  <c r="AS348" i="3" s="1"/>
  <c r="BA348" i="3" s="1"/>
  <c r="BB348" i="3" s="1"/>
  <c r="U346" i="2" s="1"/>
  <c r="V346" i="2" s="1"/>
  <c r="W346" i="2" s="1"/>
  <c r="X346" i="2" s="1"/>
  <c r="AS143" i="3"/>
  <c r="BA143" i="3" s="1"/>
  <c r="BB143" i="3" s="1"/>
  <c r="AG369" i="3"/>
  <c r="AW378" i="3"/>
  <c r="AS378" i="3" s="1"/>
  <c r="BA378" i="3" s="1"/>
  <c r="BB378" i="3" s="1"/>
  <c r="U377" i="2" s="1"/>
  <c r="V377" i="2" s="1"/>
  <c r="W377" i="2" s="1"/>
  <c r="X377" i="2" s="1"/>
  <c r="AF111" i="3"/>
  <c r="AP111" i="3" s="1"/>
  <c r="AX111" i="3" s="1"/>
  <c r="AS111" i="3" s="1"/>
  <c r="BA111" i="3" s="1"/>
  <c r="BB111" i="3" s="1"/>
  <c r="AF292" i="3"/>
  <c r="AP292" i="3" s="1"/>
  <c r="AX292" i="3" s="1"/>
  <c r="AG211" i="3"/>
  <c r="AQ211" i="3" s="1"/>
  <c r="AY211" i="3" s="1"/>
  <c r="AG57" i="3"/>
  <c r="AQ57" i="3" s="1"/>
  <c r="AY57" i="3" s="1"/>
  <c r="AS57" i="3" s="1"/>
  <c r="BA57" i="3" s="1"/>
  <c r="AG300" i="3"/>
  <c r="AQ300" i="3" s="1"/>
  <c r="AY300" i="3" s="1"/>
  <c r="AG364" i="3"/>
  <c r="AG272" i="3"/>
  <c r="AQ272" i="3" s="1"/>
  <c r="AY272" i="3" s="1"/>
  <c r="AG170" i="3"/>
  <c r="AQ170" i="3" s="1"/>
  <c r="AY170" i="3" s="1"/>
  <c r="AS170" i="3" s="1"/>
  <c r="BA170" i="3" s="1"/>
  <c r="BB170" i="3" s="1"/>
  <c r="AG93" i="3"/>
  <c r="AQ93" i="3" s="1"/>
  <c r="AG143" i="3"/>
  <c r="AQ143" i="3" s="1"/>
  <c r="AG417" i="3"/>
  <c r="AQ417" i="3" s="1"/>
  <c r="AY417" i="3" s="1"/>
  <c r="AS417" i="3" s="1"/>
  <c r="BA417" i="3" s="1"/>
  <c r="BB417" i="3" s="1"/>
  <c r="U418" i="2" s="1"/>
  <c r="AF427" i="3"/>
  <c r="AP427" i="3" s="1"/>
  <c r="AX427" i="3" s="1"/>
  <c r="AF426" i="3"/>
  <c r="AP426" i="3" s="1"/>
  <c r="AX426" i="3" s="1"/>
  <c r="AS426" i="3" s="1"/>
  <c r="BA426" i="3" s="1"/>
  <c r="BB426" i="3" s="1"/>
  <c r="U427" i="2" s="1"/>
  <c r="V427" i="2" s="1"/>
  <c r="W427" i="2" s="1"/>
  <c r="X427" i="2" s="1"/>
  <c r="AF166" i="3"/>
  <c r="AP166" i="3" s="1"/>
  <c r="AX166" i="3" s="1"/>
  <c r="AG266" i="3"/>
  <c r="AQ266" i="3" s="1"/>
  <c r="AY266" i="3" s="1"/>
  <c r="AG431" i="3"/>
  <c r="AQ431" i="3" s="1"/>
  <c r="AY431" i="3" s="1"/>
  <c r="AF340" i="3"/>
  <c r="AP340" i="3" s="1"/>
  <c r="AX340" i="3" s="1"/>
  <c r="AG157" i="3"/>
  <c r="AQ157" i="3" s="1"/>
  <c r="AY157" i="3" s="1"/>
  <c r="AF80" i="3"/>
  <c r="AP80" i="3" s="1"/>
  <c r="AX80" i="3" s="1"/>
  <c r="AF271" i="3"/>
  <c r="AP271" i="3" s="1"/>
  <c r="AX271" i="3" s="1"/>
  <c r="AG257" i="3"/>
  <c r="AQ257" i="3" s="1"/>
  <c r="AY257" i="3" s="1"/>
  <c r="AS257" i="3" s="1"/>
  <c r="BA257" i="3" s="1"/>
  <c r="BB257" i="3" s="1"/>
  <c r="AG353" i="3"/>
  <c r="AQ353" i="3" s="1"/>
  <c r="AY353" i="3" s="1"/>
  <c r="AF239" i="3"/>
  <c r="AP239" i="3" s="1"/>
  <c r="AX239" i="3" s="1"/>
  <c r="AS239" i="3" s="1"/>
  <c r="BA239" i="3" s="1"/>
  <c r="BB239" i="3" s="1"/>
  <c r="U238" i="2" s="1"/>
  <c r="V238" i="2" s="1"/>
  <c r="W238" i="2" s="1"/>
  <c r="X238" i="2" s="1"/>
  <c r="AS369" i="3"/>
  <c r="BA369" i="3" s="1"/>
  <c r="BB369" i="3" s="1"/>
  <c r="U369" i="2" s="1"/>
  <c r="V369" i="2" s="1"/>
  <c r="W369" i="2" s="1"/>
  <c r="X369" i="2" s="1"/>
  <c r="AG297" i="3"/>
  <c r="AQ297" i="3" s="1"/>
  <c r="AY297" i="3" s="1"/>
  <c r="AS297" i="3" s="1"/>
  <c r="BA297" i="3" s="1"/>
  <c r="BB297" i="3" s="1"/>
  <c r="AG23" i="3"/>
  <c r="AQ23" i="3" s="1"/>
  <c r="AY23" i="3" s="1"/>
  <c r="AG249" i="3"/>
  <c r="AQ249" i="3" s="1"/>
  <c r="AY249" i="3" s="1"/>
  <c r="AS249" i="3" s="1"/>
  <c r="BA249" i="3" s="1"/>
  <c r="BB249" i="3" s="1"/>
  <c r="AF17" i="3"/>
  <c r="AP17" i="3" s="1"/>
  <c r="AX17" i="3" s="1"/>
  <c r="AS17" i="3" s="1"/>
  <c r="BA17" i="3" s="1"/>
  <c r="BB17" i="3" s="1"/>
  <c r="U17" i="2" s="1"/>
  <c r="V17" i="2" s="1"/>
  <c r="W17" i="2" s="1"/>
  <c r="X17" i="2" s="1"/>
  <c r="AS85" i="3"/>
  <c r="BA85" i="3" s="1"/>
  <c r="BB85" i="3" s="1"/>
  <c r="U85" i="2" s="1"/>
  <c r="V85" i="2" s="1"/>
  <c r="W85" i="2" s="1"/>
  <c r="X85" i="2" s="1"/>
  <c r="AG373" i="3"/>
  <c r="AG81" i="3"/>
  <c r="AQ81" i="3" s="1"/>
  <c r="AY81" i="3" s="1"/>
  <c r="AG212" i="3"/>
  <c r="AQ212" i="3" s="1"/>
  <c r="AY212" i="3" s="1"/>
  <c r="AS212" i="3" s="1"/>
  <c r="BA212" i="3" s="1"/>
  <c r="BB212" i="3" s="1"/>
  <c r="AH78" i="3"/>
  <c r="AR78" i="3" s="1"/>
  <c r="AZ78" i="3" s="1"/>
  <c r="AF56" i="3"/>
  <c r="AP56" i="3" s="1"/>
  <c r="AX56" i="3" s="1"/>
  <c r="AG337" i="3"/>
  <c r="AQ337" i="3" s="1"/>
  <c r="AY337" i="3" s="1"/>
  <c r="AS337" i="3" s="1"/>
  <c r="BA337" i="3" s="1"/>
  <c r="BB337" i="3" s="1"/>
  <c r="U336" i="2" s="1"/>
  <c r="V336" i="2" s="1"/>
  <c r="W336" i="2" s="1"/>
  <c r="X336" i="2" s="1"/>
  <c r="AG145" i="3"/>
  <c r="AQ145" i="3" s="1"/>
  <c r="AY145" i="3" s="1"/>
  <c r="AS145" i="3" s="1"/>
  <c r="BA145" i="3" s="1"/>
  <c r="BB145" i="3" s="1"/>
  <c r="AS424" i="3"/>
  <c r="BA424" i="3" s="1"/>
  <c r="BB424" i="3" s="1"/>
  <c r="U425" i="2" s="1"/>
  <c r="V425" i="2" s="1"/>
  <c r="W425" i="2" s="1"/>
  <c r="X425" i="2" s="1"/>
  <c r="AG309" i="3"/>
  <c r="AQ309" i="3" s="1"/>
  <c r="AY309" i="3" s="1"/>
  <c r="AF235" i="3"/>
  <c r="AP235" i="3" s="1"/>
  <c r="AX235" i="3" s="1"/>
  <c r="AF419" i="3"/>
  <c r="AP419" i="3" s="1"/>
  <c r="AX419" i="3" s="1"/>
  <c r="AS419" i="3" s="1"/>
  <c r="BA419" i="3" s="1"/>
  <c r="BB419" i="3" s="1"/>
  <c r="U422" i="2" s="1"/>
  <c r="V422" i="2" s="1"/>
  <c r="W422" i="2" s="1"/>
  <c r="X422" i="2" s="1"/>
  <c r="AF153" i="3"/>
  <c r="AP153" i="3" s="1"/>
  <c r="AX153" i="3" s="1"/>
  <c r="AS153" i="3" s="1"/>
  <c r="BA153" i="3" s="1"/>
  <c r="BB153" i="3" s="1"/>
  <c r="AG33" i="3"/>
  <c r="AQ33" i="3" s="1"/>
  <c r="AY33" i="3" s="1"/>
  <c r="AS33" i="3" s="1"/>
  <c r="BA33" i="3" s="1"/>
  <c r="AS333" i="3"/>
  <c r="BA333" i="3" s="1"/>
  <c r="AG402" i="3"/>
  <c r="AQ402" i="3" s="1"/>
  <c r="AY402" i="3" s="1"/>
  <c r="AF138" i="3"/>
  <c r="AP138" i="3" s="1"/>
  <c r="AX138" i="3" s="1"/>
  <c r="AS138" i="3" s="1"/>
  <c r="BA138" i="3" s="1"/>
  <c r="BB138" i="3" s="1"/>
  <c r="AW418" i="3"/>
  <c r="AF415" i="3"/>
  <c r="AP415" i="3" s="1"/>
  <c r="AX415" i="3" s="1"/>
  <c r="AS415" i="3" s="1"/>
  <c r="BA415" i="3" s="1"/>
  <c r="BB415" i="3" s="1"/>
  <c r="U417" i="2" s="1"/>
  <c r="V417" i="2" s="1"/>
  <c r="W417" i="2" s="1"/>
  <c r="X417" i="2" s="1"/>
  <c r="AG248" i="3"/>
  <c r="AQ248" i="3" s="1"/>
  <c r="AY248" i="3" s="1"/>
  <c r="AS248" i="3" s="1"/>
  <c r="BA248" i="3" s="1"/>
  <c r="BB248" i="3" s="1"/>
  <c r="AG320" i="3"/>
  <c r="AQ320" i="3" s="1"/>
  <c r="AY320" i="3" s="1"/>
  <c r="AS320" i="3" s="1"/>
  <c r="BA320" i="3" s="1"/>
  <c r="AG261" i="3"/>
  <c r="AQ261" i="3" s="1"/>
  <c r="AY261" i="3" s="1"/>
  <c r="AS261" i="3" s="1"/>
  <c r="BA261" i="3" s="1"/>
  <c r="BB261" i="3" s="1"/>
  <c r="AS437" i="3"/>
  <c r="BA437" i="3" s="1"/>
  <c r="BB437" i="3" s="1"/>
  <c r="U432" i="2" s="1"/>
  <c r="V432" i="2" s="1"/>
  <c r="W432" i="2" s="1"/>
  <c r="X432" i="2" s="1"/>
  <c r="AG384" i="3"/>
  <c r="AG318" i="3"/>
  <c r="AQ318" i="3" s="1"/>
  <c r="AY318" i="3" s="1"/>
  <c r="AS318" i="3" s="1"/>
  <c r="BA318" i="3" s="1"/>
  <c r="BB318" i="3" s="1"/>
  <c r="U317" i="2" s="1"/>
  <c r="V317" i="2" s="1"/>
  <c r="W317" i="2" s="1"/>
  <c r="X317" i="2" s="1"/>
  <c r="AG283" i="3"/>
  <c r="AQ283" i="3" s="1"/>
  <c r="AY283" i="3" s="1"/>
  <c r="AS283" i="3" s="1"/>
  <c r="BA283" i="3" s="1"/>
  <c r="BB283" i="3" s="1"/>
  <c r="U282" i="2" s="1"/>
  <c r="V282" i="2" s="1"/>
  <c r="W282" i="2" s="1"/>
  <c r="X282" i="2" s="1"/>
  <c r="AG168" i="3"/>
  <c r="AQ168" i="3" s="1"/>
  <c r="AY168" i="3" s="1"/>
  <c r="AG242" i="3"/>
  <c r="AQ242" i="3" s="1"/>
  <c r="AY242" i="3" s="1"/>
  <c r="AS242" i="3" s="1"/>
  <c r="BA242" i="3" s="1"/>
  <c r="BB242" i="3" s="1"/>
  <c r="AS377" i="3"/>
  <c r="BA377" i="3" s="1"/>
  <c r="BB377" i="3" s="1"/>
  <c r="U403" i="2" s="1"/>
  <c r="V403" i="2" s="1"/>
  <c r="W403" i="2" s="1"/>
  <c r="X403" i="2" s="1"/>
  <c r="AS431" i="3"/>
  <c r="BA431" i="3" s="1"/>
  <c r="BB431" i="3" s="1"/>
  <c r="U365" i="2" s="1"/>
  <c r="V365" i="2" s="1"/>
  <c r="W365" i="2" s="1"/>
  <c r="X365" i="2" s="1"/>
  <c r="AF63" i="3"/>
  <c r="AP63" i="3" s="1"/>
  <c r="AX63" i="3" s="1"/>
  <c r="AS63" i="3" s="1"/>
  <c r="BA63" i="3" s="1"/>
  <c r="BB63" i="3" s="1"/>
  <c r="AG228" i="3"/>
  <c r="AQ228" i="3" s="1"/>
  <c r="AY228" i="3" s="1"/>
  <c r="AS228" i="3" s="1"/>
  <c r="BA228" i="3" s="1"/>
  <c r="BB228" i="3" s="1"/>
  <c r="AG125" i="3"/>
  <c r="AQ125" i="3" s="1"/>
  <c r="AY125" i="3" s="1"/>
  <c r="AS125" i="3" s="1"/>
  <c r="BA125" i="3" s="1"/>
  <c r="BB125" i="3" s="1"/>
  <c r="U125" i="2" s="1"/>
  <c r="V125" i="2" s="1"/>
  <c r="W125" i="2" s="1"/>
  <c r="X125" i="2" s="1"/>
  <c r="AG167" i="3"/>
  <c r="AQ167" i="3" s="1"/>
  <c r="AY167" i="3" s="1"/>
  <c r="AG351" i="3"/>
  <c r="AQ351" i="3" s="1"/>
  <c r="AY351" i="3" s="1"/>
  <c r="AS351" i="3" s="1"/>
  <c r="BA351" i="3" s="1"/>
  <c r="BB351" i="3" s="1"/>
  <c r="U350" i="2" s="1"/>
  <c r="V350" i="2" s="1"/>
  <c r="W350" i="2" s="1"/>
  <c r="X350" i="2" s="1"/>
  <c r="AG315" i="3"/>
  <c r="AQ315" i="3" s="1"/>
  <c r="AY315" i="3" s="1"/>
  <c r="AF120" i="3"/>
  <c r="AP120" i="3" s="1"/>
  <c r="AX120" i="3" s="1"/>
  <c r="AS120" i="3" s="1"/>
  <c r="BA120" i="3" s="1"/>
  <c r="BB120" i="3" s="1"/>
  <c r="AF220" i="3"/>
  <c r="AP220" i="3" s="1"/>
  <c r="AX220" i="3" s="1"/>
  <c r="AS220" i="3" s="1"/>
  <c r="BA220" i="3" s="1"/>
  <c r="BB220" i="3" s="1"/>
  <c r="AS349" i="3"/>
  <c r="BA349" i="3" s="1"/>
  <c r="BB349" i="3" s="1"/>
  <c r="U348" i="2" s="1"/>
  <c r="V348" i="2" s="1"/>
  <c r="W348" i="2" s="1"/>
  <c r="X348" i="2" s="1"/>
  <c r="AG290" i="3"/>
  <c r="AQ290" i="3" s="1"/>
  <c r="AY290" i="3" s="1"/>
  <c r="AS290" i="3" s="1"/>
  <c r="BA290" i="3" s="1"/>
  <c r="BB290" i="3" s="1"/>
  <c r="AG100" i="3"/>
  <c r="AQ100" i="3" s="1"/>
  <c r="AY100" i="3" s="1"/>
  <c r="AS100" i="3" s="1"/>
  <c r="BA100" i="3" s="1"/>
  <c r="AF114" i="3"/>
  <c r="AP114" i="3" s="1"/>
  <c r="AX114" i="3" s="1"/>
  <c r="AS114" i="3" s="1"/>
  <c r="BA114" i="3" s="1"/>
  <c r="BB114" i="3" s="1"/>
  <c r="U114" i="2" s="1"/>
  <c r="V114" i="2" s="1"/>
  <c r="W114" i="2" s="1"/>
  <c r="X114" i="2" s="1"/>
  <c r="AS367" i="3"/>
  <c r="BA367" i="3" s="1"/>
  <c r="BB367" i="3" s="1"/>
  <c r="U368" i="2" s="1"/>
  <c r="V368" i="2" s="1"/>
  <c r="W368" i="2" s="1"/>
  <c r="X368" i="2" s="1"/>
  <c r="AG253" i="3"/>
  <c r="AQ253" i="3" s="1"/>
  <c r="AY253" i="3" s="1"/>
  <c r="AS253" i="3" s="1"/>
  <c r="BA253" i="3" s="1"/>
  <c r="BB253" i="3" s="1"/>
  <c r="AF325" i="3"/>
  <c r="AP325" i="3" s="1"/>
  <c r="AX325" i="3" s="1"/>
  <c r="AS325" i="3" s="1"/>
  <c r="BA325" i="3" s="1"/>
  <c r="BB325" i="3" s="1"/>
  <c r="AF110" i="3"/>
  <c r="AP110" i="3" s="1"/>
  <c r="AX110" i="3" s="1"/>
  <c r="AS110" i="3" s="1"/>
  <c r="BA110" i="3" s="1"/>
  <c r="BB110" i="3" s="1"/>
  <c r="U110" i="2" s="1"/>
  <c r="V110" i="2" s="1"/>
  <c r="W110" i="2" s="1"/>
  <c r="X110" i="2" s="1"/>
  <c r="AF357" i="3"/>
  <c r="AP357" i="3" s="1"/>
  <c r="AX357" i="3" s="1"/>
  <c r="AG286" i="3"/>
  <c r="AQ286" i="3" s="1"/>
  <c r="AY286" i="3" s="1"/>
  <c r="AS286" i="3" s="1"/>
  <c r="BA286" i="3" s="1"/>
  <c r="BB286" i="3" s="1"/>
  <c r="AG137" i="3"/>
  <c r="AQ137" i="3" s="1"/>
  <c r="AY137" i="3" s="1"/>
  <c r="AS137" i="3" s="1"/>
  <c r="BA137" i="3" s="1"/>
  <c r="BB137" i="3" s="1"/>
  <c r="AF89" i="3"/>
  <c r="AP89" i="3" s="1"/>
  <c r="AX89" i="3" s="1"/>
  <c r="AS89" i="3" s="1"/>
  <c r="BA89" i="3" s="1"/>
  <c r="BB89" i="3" s="1"/>
  <c r="AF371" i="3"/>
  <c r="AP371" i="3" s="1"/>
  <c r="AX371" i="3" s="1"/>
  <c r="AS371" i="3" s="1"/>
  <c r="BA371" i="3" s="1"/>
  <c r="AG221" i="3"/>
  <c r="AQ221" i="3" s="1"/>
  <c r="AY221" i="3" s="1"/>
  <c r="AS221" i="3" s="1"/>
  <c r="BA221" i="3" s="1"/>
  <c r="BB221" i="3" s="1"/>
  <c r="AG135" i="3"/>
  <c r="AQ135" i="3" s="1"/>
  <c r="AY135" i="3" s="1"/>
  <c r="AS135" i="3" s="1"/>
  <c r="BA135" i="3" s="1"/>
  <c r="BB135" i="3" s="1"/>
  <c r="AH48" i="3"/>
  <c r="AR48" i="3" s="1"/>
  <c r="AZ48" i="3" s="1"/>
  <c r="AF209" i="3"/>
  <c r="AP209" i="3" s="1"/>
  <c r="AX209" i="3" s="1"/>
  <c r="AS209" i="3" s="1"/>
  <c r="BA209" i="3" s="1"/>
  <c r="BB209" i="3" s="1"/>
  <c r="U209" i="2" s="1"/>
  <c r="V209" i="2" s="1"/>
  <c r="W209" i="2" s="1"/>
  <c r="X209" i="2" s="1"/>
  <c r="AF16" i="3"/>
  <c r="AP16" i="3" s="1"/>
  <c r="AX16" i="3" s="1"/>
  <c r="AS16" i="3" s="1"/>
  <c r="BA16" i="3" s="1"/>
  <c r="BB16" i="3" s="1"/>
  <c r="U16" i="2" s="1"/>
  <c r="V16" i="2" s="1"/>
  <c r="W16" i="2" s="1"/>
  <c r="X16" i="2" s="1"/>
  <c r="AG238" i="3"/>
  <c r="AQ238" i="3" s="1"/>
  <c r="AY238" i="3" s="1"/>
  <c r="AS238" i="3" s="1"/>
  <c r="BA238" i="3" s="1"/>
  <c r="BB238" i="3" s="1"/>
  <c r="AG252" i="3"/>
  <c r="AQ252" i="3" s="1"/>
  <c r="AY252" i="3" s="1"/>
  <c r="AF195" i="3"/>
  <c r="AP195" i="3" s="1"/>
  <c r="AX195" i="3" s="1"/>
  <c r="AF48" i="3"/>
  <c r="AP48" i="3" s="1"/>
  <c r="AX48" i="3" s="1"/>
  <c r="AF267" i="3"/>
  <c r="AP267" i="3" s="1"/>
  <c r="AX267" i="3" s="1"/>
  <c r="AS267" i="3" s="1"/>
  <c r="BA267" i="3" s="1"/>
  <c r="BB267" i="3" s="1"/>
  <c r="AF430" i="3"/>
  <c r="AP430" i="3" s="1"/>
  <c r="AX430" i="3" s="1"/>
  <c r="AS430" i="3" s="1"/>
  <c r="BA430" i="3" s="1"/>
  <c r="BB430" i="3" s="1"/>
  <c r="U429" i="2" s="1"/>
  <c r="V429" i="2" s="1"/>
  <c r="W429" i="2" s="1"/>
  <c r="X429" i="2" s="1"/>
  <c r="AG370" i="3"/>
  <c r="AF156" i="3"/>
  <c r="AP156" i="3" s="1"/>
  <c r="AX156" i="3" s="1"/>
  <c r="AS338" i="3"/>
  <c r="BA338" i="3" s="1"/>
  <c r="BB338" i="3" s="1"/>
  <c r="U337" i="2" s="1"/>
  <c r="V337" i="2" s="1"/>
  <c r="W337" i="2" s="1"/>
  <c r="X337" i="2" s="1"/>
  <c r="AG277" i="3"/>
  <c r="AQ277" i="3" s="1"/>
  <c r="AY277" i="3" s="1"/>
  <c r="AS277" i="3" s="1"/>
  <c r="BA277" i="3" s="1"/>
  <c r="BB277" i="3" s="1"/>
  <c r="AG289" i="3"/>
  <c r="AQ289" i="3" s="1"/>
  <c r="AY289" i="3" s="1"/>
  <c r="AS289" i="3" s="1"/>
  <c r="BA289" i="3" s="1"/>
  <c r="AG36" i="3"/>
  <c r="AQ36" i="3" s="1"/>
  <c r="AY36" i="3" s="1"/>
  <c r="AS36" i="3" s="1"/>
  <c r="BA36" i="3" s="1"/>
  <c r="BB36" i="3" s="1"/>
  <c r="AG217" i="3"/>
  <c r="AQ217" i="3" s="1"/>
  <c r="AY217" i="3" s="1"/>
  <c r="AS217" i="3" s="1"/>
  <c r="BA217" i="3" s="1"/>
  <c r="BB217" i="3" s="1"/>
  <c r="AF295" i="3"/>
  <c r="AP295" i="3" s="1"/>
  <c r="AX295" i="3" s="1"/>
  <c r="AS295" i="3" s="1"/>
  <c r="BA295" i="3" s="1"/>
  <c r="BB295" i="3" s="1"/>
  <c r="AG75" i="3"/>
  <c r="AQ75" i="3" s="1"/>
  <c r="AY75" i="3" s="1"/>
  <c r="AS373" i="3"/>
  <c r="BA373" i="3" s="1"/>
  <c r="BB373" i="3" s="1"/>
  <c r="U372" i="2" s="1"/>
  <c r="V372" i="2" s="1"/>
  <c r="W372" i="2" s="1"/>
  <c r="X372" i="2" s="1"/>
  <c r="AG299" i="3"/>
  <c r="AQ299" i="3" s="1"/>
  <c r="AY299" i="3" s="1"/>
  <c r="AS299" i="3" s="1"/>
  <c r="BA299" i="3" s="1"/>
  <c r="BB299" i="3" s="1"/>
  <c r="AG70" i="3"/>
  <c r="AQ70" i="3" s="1"/>
  <c r="AY70" i="3" s="1"/>
  <c r="AS70" i="3" s="1"/>
  <c r="BA70" i="3" s="1"/>
  <c r="BB70" i="3" s="1"/>
  <c r="AF397" i="3"/>
  <c r="AP397" i="3" s="1"/>
  <c r="AX397" i="3" s="1"/>
  <c r="AS397" i="3" s="1"/>
  <c r="BA397" i="3" s="1"/>
  <c r="BB397" i="3" s="1"/>
  <c r="U394" i="2" s="1"/>
  <c r="V394" i="2" s="1"/>
  <c r="W394" i="2" s="1"/>
  <c r="X394" i="2" s="1"/>
  <c r="AS429" i="3"/>
  <c r="BA429" i="3" s="1"/>
  <c r="BB429" i="3" s="1"/>
  <c r="U428" i="2" s="1"/>
  <c r="W428" i="2" s="1"/>
  <c r="X428" i="2" s="1"/>
  <c r="AS370" i="3"/>
  <c r="BA370" i="3" s="1"/>
  <c r="BB370" i="3" s="1"/>
  <c r="U370" i="2" s="1"/>
  <c r="V370" i="2" s="1"/>
  <c r="W370" i="2" s="1"/>
  <c r="X370" i="2" s="1"/>
  <c r="AS234" i="3"/>
  <c r="BA234" i="3" s="1"/>
  <c r="BB234" i="3" s="1"/>
  <c r="AG99" i="3"/>
  <c r="AQ99" i="3" s="1"/>
  <c r="AY99" i="3" s="1"/>
  <c r="AS99" i="3" s="1"/>
  <c r="BA99" i="3" s="1"/>
  <c r="BB99" i="3" s="1"/>
  <c r="AG121" i="3"/>
  <c r="AQ121" i="3" s="1"/>
  <c r="AY121" i="3" s="1"/>
  <c r="AS121" i="3" s="1"/>
  <c r="BA121" i="3" s="1"/>
  <c r="BB121" i="3" s="1"/>
  <c r="U121" i="2" s="1"/>
  <c r="V121" i="2" s="1"/>
  <c r="W121" i="2" s="1"/>
  <c r="X121" i="2" s="1"/>
  <c r="AW427" i="3"/>
  <c r="AS306" i="3"/>
  <c r="BA306" i="3" s="1"/>
  <c r="BB306" i="3" s="1"/>
  <c r="U305" i="2" s="1"/>
  <c r="V305" i="2" s="1"/>
  <c r="W305" i="2" s="1"/>
  <c r="X305" i="2" s="1"/>
  <c r="AG280" i="3"/>
  <c r="AQ280" i="3" s="1"/>
  <c r="AY280" i="3" s="1"/>
  <c r="AS280" i="3" s="1"/>
  <c r="BA280" i="3" s="1"/>
  <c r="BB280" i="3" s="1"/>
  <c r="AG131" i="3"/>
  <c r="AQ131" i="3" s="1"/>
  <c r="AY131" i="3" s="1"/>
  <c r="AS131" i="3" s="1"/>
  <c r="BA131" i="3" s="1"/>
  <c r="BB131" i="3" s="1"/>
  <c r="AF343" i="3"/>
  <c r="AP343" i="3" s="1"/>
  <c r="AX343" i="3" s="1"/>
  <c r="AS343" i="3" s="1"/>
  <c r="BA343" i="3" s="1"/>
  <c r="AG51" i="3"/>
  <c r="AQ51" i="3" s="1"/>
  <c r="AY51" i="3" s="1"/>
  <c r="AS51" i="3" s="1"/>
  <c r="BA51" i="3" s="1"/>
  <c r="BB51" i="3" s="1"/>
  <c r="U51" i="2" s="1"/>
  <c r="V51" i="2" s="1"/>
  <c r="W51" i="2" s="1"/>
  <c r="X51" i="2" s="1"/>
  <c r="AF204" i="3"/>
  <c r="AP204" i="3" s="1"/>
  <c r="AX204" i="3" s="1"/>
  <c r="AS204" i="3" s="1"/>
  <c r="BA204" i="3" s="1"/>
  <c r="BB204" i="3" s="1"/>
  <c r="AG35" i="3"/>
  <c r="AQ35" i="3" s="1"/>
  <c r="AY35" i="3" s="1"/>
  <c r="AS35" i="3" s="1"/>
  <c r="BA35" i="3" s="1"/>
  <c r="BB35" i="3" s="1"/>
  <c r="AS308" i="3"/>
  <c r="BA308" i="3" s="1"/>
  <c r="BB308" i="3" s="1"/>
  <c r="AF233" i="3"/>
  <c r="AP233" i="3" s="1"/>
  <c r="AX233" i="3" s="1"/>
  <c r="AS233" i="3" s="1"/>
  <c r="BA233" i="3" s="1"/>
  <c r="BB233" i="3" s="1"/>
  <c r="U232" i="2" s="1"/>
  <c r="V232" i="2" s="1"/>
  <c r="W232" i="2" s="1"/>
  <c r="X232" i="2" s="1"/>
  <c r="AH134" i="3"/>
  <c r="AR134" i="3" s="1"/>
  <c r="AZ134" i="3" s="1"/>
  <c r="AG90" i="3"/>
  <c r="AQ90" i="3" s="1"/>
  <c r="AY90" i="3" s="1"/>
  <c r="AS90" i="3" s="1"/>
  <c r="BA90" i="3" s="1"/>
  <c r="BB90" i="3" s="1"/>
  <c r="U90" i="2" s="1"/>
  <c r="V90" i="2" s="1"/>
  <c r="W90" i="2" s="1"/>
  <c r="X90" i="2" s="1"/>
  <c r="AG245" i="3"/>
  <c r="AQ245" i="3" s="1"/>
  <c r="AY245" i="3" s="1"/>
  <c r="AS245" i="3" s="1"/>
  <c r="BA245" i="3" s="1"/>
  <c r="BB245" i="3" s="1"/>
  <c r="AG196" i="3"/>
  <c r="AQ196" i="3" s="1"/>
  <c r="AY196" i="3" s="1"/>
  <c r="AS196" i="3" s="1"/>
  <c r="BA196" i="3" s="1"/>
  <c r="BB196" i="3" s="1"/>
  <c r="AG29" i="3"/>
  <c r="AQ29" i="3" s="1"/>
  <c r="AF368" i="3"/>
  <c r="AP368" i="3" s="1"/>
  <c r="AX368" i="3" s="1"/>
  <c r="AS368" i="3" s="1"/>
  <c r="BA368" i="3" s="1"/>
  <c r="BB368" i="3" s="1"/>
  <c r="U407" i="2" s="1"/>
  <c r="V407" i="2" s="1"/>
  <c r="W407" i="2" s="1"/>
  <c r="X407" i="2" s="1"/>
  <c r="AS119" i="3"/>
  <c r="BA119" i="3" s="1"/>
  <c r="BB119" i="3" s="1"/>
  <c r="AG96" i="3"/>
  <c r="AQ96" i="3" s="1"/>
  <c r="AY96" i="3" s="1"/>
  <c r="AS96" i="3" s="1"/>
  <c r="BA96" i="3" s="1"/>
  <c r="BB96" i="3" s="1"/>
  <c r="AW181" i="3"/>
  <c r="AS181" i="3" s="1"/>
  <c r="BA181" i="3" s="1"/>
  <c r="AS352" i="3"/>
  <c r="BA352" i="3" s="1"/>
  <c r="BB352" i="3" s="1"/>
  <c r="AG270" i="3"/>
  <c r="AQ270" i="3" s="1"/>
  <c r="AY270" i="3" s="1"/>
  <c r="AS270" i="3" s="1"/>
  <c r="BA270" i="3" s="1"/>
  <c r="BB270" i="3" s="1"/>
  <c r="AF107" i="3"/>
  <c r="AP107" i="3" s="1"/>
  <c r="AX107" i="3" s="1"/>
  <c r="AS29" i="3"/>
  <c r="BA29" i="3" s="1"/>
  <c r="BB29" i="3" s="1"/>
  <c r="AG411" i="3"/>
  <c r="AQ411" i="3" s="1"/>
  <c r="AY411" i="3" s="1"/>
  <c r="AS411" i="3" s="1"/>
  <c r="BA411" i="3" s="1"/>
  <c r="BB411" i="3" s="1"/>
  <c r="U435" i="2" s="1"/>
  <c r="V435" i="2" s="1"/>
  <c r="W435" i="2" s="1"/>
  <c r="X435" i="2" s="1"/>
  <c r="AF24" i="3"/>
  <c r="AP24" i="3" s="1"/>
  <c r="AX24" i="3" s="1"/>
  <c r="AS24" i="3" s="1"/>
  <c r="BA24" i="3" s="1"/>
  <c r="BB24" i="3" s="1"/>
  <c r="AS38" i="3"/>
  <c r="BA38" i="3" s="1"/>
  <c r="BB38" i="3" s="1"/>
  <c r="U38" i="2" s="1"/>
  <c r="V38" i="2" s="1"/>
  <c r="W38" i="2" s="1"/>
  <c r="X38" i="2" s="1"/>
  <c r="AS207" i="3"/>
  <c r="BA207" i="3" s="1"/>
  <c r="BB207" i="3" s="1"/>
  <c r="U207" i="2" s="1"/>
  <c r="V207" i="2" s="1"/>
  <c r="W207" i="2" s="1"/>
  <c r="X207" i="2" s="1"/>
  <c r="AS32" i="3"/>
  <c r="BA32" i="3" s="1"/>
  <c r="BB32" i="3" s="1"/>
  <c r="U32" i="2" s="1"/>
  <c r="V32" i="2" s="1"/>
  <c r="W32" i="2" s="1"/>
  <c r="X32" i="2" s="1"/>
  <c r="AG224" i="3"/>
  <c r="AQ224" i="3" s="1"/>
  <c r="AY224" i="3" s="1"/>
  <c r="AS224" i="3" s="1"/>
  <c r="BA224" i="3" s="1"/>
  <c r="BB224" i="3" s="1"/>
  <c r="U224" i="2" s="1"/>
  <c r="V224" i="2" s="1"/>
  <c r="W224" i="2" s="1"/>
  <c r="X224" i="2" s="1"/>
  <c r="AG313" i="3"/>
  <c r="AQ313" i="3" s="1"/>
  <c r="AY313" i="3" s="1"/>
  <c r="AS313" i="3" s="1"/>
  <c r="BA313" i="3" s="1"/>
  <c r="BB313" i="3" s="1"/>
  <c r="U312" i="2" s="1"/>
  <c r="V312" i="2" s="1"/>
  <c r="W312" i="2" s="1"/>
  <c r="X312" i="2" s="1"/>
  <c r="AG152" i="3"/>
  <c r="AQ152" i="3" s="1"/>
  <c r="AY152" i="3" s="1"/>
  <c r="AS152" i="3" s="1"/>
  <c r="BA152" i="3" s="1"/>
  <c r="BB152" i="3" s="1"/>
  <c r="AF169" i="3"/>
  <c r="AP169" i="3" s="1"/>
  <c r="AX169" i="3" s="1"/>
  <c r="AF312" i="3"/>
  <c r="AP312" i="3" s="1"/>
  <c r="AX312" i="3" s="1"/>
  <c r="AS312" i="3" s="1"/>
  <c r="BA312" i="3" s="1"/>
  <c r="BB312" i="3" s="1"/>
  <c r="U311" i="2" s="1"/>
  <c r="V311" i="2" s="1"/>
  <c r="W311" i="2" s="1"/>
  <c r="X311" i="2" s="1"/>
  <c r="AF53" i="3"/>
  <c r="AP53" i="3" s="1"/>
  <c r="AX53" i="3" s="1"/>
  <c r="AS53" i="3" s="1"/>
  <c r="BA53" i="3" s="1"/>
  <c r="BB53" i="3" s="1"/>
  <c r="U53" i="2" s="1"/>
  <c r="V53" i="2" s="1"/>
  <c r="W53" i="2" s="1"/>
  <c r="X53" i="2" s="1"/>
  <c r="AF140" i="3"/>
  <c r="AP140" i="3" s="1"/>
  <c r="AX140" i="3" s="1"/>
  <c r="AS140" i="3" s="1"/>
  <c r="BA140" i="3" s="1"/>
  <c r="AF126" i="3"/>
  <c r="AP126" i="3" s="1"/>
  <c r="AX126" i="3" s="1"/>
  <c r="AS126" i="3" s="1"/>
  <c r="BA126" i="3" s="1"/>
  <c r="BB126" i="3" s="1"/>
  <c r="U126" i="2" s="1"/>
  <c r="V126" i="2" s="1"/>
  <c r="W126" i="2" s="1"/>
  <c r="X126" i="2" s="1"/>
  <c r="AS22" i="3"/>
  <c r="BA22" i="3" s="1"/>
  <c r="BB22" i="3" s="1"/>
  <c r="U22" i="2" s="1"/>
  <c r="V22" i="2" s="1"/>
  <c r="W22" i="2" s="1"/>
  <c r="X22" i="2" s="1"/>
  <c r="AF76" i="3"/>
  <c r="AP76" i="3" s="1"/>
  <c r="AX76" i="3" s="1"/>
  <c r="AS76" i="3" s="1"/>
  <c r="BA76" i="3" s="1"/>
  <c r="BB76" i="3" s="1"/>
  <c r="U76" i="2" s="1"/>
  <c r="V76" i="2" s="1"/>
  <c r="W76" i="2" s="1"/>
  <c r="X76" i="2" s="1"/>
  <c r="BB428" i="3"/>
  <c r="U364" i="2" s="1"/>
  <c r="W364" i="2" s="1"/>
  <c r="X364" i="2" s="1"/>
  <c r="AS40" i="3"/>
  <c r="BA40" i="3" s="1"/>
  <c r="BB40" i="3" s="1"/>
  <c r="AG293" i="3"/>
  <c r="AQ293" i="3" s="1"/>
  <c r="AY293" i="3" s="1"/>
  <c r="AS293" i="3" s="1"/>
  <c r="BA293" i="3" s="1"/>
  <c r="BB293" i="3" s="1"/>
  <c r="AS227" i="3"/>
  <c r="BA227" i="3" s="1"/>
  <c r="BB227" i="3" s="1"/>
  <c r="AG441" i="3"/>
  <c r="AQ441" i="3" s="1"/>
  <c r="AY441" i="3" s="1"/>
  <c r="AS441" i="3" s="1"/>
  <c r="BA441" i="3" s="1"/>
  <c r="BB441" i="3" s="1"/>
  <c r="AG346" i="3"/>
  <c r="AQ346" i="3" s="1"/>
  <c r="AY346" i="3" s="1"/>
  <c r="AS346" i="3" s="1"/>
  <c r="BA346" i="3" s="1"/>
  <c r="BB246" i="3"/>
  <c r="AG251" i="3"/>
  <c r="AQ251" i="3" s="1"/>
  <c r="AY251" i="3" s="1"/>
  <c r="AS251" i="3" s="1"/>
  <c r="BA251" i="3" s="1"/>
  <c r="BB251" i="3" s="1"/>
  <c r="AF179" i="3"/>
  <c r="AP179" i="3" s="1"/>
  <c r="AX179" i="3" s="1"/>
  <c r="AS179" i="3" s="1"/>
  <c r="BA179" i="3" s="1"/>
  <c r="AG155" i="3"/>
  <c r="AQ155" i="3" s="1"/>
  <c r="AY155" i="3" s="1"/>
  <c r="AS155" i="3" s="1"/>
  <c r="BA155" i="3" s="1"/>
  <c r="BB155" i="3" s="1"/>
  <c r="AG182" i="3"/>
  <c r="AQ182" i="3" s="1"/>
  <c r="AY182" i="3" s="1"/>
  <c r="AS182" i="3" s="1"/>
  <c r="BA182" i="3" s="1"/>
  <c r="AF274" i="3"/>
  <c r="AP274" i="3" s="1"/>
  <c r="AX274" i="3" s="1"/>
  <c r="AS274" i="3" s="1"/>
  <c r="BA274" i="3" s="1"/>
  <c r="BB274" i="3" s="1"/>
  <c r="AS58" i="3"/>
  <c r="BA58" i="3" s="1"/>
  <c r="BB58" i="3" s="1"/>
  <c r="AS42" i="3"/>
  <c r="BA42" i="3" s="1"/>
  <c r="BB42" i="3" s="1"/>
  <c r="U42" i="2" s="1"/>
  <c r="V42" i="2" s="1"/>
  <c r="W42" i="2" s="1"/>
  <c r="X42" i="2" s="1"/>
  <c r="AG241" i="3"/>
  <c r="AQ241" i="3" s="1"/>
  <c r="AY241" i="3" s="1"/>
  <c r="AS241" i="3" s="1"/>
  <c r="BA241" i="3" s="1"/>
  <c r="AF366" i="3"/>
  <c r="AP366" i="3" s="1"/>
  <c r="AX366" i="3" s="1"/>
  <c r="AS366" i="3" s="1"/>
  <c r="BA366" i="3" s="1"/>
  <c r="BB366" i="3" s="1"/>
  <c r="U367" i="2" s="1"/>
  <c r="V367" i="2" s="1"/>
  <c r="W367" i="2" s="1"/>
  <c r="X367" i="2" s="1"/>
  <c r="AS433" i="3"/>
  <c r="BA433" i="3" s="1"/>
  <c r="BB433" i="3" s="1"/>
  <c r="U430" i="2" s="1"/>
  <c r="V430" i="2" s="1"/>
  <c r="W430" i="2" s="1"/>
  <c r="X430" i="2" s="1"/>
  <c r="AF203" i="3"/>
  <c r="AP203" i="3" s="1"/>
  <c r="AX203" i="3" s="1"/>
  <c r="AS203" i="3" s="1"/>
  <c r="BA203" i="3" s="1"/>
  <c r="BB203" i="3" s="1"/>
  <c r="AS37" i="3"/>
  <c r="BA37" i="3" s="1"/>
  <c r="BB37" i="3" s="1"/>
  <c r="AF334" i="3"/>
  <c r="AP334" i="3" s="1"/>
  <c r="AX334" i="3" s="1"/>
  <c r="AS334" i="3" s="1"/>
  <c r="BA334" i="3" s="1"/>
  <c r="BB334" i="3" s="1"/>
  <c r="U333" i="2" s="1"/>
  <c r="V333" i="2" s="1"/>
  <c r="W333" i="2" s="1"/>
  <c r="X333" i="2" s="1"/>
  <c r="BB57" i="3"/>
  <c r="AF222" i="3"/>
  <c r="AP222" i="3" s="1"/>
  <c r="AX222" i="3" s="1"/>
  <c r="AS222" i="3" s="1"/>
  <c r="BA222" i="3" s="1"/>
  <c r="BB222" i="3" s="1"/>
  <c r="AG361" i="3"/>
  <c r="AQ361" i="3" s="1"/>
  <c r="AY361" i="3" s="1"/>
  <c r="AS361" i="3" s="1"/>
  <c r="BA361" i="3" s="1"/>
  <c r="BB361" i="3" s="1"/>
  <c r="U360" i="2" s="1"/>
  <c r="V360" i="2" s="1"/>
  <c r="W360" i="2" s="1"/>
  <c r="X360" i="2" s="1"/>
  <c r="AS231" i="3"/>
  <c r="BA231" i="3" s="1"/>
  <c r="BB231" i="3" s="1"/>
  <c r="AS116" i="3"/>
  <c r="BA116" i="3" s="1"/>
  <c r="BB116" i="3" s="1"/>
  <c r="AF20" i="3"/>
  <c r="AP20" i="3" s="1"/>
  <c r="AX20" i="3" s="1"/>
  <c r="AS20" i="3" s="1"/>
  <c r="BA20" i="3" s="1"/>
  <c r="AG71" i="3"/>
  <c r="AQ71" i="3" s="1"/>
  <c r="AY71" i="3" s="1"/>
  <c r="AS71" i="3" s="1"/>
  <c r="BA71" i="3" s="1"/>
  <c r="BB71" i="3" s="1"/>
  <c r="U71" i="2" s="1"/>
  <c r="V71" i="2" s="1"/>
  <c r="W71" i="2" s="1"/>
  <c r="X71" i="2" s="1"/>
  <c r="AF14" i="3"/>
  <c r="AP14" i="3" s="1"/>
  <c r="AX14" i="3" s="1"/>
  <c r="AG263" i="3"/>
  <c r="AQ263" i="3" s="1"/>
  <c r="AY263" i="3" s="1"/>
  <c r="AS263" i="3" s="1"/>
  <c r="BA263" i="3" s="1"/>
  <c r="BB263" i="3" s="1"/>
  <c r="AG162" i="3"/>
  <c r="AQ162" i="3" s="1"/>
  <c r="AY162" i="3" s="1"/>
  <c r="AS162" i="3" s="1"/>
  <c r="BA162" i="3" s="1"/>
  <c r="AG128" i="3"/>
  <c r="AQ128" i="3" s="1"/>
  <c r="AY128" i="3" s="1"/>
  <c r="AS128" i="3" s="1"/>
  <c r="BA128" i="3" s="1"/>
  <c r="BB128" i="3" s="1"/>
  <c r="AG45" i="3"/>
  <c r="AQ45" i="3" s="1"/>
  <c r="AY45" i="3" s="1"/>
  <c r="AS45" i="3" s="1"/>
  <c r="BA45" i="3" s="1"/>
  <c r="BB45" i="3" s="1"/>
  <c r="AS211" i="3"/>
  <c r="BA211" i="3" s="1"/>
  <c r="BB211" i="3" s="1"/>
  <c r="AS19" i="3"/>
  <c r="BA19" i="3" s="1"/>
  <c r="BB19" i="3" s="1"/>
  <c r="U19" i="2" s="1"/>
  <c r="V19" i="2" s="1"/>
  <c r="W19" i="2" s="1"/>
  <c r="X19" i="2" s="1"/>
  <c r="AG67" i="3"/>
  <c r="AQ67" i="3" s="1"/>
  <c r="AY67" i="3" s="1"/>
  <c r="AS364" i="3"/>
  <c r="BA364" i="3" s="1"/>
  <c r="BB364" i="3" s="1"/>
  <c r="U436" i="2" s="1"/>
  <c r="V436" i="2" s="1"/>
  <c r="W436" i="2" s="1"/>
  <c r="X436" i="2" s="1"/>
  <c r="AG226" i="3"/>
  <c r="AQ226" i="3" s="1"/>
  <c r="AY226" i="3" s="1"/>
  <c r="AS226" i="3" s="1"/>
  <c r="BA226" i="3" s="1"/>
  <c r="BB226" i="3" s="1"/>
  <c r="AF199" i="3"/>
  <c r="AP199" i="3" s="1"/>
  <c r="AX199" i="3" s="1"/>
  <c r="AS199" i="3" s="1"/>
  <c r="BA199" i="3" s="1"/>
  <c r="BB199" i="3" s="1"/>
  <c r="AG188" i="3"/>
  <c r="AQ188" i="3" s="1"/>
  <c r="AY188" i="3" s="1"/>
  <c r="AF106" i="3"/>
  <c r="AP106" i="3" s="1"/>
  <c r="AX106" i="3" s="1"/>
  <c r="AG425" i="3"/>
  <c r="AS259" i="3"/>
  <c r="BA259" i="3" s="1"/>
  <c r="BB259" i="3" s="1"/>
  <c r="AG171" i="3"/>
  <c r="AQ171" i="3" s="1"/>
  <c r="AY171" i="3" s="1"/>
  <c r="AG177" i="3"/>
  <c r="AQ177" i="3" s="1"/>
  <c r="AY177" i="3" s="1"/>
  <c r="AG184" i="3"/>
  <c r="AQ184" i="3" s="1"/>
  <c r="AY184" i="3" s="1"/>
  <c r="AS184" i="3" s="1"/>
  <c r="BA184" i="3" s="1"/>
  <c r="AS72" i="3"/>
  <c r="BA72" i="3" s="1"/>
  <c r="BB72" i="3" s="1"/>
  <c r="AS30" i="3"/>
  <c r="BA30" i="3" s="1"/>
  <c r="BB30" i="3" s="1"/>
  <c r="U30" i="2" s="1"/>
  <c r="V30" i="2" s="1"/>
  <c r="W30" i="2" s="1"/>
  <c r="X30" i="2" s="1"/>
  <c r="AS341" i="3"/>
  <c r="BA341" i="3" s="1"/>
  <c r="BB341" i="3" s="1"/>
  <c r="AS339" i="3"/>
  <c r="BA339" i="3" s="1"/>
  <c r="BB339" i="3" s="1"/>
  <c r="U338" i="2" s="1"/>
  <c r="V338" i="2" s="1"/>
  <c r="W338" i="2" s="1"/>
  <c r="X338" i="2" s="1"/>
  <c r="AG324" i="3"/>
  <c r="AQ324" i="3" s="1"/>
  <c r="AY324" i="3" s="1"/>
  <c r="AS324" i="3" s="1"/>
  <c r="BA324" i="3" s="1"/>
  <c r="BB324" i="3" s="1"/>
  <c r="AG281" i="3"/>
  <c r="AQ281" i="3" s="1"/>
  <c r="AY281" i="3" s="1"/>
  <c r="AS281" i="3" s="1"/>
  <c r="BA281" i="3" s="1"/>
  <c r="BB281" i="3" s="1"/>
  <c r="U280" i="2" s="1"/>
  <c r="V280" i="2" s="1"/>
  <c r="W280" i="2" s="1"/>
  <c r="X280" i="2" s="1"/>
  <c r="AG214" i="3"/>
  <c r="AQ214" i="3" s="1"/>
  <c r="AY214" i="3" s="1"/>
  <c r="AF190" i="3"/>
  <c r="AP190" i="3" s="1"/>
  <c r="AX190" i="3" s="1"/>
  <c r="AF412" i="3"/>
  <c r="AP412" i="3" s="1"/>
  <c r="AX412" i="3" s="1"/>
  <c r="AS412" i="3" s="1"/>
  <c r="BA412" i="3" s="1"/>
  <c r="BB412" i="3" s="1"/>
  <c r="U413" i="2" s="1"/>
  <c r="V413" i="2" s="1"/>
  <c r="W413" i="2" s="1"/>
  <c r="X413" i="2" s="1"/>
  <c r="AS425" i="3"/>
  <c r="BA425" i="3" s="1"/>
  <c r="BB425" i="3" s="1"/>
  <c r="U416" i="2" s="1"/>
  <c r="V416" i="2" s="1"/>
  <c r="W416" i="2" s="1"/>
  <c r="X416" i="2" s="1"/>
  <c r="AG390" i="3"/>
  <c r="AQ390" i="3" s="1"/>
  <c r="AY390" i="3" s="1"/>
  <c r="AS390" i="3" s="1"/>
  <c r="BA390" i="3" s="1"/>
  <c r="BB390" i="3" s="1"/>
  <c r="U387" i="2" s="1"/>
  <c r="V387" i="2" s="1"/>
  <c r="W387" i="2" s="1"/>
  <c r="X387" i="2" s="1"/>
  <c r="AS307" i="3"/>
  <c r="BA307" i="3" s="1"/>
  <c r="BB307" i="3" s="1"/>
  <c r="U306" i="2" s="1"/>
  <c r="V306" i="2" s="1"/>
  <c r="W306" i="2" s="1"/>
  <c r="X306" i="2" s="1"/>
  <c r="AF66" i="3"/>
  <c r="AP66" i="3" s="1"/>
  <c r="AX66" i="3" s="1"/>
  <c r="AS66" i="3" s="1"/>
  <c r="BA66" i="3" s="1"/>
  <c r="AS78" i="3"/>
  <c r="BA78" i="3" s="1"/>
  <c r="BB78" i="3" s="1"/>
  <c r="U78" i="2" s="1"/>
  <c r="V78" i="2" s="1"/>
  <c r="W78" i="2" s="1"/>
  <c r="X78" i="2" s="1"/>
  <c r="BB151" i="3"/>
  <c r="AG269" i="3"/>
  <c r="AQ269" i="3" s="1"/>
  <c r="AY269" i="3" s="1"/>
  <c r="AS269" i="3" s="1"/>
  <c r="BA269" i="3" s="1"/>
  <c r="BB269" i="3" s="1"/>
  <c r="AS197" i="3"/>
  <c r="BA197" i="3" s="1"/>
  <c r="BB197" i="3" s="1"/>
  <c r="AF178" i="3"/>
  <c r="AP178" i="3" s="1"/>
  <c r="AX178" i="3" s="1"/>
  <c r="AS178" i="3" s="1"/>
  <c r="BA178" i="3" s="1"/>
  <c r="AS81" i="3"/>
  <c r="BA81" i="3" s="1"/>
  <c r="BB81" i="3" s="1"/>
  <c r="U81" i="2" s="1"/>
  <c r="V81" i="2" s="1"/>
  <c r="W81" i="2" s="1"/>
  <c r="X81" i="2" s="1"/>
  <c r="AF73" i="3"/>
  <c r="AP73" i="3" s="1"/>
  <c r="AX73" i="3" s="1"/>
  <c r="AS73" i="3" s="1"/>
  <c r="BA73" i="3" s="1"/>
  <c r="AG55" i="3"/>
  <c r="AQ55" i="3" s="1"/>
  <c r="AY55" i="3" s="1"/>
  <c r="AG25" i="3"/>
  <c r="AQ25" i="3" s="1"/>
  <c r="AY25" i="3" s="1"/>
  <c r="AS25" i="3" s="1"/>
  <c r="BA25" i="3" s="1"/>
  <c r="AG186" i="3"/>
  <c r="AQ186" i="3" s="1"/>
  <c r="AY186" i="3" s="1"/>
  <c r="AS186" i="3" s="1"/>
  <c r="BA186" i="3" s="1"/>
  <c r="BB311" i="3"/>
  <c r="AS273" i="3"/>
  <c r="BA273" i="3" s="1"/>
  <c r="BB273" i="3" s="1"/>
  <c r="AF268" i="3"/>
  <c r="AP268" i="3" s="1"/>
  <c r="AX268" i="3" s="1"/>
  <c r="AS268" i="3" s="1"/>
  <c r="BA268" i="3" s="1"/>
  <c r="AS146" i="3"/>
  <c r="BA146" i="3" s="1"/>
  <c r="BB146" i="3" s="1"/>
  <c r="AS86" i="3"/>
  <c r="BA86" i="3" s="1"/>
  <c r="BB86" i="3" s="1"/>
  <c r="U86" i="2" s="1"/>
  <c r="V86" i="2" s="1"/>
  <c r="W86" i="2" s="1"/>
  <c r="X86" i="2" s="1"/>
  <c r="AS65" i="3"/>
  <c r="BA65" i="3" s="1"/>
  <c r="BB65" i="3" s="1"/>
  <c r="AF285" i="3"/>
  <c r="AP285" i="3" s="1"/>
  <c r="AX285" i="3" s="1"/>
  <c r="AF372" i="3"/>
  <c r="AP372" i="3" s="1"/>
  <c r="AX372" i="3" s="1"/>
  <c r="AS372" i="3" s="1"/>
  <c r="BA372" i="3" s="1"/>
  <c r="AS344" i="3"/>
  <c r="BA344" i="3" s="1"/>
  <c r="BB344" i="3" s="1"/>
  <c r="U342" i="2" s="1"/>
  <c r="V342" i="2" s="1"/>
  <c r="W342" i="2" s="1"/>
  <c r="X342" i="2" s="1"/>
  <c r="AE328" i="3"/>
  <c r="AO328" i="3" s="1"/>
  <c r="AS60" i="3"/>
  <c r="BA60" i="3" s="1"/>
  <c r="BB60" i="3" s="1"/>
  <c r="AS356" i="3"/>
  <c r="BA356" i="3" s="1"/>
  <c r="BB356" i="3" s="1"/>
  <c r="U355" i="2" s="1"/>
  <c r="V355" i="2" s="1"/>
  <c r="W355" i="2" s="1"/>
  <c r="X355" i="2" s="1"/>
  <c r="AG255" i="3"/>
  <c r="AQ255" i="3" s="1"/>
  <c r="AY255" i="3" s="1"/>
  <c r="AS255" i="3" s="1"/>
  <c r="BA255" i="3" s="1"/>
  <c r="AF113" i="3"/>
  <c r="AP113" i="3" s="1"/>
  <c r="AX113" i="3" s="1"/>
  <c r="AS52" i="3"/>
  <c r="BA52" i="3" s="1"/>
  <c r="BB52" i="3" s="1"/>
  <c r="AG208" i="3"/>
  <c r="AQ208" i="3" s="1"/>
  <c r="AY208" i="3" s="1"/>
  <c r="AS208" i="3" s="1"/>
  <c r="BA208" i="3" s="1"/>
  <c r="BB208" i="3" s="1"/>
  <c r="U208" i="2" s="1"/>
  <c r="V208" i="2" s="1"/>
  <c r="W208" i="2" s="1"/>
  <c r="X208" i="2" s="1"/>
  <c r="BB164" i="3"/>
  <c r="AS147" i="3"/>
  <c r="BA147" i="3" s="1"/>
  <c r="BB147" i="3" s="1"/>
  <c r="AS264" i="3"/>
  <c r="BA264" i="3" s="1"/>
  <c r="BB264" i="3" s="1"/>
  <c r="AF328" i="3"/>
  <c r="AP328" i="3" s="1"/>
  <c r="AX328" i="3" s="1"/>
  <c r="AS328" i="3" s="1"/>
  <c r="BA328" i="3" s="1"/>
  <c r="AS219" i="3"/>
  <c r="BA219" i="3" s="1"/>
  <c r="BB219" i="3" s="1"/>
  <c r="AS185" i="3"/>
  <c r="BA185" i="3" s="1"/>
  <c r="BB185" i="3" s="1"/>
  <c r="AG194" i="3"/>
  <c r="AQ194" i="3" s="1"/>
  <c r="AY194" i="3" s="1"/>
  <c r="AS194" i="3" s="1"/>
  <c r="BA194" i="3" s="1"/>
  <c r="BB194" i="3" s="1"/>
  <c r="BB408" i="3"/>
  <c r="U410" i="2" s="1"/>
  <c r="V410" i="2" s="1"/>
  <c r="W410" i="2" s="1"/>
  <c r="X410" i="2" s="1"/>
  <c r="AF432" i="3"/>
  <c r="AP432" i="3" s="1"/>
  <c r="AX432" i="3" s="1"/>
  <c r="AF388" i="3"/>
  <c r="AP388" i="3" s="1"/>
  <c r="AX388" i="3" s="1"/>
  <c r="AS345" i="3"/>
  <c r="BA345" i="3" s="1"/>
  <c r="BB345" i="3" s="1"/>
  <c r="U343" i="2" s="1"/>
  <c r="V343" i="2" s="1"/>
  <c r="W343" i="2" s="1"/>
  <c r="X343" i="2" s="1"/>
  <c r="AG176" i="3"/>
  <c r="AQ176" i="3" s="1"/>
  <c r="AY176" i="3" s="1"/>
  <c r="AS176" i="3" s="1"/>
  <c r="BA176" i="3" s="1"/>
  <c r="AS56" i="3"/>
  <c r="BA56" i="3" s="1"/>
  <c r="BB56" i="3" s="1"/>
  <c r="AG15" i="3"/>
  <c r="AQ15" i="3" s="1"/>
  <c r="AY15" i="3" s="1"/>
  <c r="AS15" i="3" s="1"/>
  <c r="BA15" i="3" s="1"/>
  <c r="BB15" i="3" s="1"/>
  <c r="U15" i="2" s="1"/>
  <c r="V15" i="2" s="1"/>
  <c r="W15" i="2" s="1"/>
  <c r="X15" i="2" s="1"/>
  <c r="AS279" i="3"/>
  <c r="BA279" i="3" s="1"/>
  <c r="BB279" i="3" s="1"/>
  <c r="AW163" i="3"/>
  <c r="AS74" i="3"/>
  <c r="BA74" i="3" s="1"/>
  <c r="BB74" i="3" s="1"/>
  <c r="AS82" i="3"/>
  <c r="BA82" i="3" s="1"/>
  <c r="BB82" i="3" s="1"/>
  <c r="U82" i="2" s="1"/>
  <c r="V82" i="2" s="1"/>
  <c r="W82" i="2" s="1"/>
  <c r="X82" i="2" s="1"/>
  <c r="AG108" i="3"/>
  <c r="AQ108" i="3" s="1"/>
  <c r="AY108" i="3" s="1"/>
  <c r="AG265" i="3"/>
  <c r="AQ265" i="3" s="1"/>
  <c r="AY265" i="3" s="1"/>
  <c r="AS265" i="3" s="1"/>
  <c r="BA265" i="3" s="1"/>
  <c r="AS225" i="3"/>
  <c r="BA225" i="3" s="1"/>
  <c r="BB225" i="3" s="1"/>
  <c r="AS287" i="3"/>
  <c r="BA287" i="3" s="1"/>
  <c r="BB287" i="3" s="1"/>
  <c r="AG302" i="3"/>
  <c r="AQ302" i="3" s="1"/>
  <c r="AY302" i="3" s="1"/>
  <c r="AS302" i="3" s="1"/>
  <c r="BA302" i="3" s="1"/>
  <c r="AG130" i="3"/>
  <c r="AQ130" i="3" s="1"/>
  <c r="AY130" i="3" s="1"/>
  <c r="AS130" i="3" s="1"/>
  <c r="BA130" i="3" s="1"/>
  <c r="AG117" i="3"/>
  <c r="AQ117" i="3" s="1"/>
  <c r="AY117" i="3" s="1"/>
  <c r="AS54" i="3"/>
  <c r="BA54" i="3" s="1"/>
  <c r="BB54" i="3" s="1"/>
  <c r="AG200" i="3"/>
  <c r="AQ200" i="3" s="1"/>
  <c r="AY200" i="3" s="1"/>
  <c r="AS276" i="3"/>
  <c r="BA276" i="3" s="1"/>
  <c r="BB276" i="3" s="1"/>
  <c r="AS292" i="3"/>
  <c r="BA292" i="3" s="1"/>
  <c r="BB292" i="3" s="1"/>
  <c r="AS205" i="3"/>
  <c r="BA205" i="3" s="1"/>
  <c r="BB205" i="3" s="1"/>
  <c r="AS23" i="3"/>
  <c r="BA23" i="3" s="1"/>
  <c r="BB23" i="3" s="1"/>
  <c r="U23" i="2" s="1"/>
  <c r="V23" i="2" s="1"/>
  <c r="W23" i="2" s="1"/>
  <c r="X23" i="2" s="1"/>
  <c r="AF34" i="3"/>
  <c r="AP34" i="3" s="1"/>
  <c r="AX34" i="3" s="1"/>
  <c r="AG136" i="3"/>
  <c r="AQ136" i="3" s="1"/>
  <c r="AY136" i="3" s="1"/>
  <c r="AG323" i="3"/>
  <c r="AQ323" i="3" s="1"/>
  <c r="AY323" i="3" s="1"/>
  <c r="AS323" i="3" s="1"/>
  <c r="BA323" i="3" s="1"/>
  <c r="BB333" i="3"/>
  <c r="U332" i="2" s="1"/>
  <c r="W332" i="2" s="1"/>
  <c r="X332" i="2" s="1"/>
  <c r="Q443" i="2"/>
  <c r="AS422" i="3"/>
  <c r="BA422" i="3" s="1"/>
  <c r="BB422" i="3" s="1"/>
  <c r="U405" i="2" s="1"/>
  <c r="V405" i="2" s="1"/>
  <c r="W405" i="2" s="1"/>
  <c r="X405" i="2" s="1"/>
  <c r="AS387" i="3"/>
  <c r="BA387" i="3" s="1"/>
  <c r="BB387" i="3" s="1"/>
  <c r="U386" i="2" s="1"/>
  <c r="V386" i="2" s="1"/>
  <c r="W386" i="2" s="1"/>
  <c r="X386" i="2" s="1"/>
  <c r="AF301" i="3"/>
  <c r="AP301" i="3" s="1"/>
  <c r="AX301" i="3" s="1"/>
  <c r="AS301" i="3" s="1"/>
  <c r="BA301" i="3" s="1"/>
  <c r="AS252" i="3"/>
  <c r="BA252" i="3" s="1"/>
  <c r="BB252" i="3" s="1"/>
  <c r="AS80" i="3"/>
  <c r="BA80" i="3" s="1"/>
  <c r="BB80" i="3" s="1"/>
  <c r="AS13" i="3"/>
  <c r="BA13" i="3" s="1"/>
  <c r="BB13" i="3" s="1"/>
  <c r="U13" i="2" s="1"/>
  <c r="V13" i="2" s="1"/>
  <c r="W13" i="2" s="1"/>
  <c r="X13" i="2" s="1"/>
  <c r="AW391" i="3"/>
  <c r="AS365" i="3"/>
  <c r="BA365" i="3" s="1"/>
  <c r="BB365" i="3" s="1"/>
  <c r="U362" i="2" s="1"/>
  <c r="V362" i="2" s="1"/>
  <c r="W362" i="2" s="1"/>
  <c r="X362" i="2" s="1"/>
  <c r="AS144" i="3"/>
  <c r="BA144" i="3" s="1"/>
  <c r="BB144" i="3" s="1"/>
  <c r="AS139" i="3"/>
  <c r="BA139" i="3" s="1"/>
  <c r="BB139" i="3" s="1"/>
  <c r="AS31" i="3"/>
  <c r="BA31" i="3" s="1"/>
  <c r="BB31" i="3" s="1"/>
  <c r="U31" i="2" s="1"/>
  <c r="V31" i="2" s="1"/>
  <c r="W31" i="2" s="1"/>
  <c r="X31" i="2" s="1"/>
  <c r="AG204" i="3"/>
  <c r="AS336" i="3"/>
  <c r="BA336" i="3" s="1"/>
  <c r="BB336" i="3" s="1"/>
  <c r="U335" i="2" s="1"/>
  <c r="V335" i="2" s="1"/>
  <c r="W335" i="2" s="1"/>
  <c r="X335" i="2" s="1"/>
  <c r="AF379" i="3"/>
  <c r="AP379" i="3" s="1"/>
  <c r="AX379" i="3" s="1"/>
  <c r="AS250" i="3"/>
  <c r="BA250" i="3" s="1"/>
  <c r="BB250" i="3" s="1"/>
  <c r="U249" i="2" s="1"/>
  <c r="V249" i="2" s="1"/>
  <c r="W249" i="2" s="1"/>
  <c r="X249" i="2" s="1"/>
  <c r="AG288" i="3"/>
  <c r="AQ288" i="3" s="1"/>
  <c r="AY288" i="3" s="1"/>
  <c r="AS288" i="3" s="1"/>
  <c r="BA288" i="3" s="1"/>
  <c r="AF118" i="3"/>
  <c r="AP118" i="3" s="1"/>
  <c r="AX118" i="3" s="1"/>
  <c r="AS118" i="3" s="1"/>
  <c r="BA118" i="3" s="1"/>
  <c r="AG49" i="3"/>
  <c r="AQ49" i="3" s="1"/>
  <c r="AY49" i="3" s="1"/>
  <c r="AS49" i="3" s="1"/>
  <c r="BA49" i="3" s="1"/>
  <c r="AG332" i="3"/>
  <c r="AQ332" i="3" s="1"/>
  <c r="AY332" i="3" s="1"/>
  <c r="AS332" i="3" s="1"/>
  <c r="BA332" i="3" s="1"/>
  <c r="AS133" i="3"/>
  <c r="BA133" i="3" s="1"/>
  <c r="BB133" i="3" s="1"/>
  <c r="AS436" i="3"/>
  <c r="BA436" i="3" s="1"/>
  <c r="BB436" i="3" s="1"/>
  <c r="U431" i="2" s="1"/>
  <c r="V431" i="2" s="1"/>
  <c r="W431" i="2" s="1"/>
  <c r="X431" i="2" s="1"/>
  <c r="AS438" i="3"/>
  <c r="BA438" i="3" s="1"/>
  <c r="BB438" i="3" s="1"/>
  <c r="U433" i="2" s="1"/>
  <c r="V433" i="2" s="1"/>
  <c r="W433" i="2" s="1"/>
  <c r="X433" i="2" s="1"/>
  <c r="AF403" i="3"/>
  <c r="AP403" i="3" s="1"/>
  <c r="AX403" i="3" s="1"/>
  <c r="AS403" i="3" s="1"/>
  <c r="BA403" i="3" s="1"/>
  <c r="AG347" i="3"/>
  <c r="AQ347" i="3" s="1"/>
  <c r="AY347" i="3" s="1"/>
  <c r="AS347" i="3" s="1"/>
  <c r="BA347" i="3" s="1"/>
  <c r="AF327" i="3"/>
  <c r="AP327" i="3" s="1"/>
  <c r="AX327" i="3" s="1"/>
  <c r="AS327" i="3" s="1"/>
  <c r="BA327" i="3" s="1"/>
  <c r="AS243" i="3"/>
  <c r="BA243" i="3" s="1"/>
  <c r="BB243" i="3" s="1"/>
  <c r="U242" i="2" s="1"/>
  <c r="V242" i="2" s="1"/>
  <c r="W242" i="2" s="1"/>
  <c r="X242" i="2" s="1"/>
  <c r="AS124" i="3"/>
  <c r="BA124" i="3" s="1"/>
  <c r="BB124" i="3" s="1"/>
  <c r="AG115" i="3"/>
  <c r="AQ115" i="3" s="1"/>
  <c r="AY115" i="3" s="1"/>
  <c r="AS115" i="3" s="1"/>
  <c r="BA115" i="3" s="1"/>
  <c r="AF26" i="3"/>
  <c r="AP26" i="3" s="1"/>
  <c r="AX26" i="3" s="1"/>
  <c r="AS394" i="3"/>
  <c r="BA394" i="3" s="1"/>
  <c r="BB394" i="3" s="1"/>
  <c r="U391" i="2" s="1"/>
  <c r="V391" i="2" s="1"/>
  <c r="W391" i="2" s="1"/>
  <c r="X391" i="2" s="1"/>
  <c r="AS435" i="3"/>
  <c r="BA435" i="3" s="1"/>
  <c r="BB435" i="3" s="1"/>
  <c r="U366" i="2" s="1"/>
  <c r="V366" i="2" s="1"/>
  <c r="W366" i="2" s="1"/>
  <c r="X366" i="2" s="1"/>
  <c r="AF418" i="3"/>
  <c r="AP418" i="3" s="1"/>
  <c r="AX418" i="3" s="1"/>
  <c r="AS418" i="3" s="1"/>
  <c r="BA418" i="3" s="1"/>
  <c r="AS384" i="3"/>
  <c r="BA384" i="3" s="1"/>
  <c r="BB384" i="3" s="1"/>
  <c r="U383" i="2" s="1"/>
  <c r="V383" i="2" s="1"/>
  <c r="W383" i="2" s="1"/>
  <c r="X383" i="2" s="1"/>
  <c r="AF298" i="3"/>
  <c r="AP298" i="3" s="1"/>
  <c r="AX298" i="3" s="1"/>
  <c r="AS298" i="3" s="1"/>
  <c r="BA298" i="3" s="1"/>
  <c r="AS104" i="3"/>
  <c r="BA104" i="3" s="1"/>
  <c r="BB104" i="3" s="1"/>
  <c r="U104" i="2" s="1"/>
  <c r="V104" i="2" s="1"/>
  <c r="W104" i="2" s="1"/>
  <c r="X104" i="2" s="1"/>
  <c r="AS315" i="3"/>
  <c r="BA315" i="3" s="1"/>
  <c r="BB315" i="3" s="1"/>
  <c r="AG410" i="3"/>
  <c r="AQ410" i="3" s="1"/>
  <c r="AY410" i="3" s="1"/>
  <c r="AS410" i="3" s="1"/>
  <c r="BA410" i="3" s="1"/>
  <c r="AG436" i="3"/>
  <c r="AS434" i="3"/>
  <c r="BA434" i="3" s="1"/>
  <c r="BB434" i="3" s="1"/>
  <c r="U439" i="2" s="1"/>
  <c r="V439" i="2" s="1"/>
  <c r="W439" i="2" s="1"/>
  <c r="X439" i="2" s="1"/>
  <c r="AF400" i="3"/>
  <c r="AP400" i="3" s="1"/>
  <c r="AX400" i="3" s="1"/>
  <c r="AS400" i="3" s="1"/>
  <c r="BA400" i="3" s="1"/>
  <c r="AF382" i="3"/>
  <c r="AP382" i="3" s="1"/>
  <c r="AX382" i="3" s="1"/>
  <c r="AS382" i="3" s="1"/>
  <c r="BA382" i="3" s="1"/>
  <c r="AG310" i="3"/>
  <c r="AQ310" i="3" s="1"/>
  <c r="AY310" i="3" s="1"/>
  <c r="AS310" i="3" s="1"/>
  <c r="BA310" i="3" s="1"/>
  <c r="AS173" i="3"/>
  <c r="BA173" i="3" s="1"/>
  <c r="BB173" i="3" s="1"/>
  <c r="AG59" i="3"/>
  <c r="AQ59" i="3" s="1"/>
  <c r="AY59" i="3" s="1"/>
  <c r="AS59" i="3" s="1"/>
  <c r="BA59" i="3" s="1"/>
  <c r="AG87" i="3"/>
  <c r="AQ87" i="3" s="1"/>
  <c r="AY87" i="3" s="1"/>
  <c r="AS87" i="3" s="1"/>
  <c r="BA87" i="3" s="1"/>
  <c r="AG161" i="3"/>
  <c r="AQ161" i="3" s="1"/>
  <c r="AY161" i="3" s="1"/>
  <c r="AG47" i="3"/>
  <c r="AQ47" i="3" s="1"/>
  <c r="AY47" i="3" s="1"/>
  <c r="AS47" i="3" s="1"/>
  <c r="BA47" i="3" s="1"/>
  <c r="AG414" i="3"/>
  <c r="AQ414" i="3" s="1"/>
  <c r="AY414" i="3" s="1"/>
  <c r="AS414" i="3" s="1"/>
  <c r="BA414" i="3" s="1"/>
  <c r="AG380" i="3"/>
  <c r="AS319" i="3"/>
  <c r="BA319" i="3" s="1"/>
  <c r="BB319" i="3" s="1"/>
  <c r="U318" i="2" s="1"/>
  <c r="V318" i="2" s="1"/>
  <c r="W318" i="2" s="1"/>
  <c r="X318" i="2" s="1"/>
  <c r="AG254" i="3"/>
  <c r="AQ254" i="3" s="1"/>
  <c r="AY254" i="3" s="1"/>
  <c r="AS254" i="3" s="1"/>
  <c r="BA254" i="3" s="1"/>
  <c r="AS150" i="3"/>
  <c r="BA150" i="3" s="1"/>
  <c r="BB150" i="3" s="1"/>
  <c r="AS50" i="3"/>
  <c r="BA50" i="3" s="1"/>
  <c r="BB50" i="3" s="1"/>
  <c r="AG43" i="3"/>
  <c r="AQ43" i="3" s="1"/>
  <c r="AY43" i="3" s="1"/>
  <c r="AS43" i="3" s="1"/>
  <c r="BA43" i="3" s="1"/>
  <c r="AF109" i="3"/>
  <c r="AP109" i="3" s="1"/>
  <c r="AX109" i="3" s="1"/>
  <c r="AS109" i="3" s="1"/>
  <c r="BA109" i="3" s="1"/>
  <c r="AF416" i="3"/>
  <c r="AP416" i="3" s="1"/>
  <c r="AX416" i="3" s="1"/>
  <c r="AS416" i="3" s="1"/>
  <c r="BA416" i="3" s="1"/>
  <c r="AS380" i="3"/>
  <c r="BA380" i="3" s="1"/>
  <c r="BB380" i="3" s="1"/>
  <c r="U378" i="2" s="1"/>
  <c r="V378" i="2" s="1"/>
  <c r="W378" i="2" s="1"/>
  <c r="X378" i="2" s="1"/>
  <c r="AS335" i="3"/>
  <c r="BA335" i="3" s="1"/>
  <c r="BB335" i="3" s="1"/>
  <c r="U334" i="2" s="1"/>
  <c r="V334" i="2" s="1"/>
  <c r="W334" i="2" s="1"/>
  <c r="X334" i="2" s="1"/>
  <c r="AS272" i="3"/>
  <c r="BA272" i="3" s="1"/>
  <c r="BB272" i="3" s="1"/>
  <c r="AS79" i="3"/>
  <c r="BA79" i="3" s="1"/>
  <c r="BB79" i="3" s="1"/>
  <c r="AS18" i="3"/>
  <c r="BA18" i="3" s="1"/>
  <c r="BB18" i="3" s="1"/>
  <c r="U18" i="2" s="1"/>
  <c r="V18" i="2" s="1"/>
  <c r="W18" i="2" s="1"/>
  <c r="X18" i="2" s="1"/>
  <c r="AS358" i="3"/>
  <c r="BA358" i="3" s="1"/>
  <c r="BB358" i="3" s="1"/>
  <c r="AG38" i="3"/>
  <c r="AQ38" i="3" s="1"/>
  <c r="AG317" i="3"/>
  <c r="AQ317" i="3" s="1"/>
  <c r="AY317" i="3" s="1"/>
  <c r="AS317" i="3" s="1"/>
  <c r="BA317" i="3" s="1"/>
  <c r="AS303" i="3"/>
  <c r="BA303" i="3" s="1"/>
  <c r="BB303" i="3" s="1"/>
  <c r="AS247" i="3"/>
  <c r="BA247" i="3" s="1"/>
  <c r="BB247" i="3" s="1"/>
  <c r="AS28" i="3"/>
  <c r="BA28" i="3" s="1"/>
  <c r="BB28" i="3" s="1"/>
  <c r="U28" i="2" s="1"/>
  <c r="V28" i="2" s="1"/>
  <c r="W28" i="2" s="1"/>
  <c r="X28" i="2" s="1"/>
  <c r="AS353" i="3"/>
  <c r="BA353" i="3" s="1"/>
  <c r="BB353" i="3" s="1"/>
  <c r="U352" i="2" s="1"/>
  <c r="V352" i="2" s="1"/>
  <c r="W352" i="2" s="1"/>
  <c r="X352" i="2" s="1"/>
  <c r="AG304" i="3"/>
  <c r="AQ304" i="3" s="1"/>
  <c r="AY304" i="3" s="1"/>
  <c r="AS304" i="3" s="1"/>
  <c r="BA304" i="3" s="1"/>
  <c r="AS160" i="3"/>
  <c r="BA160" i="3" s="1"/>
  <c r="BB160" i="3" s="1"/>
  <c r="AS91" i="3"/>
  <c r="BA91" i="3" s="1"/>
  <c r="BB91" i="3" s="1"/>
  <c r="U91" i="2" s="1"/>
  <c r="V91" i="2" s="1"/>
  <c r="W91" i="2" s="1"/>
  <c r="X91" i="2" s="1"/>
  <c r="AG282" i="3"/>
  <c r="AQ282" i="3" s="1"/>
  <c r="AY282" i="3" s="1"/>
  <c r="AS282" i="3" s="1"/>
  <c r="BA282" i="3" s="1"/>
  <c r="AF201" i="3"/>
  <c r="AP201" i="3" s="1"/>
  <c r="AX201" i="3" s="1"/>
  <c r="AS201" i="3" s="1"/>
  <c r="BA201" i="3" s="1"/>
  <c r="AG141" i="3"/>
  <c r="AQ141" i="3" s="1"/>
  <c r="AY141" i="3" s="1"/>
  <c r="AF407" i="3"/>
  <c r="AP407" i="3" s="1"/>
  <c r="AX407" i="3" s="1"/>
  <c r="AS407" i="3" s="1"/>
  <c r="BA407" i="3" s="1"/>
  <c r="AS386" i="3"/>
  <c r="BA386" i="3" s="1"/>
  <c r="BB386" i="3" s="1"/>
  <c r="U384" i="2" s="1"/>
  <c r="V384" i="2" s="1"/>
  <c r="W384" i="2" s="1"/>
  <c r="X384" i="2" s="1"/>
  <c r="AS383" i="3"/>
  <c r="BA383" i="3" s="1"/>
  <c r="BB383" i="3" s="1"/>
  <c r="U382" i="2" s="1"/>
  <c r="V382" i="2" s="1"/>
  <c r="W382" i="2" s="1"/>
  <c r="X382" i="2" s="1"/>
  <c r="AS309" i="3"/>
  <c r="BA309" i="3" s="1"/>
  <c r="BB309" i="3" s="1"/>
  <c r="U308" i="2" s="1"/>
  <c r="V308" i="2" s="1"/>
  <c r="W308" i="2" s="1"/>
  <c r="X308" i="2" s="1"/>
  <c r="AS213" i="3"/>
  <c r="BA213" i="3" s="1"/>
  <c r="BB213" i="3" s="1"/>
  <c r="AG134" i="3"/>
  <c r="AQ134" i="3" s="1"/>
  <c r="AY134" i="3" s="1"/>
  <c r="AS122" i="3"/>
  <c r="BA122" i="3" s="1"/>
  <c r="BB122" i="3" s="1"/>
  <c r="U122" i="2" s="1"/>
  <c r="V122" i="2" s="1"/>
  <c r="W122" i="2" s="1"/>
  <c r="X122" i="2" s="1"/>
  <c r="AF41" i="3"/>
  <c r="AP41" i="3" s="1"/>
  <c r="AX41" i="3" s="1"/>
  <c r="AS374" i="3"/>
  <c r="BA374" i="3" s="1"/>
  <c r="BB374" i="3" s="1"/>
  <c r="U374" i="2" s="1"/>
  <c r="V374" i="2" s="1"/>
  <c r="W374" i="2" s="1"/>
  <c r="X374" i="2" s="1"/>
  <c r="AS385" i="3"/>
  <c r="BA385" i="3" s="1"/>
  <c r="BB385" i="3" s="1"/>
  <c r="U381" i="2" s="1"/>
  <c r="AS375" i="3"/>
  <c r="BA375" i="3" s="1"/>
  <c r="BB375" i="3" s="1"/>
  <c r="U375" i="2" s="1"/>
  <c r="V375" i="2" s="1"/>
  <c r="W375" i="2" s="1"/>
  <c r="X375" i="2" s="1"/>
  <c r="AS357" i="3"/>
  <c r="BA357" i="3" s="1"/>
  <c r="BB357" i="3" s="1"/>
  <c r="U356" i="2" s="1"/>
  <c r="V356" i="2" s="1"/>
  <c r="W356" i="2" s="1"/>
  <c r="X356" i="2" s="1"/>
  <c r="AS175" i="3"/>
  <c r="BA175" i="3" s="1"/>
  <c r="BB175" i="3" s="1"/>
  <c r="AS68" i="3"/>
  <c r="BA68" i="3" s="1"/>
  <c r="BB68" i="3" s="1"/>
  <c r="AS94" i="3"/>
  <c r="BA94" i="3" s="1"/>
  <c r="BB94" i="3" s="1"/>
  <c r="U94" i="2" s="1"/>
  <c r="V94" i="2" s="1"/>
  <c r="W94" i="2" s="1"/>
  <c r="X94" i="2" s="1"/>
  <c r="AG392" i="3"/>
  <c r="AS393" i="3"/>
  <c r="BA393" i="3" s="1"/>
  <c r="BB393" i="3" s="1"/>
  <c r="U390" i="2" s="1"/>
  <c r="V390" i="2" s="1"/>
  <c r="W390" i="2" s="1"/>
  <c r="X390" i="2" s="1"/>
  <c r="AG331" i="3"/>
  <c r="AQ331" i="3" s="1"/>
  <c r="AY331" i="3" s="1"/>
  <c r="AS331" i="3" s="1"/>
  <c r="BA331" i="3" s="1"/>
  <c r="AS237" i="3"/>
  <c r="BA237" i="3" s="1"/>
  <c r="BB237" i="3" s="1"/>
  <c r="AG180" i="3"/>
  <c r="AQ180" i="3" s="1"/>
  <c r="AY180" i="3" s="1"/>
  <c r="AG123" i="3"/>
  <c r="AQ123" i="3" s="1"/>
  <c r="AY123" i="3" s="1"/>
  <c r="AS123" i="3" s="1"/>
  <c r="BA123" i="3" s="1"/>
  <c r="AG39" i="3"/>
  <c r="AQ39" i="3" s="1"/>
  <c r="AY39" i="3" s="1"/>
  <c r="AS39" i="3" s="1"/>
  <c r="BA39" i="3" s="1"/>
  <c r="AG386" i="3"/>
  <c r="AS413" i="3"/>
  <c r="BA413" i="3" s="1"/>
  <c r="BB413" i="3" s="1"/>
  <c r="U414" i="2" s="1"/>
  <c r="V414" i="2" s="1"/>
  <c r="W414" i="2" s="1"/>
  <c r="X414" i="2" s="1"/>
  <c r="AG362" i="3"/>
  <c r="AQ362" i="3" s="1"/>
  <c r="AY362" i="3" s="1"/>
  <c r="AS236" i="3"/>
  <c r="BA236" i="3" s="1"/>
  <c r="BB236" i="3" s="1"/>
  <c r="AS198" i="3"/>
  <c r="BA198" i="3" s="1"/>
  <c r="BB198" i="3" s="1"/>
  <c r="AG154" i="3"/>
  <c r="AQ154" i="3" s="1"/>
  <c r="AY154" i="3" s="1"/>
  <c r="AS154" i="3" s="1"/>
  <c r="BA154" i="3" s="1"/>
  <c r="AS77" i="3"/>
  <c r="BA77" i="3" s="1"/>
  <c r="BB77" i="3" s="1"/>
  <c r="U77" i="2" s="1"/>
  <c r="V77" i="2" s="1"/>
  <c r="W77" i="2" s="1"/>
  <c r="X77" i="2" s="1"/>
  <c r="AG376" i="3"/>
  <c r="AF376" i="3"/>
  <c r="AP376" i="3" s="1"/>
  <c r="AX376" i="3" s="1"/>
  <c r="AS376" i="3" s="1"/>
  <c r="BA376" i="3" s="1"/>
  <c r="AS421" i="3"/>
  <c r="BA421" i="3" s="1"/>
  <c r="BB421" i="3" s="1"/>
  <c r="U423" i="2" s="1"/>
  <c r="V423" i="2" s="1"/>
  <c r="W423" i="2" s="1"/>
  <c r="X423" i="2" s="1"/>
  <c r="AS363" i="3"/>
  <c r="BA363" i="3" s="1"/>
  <c r="BB363" i="3" s="1"/>
  <c r="U438" i="2" s="1"/>
  <c r="V438" i="2" s="1"/>
  <c r="W438" i="2" s="1"/>
  <c r="X438" i="2" s="1"/>
  <c r="AS354" i="3"/>
  <c r="BA354" i="3" s="1"/>
  <c r="BB354" i="3" s="1"/>
  <c r="AS330" i="3"/>
  <c r="BA330" i="3" s="1"/>
  <c r="BB330" i="3" s="1"/>
  <c r="U329" i="2" s="1"/>
  <c r="V329" i="2" s="1"/>
  <c r="W329" i="2" s="1"/>
  <c r="X329" i="2" s="1"/>
  <c r="AS329" i="3"/>
  <c r="BA329" i="3" s="1"/>
  <c r="BB329" i="3" s="1"/>
  <c r="U328" i="2" s="1"/>
  <c r="V328" i="2" s="1"/>
  <c r="W328" i="2" s="1"/>
  <c r="X328" i="2" s="1"/>
  <c r="AS266" i="3"/>
  <c r="BA266" i="3" s="1"/>
  <c r="BB266" i="3" s="1"/>
  <c r="AS168" i="3"/>
  <c r="BA168" i="3" s="1"/>
  <c r="BB168" i="3" s="1"/>
  <c r="AG46" i="3"/>
  <c r="AQ46" i="3" s="1"/>
  <c r="AY46" i="3" s="1"/>
  <c r="AS46" i="3" s="1"/>
  <c r="BA46" i="3" s="1"/>
  <c r="AG106" i="3"/>
  <c r="AQ106" i="3" s="1"/>
  <c r="AY106" i="3" s="1"/>
  <c r="AS359" i="3"/>
  <c r="BA359" i="3" s="1"/>
  <c r="BB359" i="3" s="1"/>
  <c r="U358" i="2" s="1"/>
  <c r="V358" i="2" s="1"/>
  <c r="W358" i="2" s="1"/>
  <c r="X358" i="2" s="1"/>
  <c r="AG258" i="3"/>
  <c r="AQ258" i="3" s="1"/>
  <c r="AY258" i="3" s="1"/>
  <c r="AS235" i="3"/>
  <c r="BA235" i="3" s="1"/>
  <c r="BB235" i="3" s="1"/>
  <c r="AS61" i="3"/>
  <c r="BA61" i="3" s="1"/>
  <c r="BB61" i="3" s="1"/>
  <c r="U61" i="2" s="1"/>
  <c r="V61" i="2" s="1"/>
  <c r="W61" i="2" s="1"/>
  <c r="X61" i="2" s="1"/>
  <c r="AG404" i="3"/>
  <c r="AF404" i="3"/>
  <c r="AP404" i="3" s="1"/>
  <c r="AX404" i="3" s="1"/>
  <c r="AS404" i="3" s="1"/>
  <c r="BA404" i="3" s="1"/>
  <c r="AS340" i="3"/>
  <c r="BA340" i="3" s="1"/>
  <c r="BB340" i="3" s="1"/>
  <c r="U339" i="2" s="1"/>
  <c r="V339" i="2" s="1"/>
  <c r="W339" i="2" s="1"/>
  <c r="X339" i="2" s="1"/>
  <c r="AF294" i="3"/>
  <c r="AP294" i="3" s="1"/>
  <c r="AX294" i="3" s="1"/>
  <c r="AS294" i="3" s="1"/>
  <c r="BA294" i="3" s="1"/>
  <c r="AS240" i="3"/>
  <c r="BA240" i="3" s="1"/>
  <c r="BB240" i="3" s="1"/>
  <c r="AS392" i="3"/>
  <c r="BA392" i="3" s="1"/>
  <c r="BB392" i="3" s="1"/>
  <c r="U389" i="2" s="1"/>
  <c r="V389" i="2" s="1"/>
  <c r="W389" i="2" s="1"/>
  <c r="X389" i="2" s="1"/>
  <c r="AF406" i="3"/>
  <c r="AP406" i="3" s="1"/>
  <c r="AX406" i="3" s="1"/>
  <c r="AS406" i="3" s="1"/>
  <c r="BA406" i="3" s="1"/>
  <c r="AS256" i="3"/>
  <c r="BA256" i="3" s="1"/>
  <c r="BB256" i="3" s="1"/>
  <c r="AG191" i="3"/>
  <c r="AQ191" i="3" s="1"/>
  <c r="AY191" i="3" s="1"/>
  <c r="AS195" i="3"/>
  <c r="BA195" i="3" s="1"/>
  <c r="BB195" i="3" s="1"/>
  <c r="AS165" i="3"/>
  <c r="BA165" i="3" s="1"/>
  <c r="BB165" i="3" s="1"/>
  <c r="AS439" i="3"/>
  <c r="BA439" i="3" s="1"/>
  <c r="BB439" i="3" s="1"/>
  <c r="U434" i="2" s="1"/>
  <c r="V434" i="2" s="1"/>
  <c r="W434" i="2" s="1"/>
  <c r="X434" i="2" s="1"/>
  <c r="AS409" i="3"/>
  <c r="BA409" i="3" s="1"/>
  <c r="BB409" i="3" s="1"/>
  <c r="U409" i="2" s="1"/>
  <c r="V409" i="2" s="1"/>
  <c r="W409" i="2" s="1"/>
  <c r="X409" i="2" s="1"/>
  <c r="AS321" i="3"/>
  <c r="BA321" i="3" s="1"/>
  <c r="BB321" i="3" s="1"/>
  <c r="U320" i="2" s="1"/>
  <c r="V320" i="2" s="1"/>
  <c r="W320" i="2" s="1"/>
  <c r="X320" i="2" s="1"/>
  <c r="AS271" i="3"/>
  <c r="BA271" i="3" s="1"/>
  <c r="BB271" i="3" s="1"/>
  <c r="AS169" i="3"/>
  <c r="BA169" i="3" s="1"/>
  <c r="BB169" i="3" s="1"/>
  <c r="AS166" i="3"/>
  <c r="BA166" i="3" s="1"/>
  <c r="BB166" i="3" s="1"/>
  <c r="AG148" i="3"/>
  <c r="AQ148" i="3" s="1"/>
  <c r="AY148" i="3" s="1"/>
  <c r="AS148" i="3" s="1"/>
  <c r="BA148" i="3" s="1"/>
  <c r="AF262" i="3"/>
  <c r="AP262" i="3" s="1"/>
  <c r="AX262" i="3" s="1"/>
  <c r="AG262" i="3"/>
  <c r="AQ262" i="3" s="1"/>
  <c r="AY262" i="3" s="1"/>
  <c r="AS360" i="3"/>
  <c r="BA360" i="3" s="1"/>
  <c r="BB360" i="3" s="1"/>
  <c r="U359" i="2" s="1"/>
  <c r="V359" i="2" s="1"/>
  <c r="W359" i="2" s="1"/>
  <c r="X359" i="2" s="1"/>
  <c r="AS158" i="3"/>
  <c r="BA158" i="3" s="1"/>
  <c r="BB158" i="3" s="1"/>
  <c r="AS189" i="3"/>
  <c r="BA189" i="3" s="1"/>
  <c r="BB189" i="3" s="1"/>
  <c r="AS132" i="3"/>
  <c r="BA132" i="3" s="1"/>
  <c r="BB132" i="3" s="1"/>
  <c r="AG105" i="3"/>
  <c r="AQ105" i="3" s="1"/>
  <c r="AY105" i="3" s="1"/>
  <c r="AS64" i="3"/>
  <c r="BA64" i="3" s="1"/>
  <c r="BB64" i="3" s="1"/>
  <c r="AS84" i="3"/>
  <c r="BA84" i="3" s="1"/>
  <c r="BB84" i="3" s="1"/>
  <c r="AS291" i="3"/>
  <c r="BA291" i="3" s="1"/>
  <c r="BB291" i="3" s="1"/>
  <c r="AS62" i="3"/>
  <c r="BA62" i="3" s="1"/>
  <c r="BB62" i="3" s="1"/>
  <c r="U62" i="2" s="1"/>
  <c r="V62" i="2" s="1"/>
  <c r="W62" i="2" s="1"/>
  <c r="X62" i="2" s="1"/>
  <c r="AS21" i="3"/>
  <c r="BA21" i="3" s="1"/>
  <c r="BB21" i="3" s="1"/>
  <c r="U21" i="2" s="1"/>
  <c r="V21" i="2" s="1"/>
  <c r="W21" i="2" s="1"/>
  <c r="X21" i="2" s="1"/>
  <c r="AG296" i="3"/>
  <c r="AQ296" i="3" s="1"/>
  <c r="AY296" i="3" s="1"/>
  <c r="AS296" i="3" s="1"/>
  <c r="BA296" i="3" s="1"/>
  <c r="AG193" i="3"/>
  <c r="AQ193" i="3" s="1"/>
  <c r="AY193" i="3" s="1"/>
  <c r="AS193" i="3" s="1"/>
  <c r="BA193" i="3" s="1"/>
  <c r="AN379" i="3"/>
  <c r="AU379" i="3"/>
  <c r="AV379" i="3" s="1"/>
  <c r="AG322" i="3"/>
  <c r="AQ322" i="3" s="1"/>
  <c r="AY322" i="3" s="1"/>
  <c r="AS322" i="3" s="1"/>
  <c r="BA322" i="3" s="1"/>
  <c r="AG305" i="3"/>
  <c r="AQ305" i="3" s="1"/>
  <c r="AY305" i="3" s="1"/>
  <c r="AS305" i="3" s="1"/>
  <c r="BA305" i="3" s="1"/>
  <c r="AS232" i="3"/>
  <c r="BA232" i="3" s="1"/>
  <c r="BB232" i="3" s="1"/>
  <c r="AU136" i="3"/>
  <c r="AV136" i="3" s="1"/>
  <c r="AN136" i="3"/>
  <c r="AS107" i="3"/>
  <c r="BA107" i="3" s="1"/>
  <c r="BB107" i="3" s="1"/>
  <c r="U107" i="2" s="1"/>
  <c r="V107" i="2" s="1"/>
  <c r="W107" i="2" s="1"/>
  <c r="X107" i="2" s="1"/>
  <c r="AG103" i="3"/>
  <c r="AQ103" i="3" s="1"/>
  <c r="AY103" i="3" s="1"/>
  <c r="AS103" i="3" s="1"/>
  <c r="BA103" i="3" s="1"/>
  <c r="AG102" i="3"/>
  <c r="AQ102" i="3" s="1"/>
  <c r="AY102" i="3" s="1"/>
  <c r="AS102" i="3" s="1"/>
  <c r="BA102" i="3" s="1"/>
  <c r="AF398" i="3"/>
  <c r="AP398" i="3" s="1"/>
  <c r="AX398" i="3" s="1"/>
  <c r="AG398" i="3"/>
  <c r="AQ398" i="3" s="1"/>
  <c r="AY398" i="3" s="1"/>
  <c r="AG423" i="3"/>
  <c r="AQ423" i="3" s="1"/>
  <c r="AY423" i="3" s="1"/>
  <c r="AF423" i="3"/>
  <c r="AP423" i="3" s="1"/>
  <c r="AX423" i="3" s="1"/>
  <c r="AS402" i="3"/>
  <c r="BA402" i="3" s="1"/>
  <c r="BB402" i="3" s="1"/>
  <c r="U398" i="2" s="1"/>
  <c r="V398" i="2" s="1"/>
  <c r="W398" i="2" s="1"/>
  <c r="X398" i="2" s="1"/>
  <c r="AW316" i="3"/>
  <c r="AG101" i="3"/>
  <c r="AQ101" i="3" s="1"/>
  <c r="AY101" i="3" s="1"/>
  <c r="AS101" i="3" s="1"/>
  <c r="BA101" i="3" s="1"/>
  <c r="AG95" i="3"/>
  <c r="AQ95" i="3" s="1"/>
  <c r="AY95" i="3" s="1"/>
  <c r="AF95" i="3"/>
  <c r="AP95" i="3" s="1"/>
  <c r="AX95" i="3" s="1"/>
  <c r="AS27" i="3"/>
  <c r="BA27" i="3" s="1"/>
  <c r="BB27" i="3" s="1"/>
  <c r="U27" i="2" s="1"/>
  <c r="V27" i="2" s="1"/>
  <c r="W27" i="2" s="1"/>
  <c r="X27" i="2" s="1"/>
  <c r="AF216" i="3"/>
  <c r="AP216" i="3" s="1"/>
  <c r="AX216" i="3" s="1"/>
  <c r="AG216" i="3"/>
  <c r="AQ216" i="3" s="1"/>
  <c r="AY216" i="3" s="1"/>
  <c r="AG174" i="3"/>
  <c r="AQ174" i="3" s="1"/>
  <c r="AY174" i="3" s="1"/>
  <c r="AF174" i="3"/>
  <c r="AP174" i="3" s="1"/>
  <c r="AX174" i="3" s="1"/>
  <c r="AF210" i="3"/>
  <c r="AP210" i="3" s="1"/>
  <c r="AX210" i="3" s="1"/>
  <c r="AG210" i="3"/>
  <c r="AQ210" i="3" s="1"/>
  <c r="AY210" i="3" s="1"/>
  <c r="AY163" i="3"/>
  <c r="AX163" i="3"/>
  <c r="AG433" i="3"/>
  <c r="AG381" i="3"/>
  <c r="AQ381" i="3" s="1"/>
  <c r="AY381" i="3" s="1"/>
  <c r="AF381" i="3"/>
  <c r="AP381" i="3" s="1"/>
  <c r="AX381" i="3" s="1"/>
  <c r="AG314" i="3"/>
  <c r="AQ314" i="3" s="1"/>
  <c r="AY314" i="3" s="1"/>
  <c r="AF314" i="3"/>
  <c r="AP314" i="3" s="1"/>
  <c r="AX314" i="3" s="1"/>
  <c r="AS300" i="3"/>
  <c r="BA300" i="3" s="1"/>
  <c r="BB300" i="3" s="1"/>
  <c r="U299" i="2" s="1"/>
  <c r="V299" i="2" s="1"/>
  <c r="W299" i="2" s="1"/>
  <c r="X299" i="2" s="1"/>
  <c r="AU112" i="3"/>
  <c r="AV112" i="3" s="1"/>
  <c r="AN112" i="3"/>
  <c r="AF395" i="3"/>
  <c r="AP395" i="3" s="1"/>
  <c r="AX395" i="3" s="1"/>
  <c r="AS395" i="3" s="1"/>
  <c r="BA395" i="3" s="1"/>
  <c r="AG395" i="3"/>
  <c r="AS171" i="3"/>
  <c r="BA171" i="3" s="1"/>
  <c r="AG98" i="3"/>
  <c r="AQ98" i="3" s="1"/>
  <c r="AY98" i="3" s="1"/>
  <c r="AS98" i="3" s="1"/>
  <c r="BA98" i="3" s="1"/>
  <c r="AG284" i="3"/>
  <c r="AQ284" i="3" s="1"/>
  <c r="AY284" i="3" s="1"/>
  <c r="AS284" i="3" s="1"/>
  <c r="BA284" i="3" s="1"/>
  <c r="AG172" i="3"/>
  <c r="AQ172" i="3" s="1"/>
  <c r="AY172" i="3" s="1"/>
  <c r="AS172" i="3" s="1"/>
  <c r="BA172" i="3" s="1"/>
  <c r="AS167" i="3"/>
  <c r="BA167" i="3" s="1"/>
  <c r="BB167" i="3" s="1"/>
  <c r="AG92" i="3"/>
  <c r="AQ92" i="3" s="1"/>
  <c r="AY92" i="3" s="1"/>
  <c r="AF92" i="3"/>
  <c r="AP92" i="3" s="1"/>
  <c r="AX92" i="3" s="1"/>
  <c r="AG229" i="3"/>
  <c r="AQ229" i="3" s="1"/>
  <c r="AY229" i="3" s="1"/>
  <c r="AF229" i="3"/>
  <c r="AP229" i="3" s="1"/>
  <c r="AX229" i="3" s="1"/>
  <c r="AG399" i="3"/>
  <c r="AQ399" i="3" s="1"/>
  <c r="AY399" i="3" s="1"/>
  <c r="AS399" i="3" s="1"/>
  <c r="BA399" i="3" s="1"/>
  <c r="AG391" i="3"/>
  <c r="AQ391" i="3" s="1"/>
  <c r="AY391" i="3" s="1"/>
  <c r="AF391" i="3"/>
  <c r="AP391" i="3" s="1"/>
  <c r="AX391" i="3" s="1"/>
  <c r="AF260" i="3"/>
  <c r="AP260" i="3" s="1"/>
  <c r="AX260" i="3" s="1"/>
  <c r="AG260" i="3"/>
  <c r="AQ260" i="3" s="1"/>
  <c r="AY260" i="3" s="1"/>
  <c r="AG218" i="3"/>
  <c r="AQ218" i="3" s="1"/>
  <c r="AY218" i="3" s="1"/>
  <c r="AS218" i="3" s="1"/>
  <c r="BA218" i="3" s="1"/>
  <c r="AG159" i="3"/>
  <c r="AQ159" i="3" s="1"/>
  <c r="AY159" i="3" s="1"/>
  <c r="AF159" i="3"/>
  <c r="AP159" i="3" s="1"/>
  <c r="AX159" i="3" s="1"/>
  <c r="AU75" i="3"/>
  <c r="AV75" i="3" s="1"/>
  <c r="AN75" i="3"/>
  <c r="AN177" i="3"/>
  <c r="AU177" i="3"/>
  <c r="AV177" i="3" s="1"/>
  <c r="AN285" i="3"/>
  <c r="AU285" i="3"/>
  <c r="AV285" i="3" s="1"/>
  <c r="AG439" i="3"/>
  <c r="AF350" i="3"/>
  <c r="AP350" i="3" s="1"/>
  <c r="AX350" i="3" s="1"/>
  <c r="AG350" i="3"/>
  <c r="AQ350" i="3" s="1"/>
  <c r="AY350" i="3" s="1"/>
  <c r="AZ12" i="3"/>
  <c r="AV12" i="3"/>
  <c r="AG396" i="3"/>
  <c r="AQ396" i="3" s="1"/>
  <c r="AY396" i="3" s="1"/>
  <c r="AF396" i="3"/>
  <c r="AP396" i="3" s="1"/>
  <c r="AX396" i="3" s="1"/>
  <c r="AY183" i="3"/>
  <c r="AX183" i="3"/>
  <c r="AQ12" i="3"/>
  <c r="AK442" i="3"/>
  <c r="AG316" i="3"/>
  <c r="AQ316" i="3" s="1"/>
  <c r="AY316" i="3" s="1"/>
  <c r="AF316" i="3"/>
  <c r="AP316" i="3" s="1"/>
  <c r="AX316" i="3" s="1"/>
  <c r="AS202" i="3"/>
  <c r="BA202" i="3" s="1"/>
  <c r="BB202" i="3" s="1"/>
  <c r="AY93" i="3"/>
  <c r="AS93" i="3" s="1"/>
  <c r="BA93" i="3" s="1"/>
  <c r="AG97" i="3"/>
  <c r="AQ97" i="3" s="1"/>
  <c r="AY97" i="3" s="1"/>
  <c r="AF97" i="3"/>
  <c r="AP97" i="3" s="1"/>
  <c r="AX97" i="3" s="1"/>
  <c r="AB442" i="3"/>
  <c r="AF12" i="3"/>
  <c r="AA442" i="3"/>
  <c r="AE12" i="3"/>
  <c r="AS427" i="3" l="1"/>
  <c r="BA427" i="3" s="1"/>
  <c r="BB427" i="3" s="1"/>
  <c r="U363" i="2" s="1"/>
  <c r="V363" i="2" s="1"/>
  <c r="W363" i="2" s="1"/>
  <c r="X363" i="2" s="1"/>
  <c r="BB320" i="3"/>
  <c r="U319" i="2" s="1"/>
  <c r="V319" i="2" s="1"/>
  <c r="W319" i="2" s="1"/>
  <c r="X319" i="2" s="1"/>
  <c r="AS142" i="3"/>
  <c r="BA142" i="3" s="1"/>
  <c r="BB142" i="3" s="1"/>
  <c r="BB33" i="3"/>
  <c r="U33" i="2" s="1"/>
  <c r="V33" i="2" s="1"/>
  <c r="W33" i="2" s="1"/>
  <c r="X33" i="2" s="1"/>
  <c r="AS129" i="3"/>
  <c r="BA129" i="3" s="1"/>
  <c r="BB129" i="3" s="1"/>
  <c r="BB420" i="3"/>
  <c r="U426" i="2" s="1"/>
  <c r="V426" i="2" s="1"/>
  <c r="W426" i="2" s="1"/>
  <c r="X426" i="2" s="1"/>
  <c r="BB100" i="3"/>
  <c r="U100" i="2" s="1"/>
  <c r="V100" i="2" s="1"/>
  <c r="W100" i="2" s="1"/>
  <c r="X100" i="2" s="1"/>
  <c r="BB371" i="3"/>
  <c r="U402" i="2" s="1"/>
  <c r="V402" i="2" s="1"/>
  <c r="W402" i="2" s="1"/>
  <c r="X402" i="2" s="1"/>
  <c r="AS106" i="3"/>
  <c r="BA106" i="3" s="1"/>
  <c r="U276" i="2"/>
  <c r="V276" i="2" s="1"/>
  <c r="W276" i="2" s="1"/>
  <c r="X276" i="2" s="1"/>
  <c r="U204" i="4"/>
  <c r="V204" i="4" s="1"/>
  <c r="W204" i="4" s="1"/>
  <c r="X204" i="4" s="1"/>
  <c r="U324" i="2"/>
  <c r="V324" i="2" s="1"/>
  <c r="W324" i="2" s="1"/>
  <c r="X324" i="2" s="1"/>
  <c r="U227" i="4"/>
  <c r="V227" i="4" s="1"/>
  <c r="W227" i="4" s="1"/>
  <c r="X227" i="4" s="1"/>
  <c r="U260" i="2"/>
  <c r="V260" i="2" s="1"/>
  <c r="W260" i="2" s="1"/>
  <c r="X260" i="2" s="1"/>
  <c r="U189" i="4"/>
  <c r="V189" i="4" s="1"/>
  <c r="W189" i="4" s="1"/>
  <c r="X189" i="4" s="1"/>
  <c r="U248" i="2"/>
  <c r="V248" i="2" s="1"/>
  <c r="W248" i="2" s="1"/>
  <c r="X248" i="2" s="1"/>
  <c r="U179" i="4"/>
  <c r="V179" i="4" s="1"/>
  <c r="W179" i="4" s="1"/>
  <c r="X179" i="4" s="1"/>
  <c r="U132" i="2"/>
  <c r="V132" i="2" s="1"/>
  <c r="W132" i="2" s="1"/>
  <c r="X132" i="2" s="1"/>
  <c r="U71" i="4"/>
  <c r="V71" i="4" s="1"/>
  <c r="W71" i="4" s="1"/>
  <c r="X71" i="4" s="1"/>
  <c r="U111" i="2"/>
  <c r="V111" i="2" s="1"/>
  <c r="W111" i="2" s="1"/>
  <c r="X111" i="2" s="1"/>
  <c r="U60" i="4"/>
  <c r="V60" i="4" s="1"/>
  <c r="W60" i="4" s="1"/>
  <c r="X60" i="4" s="1"/>
  <c r="U120" i="2"/>
  <c r="V120" i="2" s="1"/>
  <c r="W120" i="2" s="1"/>
  <c r="X120" i="2" s="1"/>
  <c r="U64" i="4"/>
  <c r="V64" i="4" s="1"/>
  <c r="W64" i="4" s="1"/>
  <c r="X64" i="4" s="1"/>
  <c r="U275" i="2"/>
  <c r="V275" i="2" s="1"/>
  <c r="W275" i="2" s="1"/>
  <c r="X275" i="2" s="1"/>
  <c r="U203" i="4"/>
  <c r="V203" i="4" s="1"/>
  <c r="W203" i="4" s="1"/>
  <c r="X203" i="4" s="1"/>
  <c r="U45" i="2"/>
  <c r="V45" i="2" s="1"/>
  <c r="W45" i="2" s="1"/>
  <c r="X45" i="2" s="1"/>
  <c r="U24" i="4"/>
  <c r="V24" i="4" s="1"/>
  <c r="W24" i="4" s="1"/>
  <c r="X24" i="4" s="1"/>
  <c r="U292" i="2"/>
  <c r="V292" i="2" s="1"/>
  <c r="W292" i="2" s="1"/>
  <c r="X292" i="2" s="1"/>
  <c r="U214" i="4"/>
  <c r="V214" i="4" s="1"/>
  <c r="W214" i="4" s="1"/>
  <c r="X214" i="4" s="1"/>
  <c r="U233" i="2"/>
  <c r="V233" i="2" s="1"/>
  <c r="W233" i="2" s="1"/>
  <c r="X233" i="2" s="1"/>
  <c r="U166" i="4"/>
  <c r="V166" i="4" s="1"/>
  <c r="W166" i="4" s="1"/>
  <c r="X166" i="4" s="1"/>
  <c r="U182" i="2"/>
  <c r="V182" i="2" s="1"/>
  <c r="W182" i="2" s="1"/>
  <c r="X182" i="2" s="1"/>
  <c r="U121" i="4"/>
  <c r="V121" i="4" s="1"/>
  <c r="W121" i="4" s="1"/>
  <c r="X121" i="4" s="1"/>
  <c r="U57" i="2"/>
  <c r="V57" i="2" s="1"/>
  <c r="W57" i="2" s="1"/>
  <c r="X57" i="2" s="1"/>
  <c r="U33" i="4"/>
  <c r="V33" i="4" s="1"/>
  <c r="W33" i="4" s="1"/>
  <c r="X33" i="4" s="1"/>
  <c r="U40" i="2"/>
  <c r="V40" i="2" s="1"/>
  <c r="W40" i="2" s="1"/>
  <c r="X40" i="2" s="1"/>
  <c r="U21" i="4"/>
  <c r="V21" i="4" s="1"/>
  <c r="W21" i="4" s="1"/>
  <c r="X21" i="4" s="1"/>
  <c r="U307" i="2"/>
  <c r="V307" i="2" s="1"/>
  <c r="W307" i="2" s="1"/>
  <c r="X307" i="2" s="1"/>
  <c r="U222" i="4"/>
  <c r="V222" i="4" s="1"/>
  <c r="W222" i="4" s="1"/>
  <c r="X222" i="4" s="1"/>
  <c r="U83" i="2"/>
  <c r="V83" i="2" s="1"/>
  <c r="W83" i="2" s="1"/>
  <c r="X83" i="2" s="1"/>
  <c r="U48" i="4"/>
  <c r="V48" i="4" s="1"/>
  <c r="W48" i="4" s="1"/>
  <c r="X48" i="4" s="1"/>
  <c r="U50" i="2"/>
  <c r="V50" i="2" s="1"/>
  <c r="W50" i="2" s="1"/>
  <c r="X50" i="2" s="1"/>
  <c r="U28" i="4"/>
  <c r="V28" i="4" s="1"/>
  <c r="W28" i="4" s="1"/>
  <c r="X28" i="4" s="1"/>
  <c r="U177" i="2"/>
  <c r="V177" i="2" s="1"/>
  <c r="W177" i="2" s="1"/>
  <c r="X177" i="2" s="1"/>
  <c r="U116" i="4"/>
  <c r="V116" i="4" s="1"/>
  <c r="W116" i="4" s="1"/>
  <c r="X116" i="4" s="1"/>
  <c r="U146" i="2"/>
  <c r="V146" i="2" s="1"/>
  <c r="W146" i="2" s="1"/>
  <c r="X146" i="2" s="1"/>
  <c r="U85" i="4"/>
  <c r="V85" i="4" s="1"/>
  <c r="W85" i="4" s="1"/>
  <c r="X85" i="4" s="1"/>
  <c r="U198" i="2"/>
  <c r="V198" i="2" s="1"/>
  <c r="W198" i="2" s="1"/>
  <c r="X198" i="2" s="1"/>
  <c r="U136" i="4"/>
  <c r="V136" i="4" s="1"/>
  <c r="W136" i="4" s="1"/>
  <c r="X136" i="4" s="1"/>
  <c r="U234" i="2"/>
  <c r="V234" i="2" s="1"/>
  <c r="W234" i="2" s="1"/>
  <c r="X234" i="2" s="1"/>
  <c r="U167" i="4"/>
  <c r="V167" i="4" s="1"/>
  <c r="W167" i="4" s="1"/>
  <c r="X167" i="4" s="1"/>
  <c r="U235" i="2"/>
  <c r="V235" i="2" s="1"/>
  <c r="W235" i="2" s="1"/>
  <c r="X235" i="2" s="1"/>
  <c r="U168" i="4"/>
  <c r="V168" i="4" s="1"/>
  <c r="W168" i="4" s="1"/>
  <c r="X168" i="4" s="1"/>
  <c r="U252" i="2"/>
  <c r="V252" i="2" s="1"/>
  <c r="W252" i="2" s="1"/>
  <c r="X252" i="2" s="1"/>
  <c r="U182" i="4"/>
  <c r="V182" i="4" s="1"/>
  <c r="W182" i="4" s="1"/>
  <c r="X182" i="4" s="1"/>
  <c r="U357" i="2"/>
  <c r="V357" i="2" s="1"/>
  <c r="W357" i="2" s="1"/>
  <c r="X357" i="2" s="1"/>
  <c r="U232" i="4"/>
  <c r="V232" i="4" s="1"/>
  <c r="W232" i="4" s="1"/>
  <c r="X232" i="4" s="1"/>
  <c r="U227" i="2"/>
  <c r="V227" i="2" s="1"/>
  <c r="W227" i="2" s="1"/>
  <c r="X227" i="2" s="1"/>
  <c r="U161" i="4"/>
  <c r="V161" i="4" s="1"/>
  <c r="W161" i="4" s="1"/>
  <c r="X161" i="4" s="1"/>
  <c r="U139" i="2"/>
  <c r="V139" i="2" s="1"/>
  <c r="W139" i="2" s="1"/>
  <c r="X139" i="2" s="1"/>
  <c r="U78" i="4"/>
  <c r="V78" i="4" s="1"/>
  <c r="W78" i="4" s="1"/>
  <c r="X78" i="4" s="1"/>
  <c r="U241" i="2"/>
  <c r="V241" i="2" s="1"/>
  <c r="W241" i="2" s="1"/>
  <c r="X241" i="2" s="1"/>
  <c r="U173" i="4"/>
  <c r="V173" i="4" s="1"/>
  <c r="W173" i="4" s="1"/>
  <c r="X173" i="4" s="1"/>
  <c r="U440" i="2"/>
  <c r="V440" i="2" s="1"/>
  <c r="W440" i="2" s="1"/>
  <c r="X440" i="2" s="1"/>
  <c r="U234" i="4"/>
  <c r="V234" i="4" s="1"/>
  <c r="W234" i="4" s="1"/>
  <c r="X234" i="4" s="1"/>
  <c r="U72" i="2"/>
  <c r="V72" i="2" s="1"/>
  <c r="W72" i="2" s="1"/>
  <c r="X72" i="2" s="1"/>
  <c r="U43" i="4"/>
  <c r="V43" i="4" s="1"/>
  <c r="W43" i="4" s="1"/>
  <c r="X43" i="4" s="1"/>
  <c r="U176" i="2"/>
  <c r="V176" i="2" s="1"/>
  <c r="W176" i="2" s="1"/>
  <c r="X176" i="2" s="1"/>
  <c r="U115" i="4"/>
  <c r="V115" i="4" s="1"/>
  <c r="W115" i="4" s="1"/>
  <c r="X115" i="4" s="1"/>
  <c r="U69" i="2"/>
  <c r="V69" i="2" s="1"/>
  <c r="W69" i="2" s="1"/>
  <c r="X69" i="2" s="1"/>
  <c r="U41" i="4"/>
  <c r="V41" i="4" s="1"/>
  <c r="W41" i="4" s="1"/>
  <c r="X41" i="4" s="1"/>
  <c r="U340" i="2"/>
  <c r="V340" i="2" s="1"/>
  <c r="W340" i="2" s="1"/>
  <c r="X340" i="2" s="1"/>
  <c r="U228" i="4"/>
  <c r="V228" i="4" s="1"/>
  <c r="W228" i="4" s="1"/>
  <c r="X228" i="4" s="1"/>
  <c r="U35" i="2"/>
  <c r="V35" i="2" s="1"/>
  <c r="W35" i="2" s="1"/>
  <c r="X35" i="2" s="1"/>
  <c r="U17" i="4"/>
  <c r="V17" i="4" s="1"/>
  <c r="W17" i="4" s="1"/>
  <c r="X17" i="4" s="1"/>
  <c r="U222" i="2"/>
  <c r="V222" i="2" s="1"/>
  <c r="W222" i="2" s="1"/>
  <c r="X222" i="2" s="1"/>
  <c r="U157" i="4"/>
  <c r="V157" i="4" s="1"/>
  <c r="W157" i="4" s="1"/>
  <c r="X157" i="4" s="1"/>
  <c r="U351" i="2"/>
  <c r="V351" i="2" s="1"/>
  <c r="W351" i="2" s="1"/>
  <c r="X351" i="2" s="1"/>
  <c r="U230" i="4"/>
  <c r="V230" i="4" s="1"/>
  <c r="W230" i="4" s="1"/>
  <c r="X230" i="4" s="1"/>
  <c r="U274" i="2"/>
  <c r="V274" i="2" s="1"/>
  <c r="W274" i="2" s="1"/>
  <c r="X274" i="2" s="1"/>
  <c r="U202" i="4"/>
  <c r="V202" i="4" s="1"/>
  <c r="W202" i="4" s="1"/>
  <c r="X202" i="4" s="1"/>
  <c r="U138" i="2"/>
  <c r="V138" i="2" s="1"/>
  <c r="W138" i="2" s="1"/>
  <c r="X138" i="2" s="1"/>
  <c r="U77" i="4"/>
  <c r="V77" i="4" s="1"/>
  <c r="W77" i="4" s="1"/>
  <c r="X77" i="4" s="1"/>
  <c r="U244" i="2"/>
  <c r="V244" i="2" s="1"/>
  <c r="W244" i="2" s="1"/>
  <c r="X244" i="2" s="1"/>
  <c r="U175" i="4"/>
  <c r="V175" i="4" s="1"/>
  <c r="W175" i="4" s="1"/>
  <c r="X175" i="4" s="1"/>
  <c r="U145" i="2"/>
  <c r="V145" i="2" s="1"/>
  <c r="W145" i="2" s="1"/>
  <c r="X145" i="2" s="1"/>
  <c r="U84" i="4"/>
  <c r="V84" i="4" s="1"/>
  <c r="W84" i="4" s="1"/>
  <c r="X84" i="4" s="1"/>
  <c r="U134" i="2"/>
  <c r="V134" i="2" s="1"/>
  <c r="W134" i="2" s="1"/>
  <c r="X134" i="2" s="1"/>
  <c r="U73" i="4"/>
  <c r="V73" i="4" s="1"/>
  <c r="W73" i="4" s="1"/>
  <c r="X73" i="4" s="1"/>
  <c r="U128" i="2"/>
  <c r="V128" i="2" s="1"/>
  <c r="W128" i="2" s="1"/>
  <c r="X128" i="2" s="1"/>
  <c r="U67" i="4"/>
  <c r="V67" i="4" s="1"/>
  <c r="W67" i="4" s="1"/>
  <c r="X67" i="4" s="1"/>
  <c r="U80" i="2"/>
  <c r="V80" i="2" s="1"/>
  <c r="W80" i="2" s="1"/>
  <c r="X80" i="2" s="1"/>
  <c r="U47" i="4"/>
  <c r="V47" i="4" s="1"/>
  <c r="W47" i="4" s="1"/>
  <c r="X47" i="4" s="1"/>
  <c r="U54" i="2"/>
  <c r="V54" i="2" s="1"/>
  <c r="W54" i="2" s="1"/>
  <c r="X54" i="2" s="1"/>
  <c r="U30" i="4"/>
  <c r="V30" i="4" s="1"/>
  <c r="W30" i="4" s="1"/>
  <c r="X30" i="4" s="1"/>
  <c r="AS157" i="3"/>
  <c r="BA157" i="3" s="1"/>
  <c r="BB157" i="3" s="1"/>
  <c r="U37" i="2"/>
  <c r="V37" i="2" s="1"/>
  <c r="W37" i="2" s="1"/>
  <c r="X37" i="2" s="1"/>
  <c r="U19" i="4"/>
  <c r="V19" i="4" s="1"/>
  <c r="W19" i="4" s="1"/>
  <c r="X19" i="4" s="1"/>
  <c r="U96" i="2"/>
  <c r="V96" i="2" s="1"/>
  <c r="W96" i="2" s="1"/>
  <c r="X96" i="2" s="1"/>
  <c r="U53" i="4"/>
  <c r="V53" i="4" s="1"/>
  <c r="W53" i="4" s="1"/>
  <c r="X53" i="4" s="1"/>
  <c r="U204" i="2"/>
  <c r="V204" i="2" s="1"/>
  <c r="W204" i="2" s="1"/>
  <c r="X204" i="2" s="1"/>
  <c r="U142" i="4"/>
  <c r="V142" i="4" s="1"/>
  <c r="W142" i="4" s="1"/>
  <c r="X142" i="4" s="1"/>
  <c r="U153" i="2"/>
  <c r="V153" i="2" s="1"/>
  <c r="W153" i="2" s="1"/>
  <c r="X153" i="2" s="1"/>
  <c r="U92" i="4"/>
  <c r="V92" i="4" s="1"/>
  <c r="W92" i="4" s="1"/>
  <c r="X92" i="4" s="1"/>
  <c r="U217" i="2"/>
  <c r="V217" i="2" s="1"/>
  <c r="W217" i="2" s="1"/>
  <c r="X217" i="2" s="1"/>
  <c r="U152" i="4"/>
  <c r="V152" i="4" s="1"/>
  <c r="W152" i="4" s="1"/>
  <c r="X152" i="4" s="1"/>
  <c r="U221" i="2"/>
  <c r="V221" i="2" s="1"/>
  <c r="W221" i="2" s="1"/>
  <c r="X221" i="2" s="1"/>
  <c r="U156" i="4"/>
  <c r="V156" i="4" s="1"/>
  <c r="W156" i="4" s="1"/>
  <c r="X156" i="4" s="1"/>
  <c r="U223" i="2"/>
  <c r="V223" i="2" s="1"/>
  <c r="W223" i="2" s="1"/>
  <c r="X223" i="2" s="1"/>
  <c r="U158" i="4"/>
  <c r="V158" i="4" s="1"/>
  <c r="W158" i="4" s="1"/>
  <c r="X158" i="4" s="1"/>
  <c r="U195" i="2"/>
  <c r="V195" i="2" s="1"/>
  <c r="W195" i="2" s="1"/>
  <c r="X195" i="2" s="1"/>
  <c r="U133" i="4"/>
  <c r="V133" i="4" s="1"/>
  <c r="W133" i="4" s="1"/>
  <c r="X133" i="4" s="1"/>
  <c r="U265" i="2"/>
  <c r="V265" i="2" s="1"/>
  <c r="W265" i="2" s="1"/>
  <c r="X265" i="2" s="1"/>
  <c r="U194" i="4"/>
  <c r="V194" i="4" s="1"/>
  <c r="W194" i="4" s="1"/>
  <c r="X194" i="4" s="1"/>
  <c r="U212" i="2"/>
  <c r="V212" i="2" s="1"/>
  <c r="W212" i="2" s="1"/>
  <c r="X212" i="2" s="1"/>
  <c r="U147" i="4"/>
  <c r="V147" i="4" s="1"/>
  <c r="W147" i="4" s="1"/>
  <c r="X147" i="4" s="1"/>
  <c r="U255" i="2"/>
  <c r="V255" i="2" s="1"/>
  <c r="W255" i="2" s="1"/>
  <c r="X255" i="2" s="1"/>
  <c r="U184" i="4"/>
  <c r="V184" i="4" s="1"/>
  <c r="W184" i="4" s="1"/>
  <c r="X184" i="4" s="1"/>
  <c r="U164" i="2"/>
  <c r="V164" i="2" s="1"/>
  <c r="W164" i="2" s="1"/>
  <c r="X164" i="2" s="1"/>
  <c r="U103" i="4"/>
  <c r="V103" i="4" s="1"/>
  <c r="W103" i="4" s="1"/>
  <c r="X103" i="4" s="1"/>
  <c r="U79" i="2"/>
  <c r="V79" i="2" s="1"/>
  <c r="W79" i="2" s="1"/>
  <c r="X79" i="2" s="1"/>
  <c r="U46" i="4"/>
  <c r="V46" i="4" s="1"/>
  <c r="W46" i="4" s="1"/>
  <c r="X46" i="4" s="1"/>
  <c r="U159" i="2"/>
  <c r="V159" i="2" s="1"/>
  <c r="W159" i="2" s="1"/>
  <c r="X159" i="2" s="1"/>
  <c r="U98" i="4"/>
  <c r="V98" i="4" s="1"/>
  <c r="W98" i="4" s="1"/>
  <c r="X98" i="4" s="1"/>
  <c r="U70" i="2"/>
  <c r="V70" i="2" s="1"/>
  <c r="W70" i="2" s="1"/>
  <c r="X70" i="2" s="1"/>
  <c r="U42" i="4"/>
  <c r="V42" i="4" s="1"/>
  <c r="W42" i="4" s="1"/>
  <c r="X42" i="4" s="1"/>
  <c r="U74" i="2"/>
  <c r="V74" i="2" s="1"/>
  <c r="W74" i="2" s="1"/>
  <c r="X74" i="2" s="1"/>
  <c r="U45" i="4"/>
  <c r="V45" i="4" s="1"/>
  <c r="W45" i="4" s="1"/>
  <c r="X45" i="4" s="1"/>
  <c r="U52" i="2"/>
  <c r="V52" i="2" s="1"/>
  <c r="W52" i="2" s="1"/>
  <c r="X52" i="2" s="1"/>
  <c r="U29" i="4"/>
  <c r="V29" i="4" s="1"/>
  <c r="W29" i="4" s="1"/>
  <c r="X29" i="4" s="1"/>
  <c r="U65" i="2"/>
  <c r="V65" i="2" s="1"/>
  <c r="W65" i="2" s="1"/>
  <c r="X65" i="2" s="1"/>
  <c r="U38" i="4"/>
  <c r="V38" i="4" s="1"/>
  <c r="W38" i="4" s="1"/>
  <c r="X38" i="4" s="1"/>
  <c r="U262" i="2"/>
  <c r="V262" i="2" s="1"/>
  <c r="W262" i="2" s="1"/>
  <c r="X262" i="2" s="1"/>
  <c r="U191" i="4"/>
  <c r="V191" i="4" s="1"/>
  <c r="W191" i="4" s="1"/>
  <c r="X191" i="4" s="1"/>
  <c r="U203" i="2"/>
  <c r="V203" i="2" s="1"/>
  <c r="W203" i="2" s="1"/>
  <c r="X203" i="2" s="1"/>
  <c r="U141" i="4"/>
  <c r="V141" i="4" s="1"/>
  <c r="W141" i="4" s="1"/>
  <c r="X141" i="4" s="1"/>
  <c r="U250" i="2"/>
  <c r="V250" i="2" s="1"/>
  <c r="W250" i="2" s="1"/>
  <c r="X250" i="2" s="1"/>
  <c r="U180" i="4"/>
  <c r="V180" i="4" s="1"/>
  <c r="W180" i="4" s="1"/>
  <c r="X180" i="4" s="1"/>
  <c r="U119" i="2"/>
  <c r="V119" i="2" s="1"/>
  <c r="W119" i="2" s="1"/>
  <c r="X119" i="2" s="1"/>
  <c r="U63" i="4"/>
  <c r="V63" i="4" s="1"/>
  <c r="W63" i="4" s="1"/>
  <c r="X63" i="4" s="1"/>
  <c r="U147" i="2"/>
  <c r="V147" i="2" s="1"/>
  <c r="W147" i="2" s="1"/>
  <c r="X147" i="2" s="1"/>
  <c r="U86" i="4"/>
  <c r="V86" i="4" s="1"/>
  <c r="W86" i="4" s="1"/>
  <c r="X86" i="4" s="1"/>
  <c r="U314" i="2"/>
  <c r="V314" i="2" s="1"/>
  <c r="W314" i="2" s="1"/>
  <c r="X314" i="2" s="1"/>
  <c r="U225" i="4"/>
  <c r="V225" i="4" s="1"/>
  <c r="W225" i="4" s="1"/>
  <c r="X225" i="4" s="1"/>
  <c r="U296" i="2"/>
  <c r="V296" i="2" s="1"/>
  <c r="W296" i="2" s="1"/>
  <c r="X296" i="2" s="1"/>
  <c r="U217" i="4"/>
  <c r="V217" i="4" s="1"/>
  <c r="W217" i="4" s="1"/>
  <c r="X217" i="4" s="1"/>
  <c r="U353" i="2"/>
  <c r="V353" i="2" s="1"/>
  <c r="W353" i="2" s="1"/>
  <c r="X353" i="2" s="1"/>
  <c r="U231" i="4"/>
  <c r="V231" i="4" s="1"/>
  <c r="W231" i="4" s="1"/>
  <c r="X231" i="4" s="1"/>
  <c r="U213" i="2"/>
  <c r="V213" i="2" s="1"/>
  <c r="W213" i="2" s="1"/>
  <c r="X213" i="2" s="1"/>
  <c r="U148" i="4"/>
  <c r="V148" i="4" s="1"/>
  <c r="W148" i="4" s="1"/>
  <c r="X148" i="4" s="1"/>
  <c r="U156" i="2"/>
  <c r="V156" i="2" s="1"/>
  <c r="W156" i="2" s="1"/>
  <c r="X156" i="2" s="1"/>
  <c r="U95" i="4"/>
  <c r="V95" i="4" s="1"/>
  <c r="W95" i="4" s="1"/>
  <c r="X95" i="4" s="1"/>
  <c r="U251" i="2"/>
  <c r="V251" i="2" s="1"/>
  <c r="W251" i="2" s="1"/>
  <c r="X251" i="2" s="1"/>
  <c r="U181" i="4"/>
  <c r="V181" i="4" s="1"/>
  <c r="W181" i="4" s="1"/>
  <c r="X181" i="4" s="1"/>
  <c r="U44" i="2"/>
  <c r="V44" i="2" s="1"/>
  <c r="W44" i="2" s="1"/>
  <c r="X44" i="2" s="1"/>
  <c r="U23" i="4"/>
  <c r="V23" i="4" s="1"/>
  <c r="W23" i="4" s="1"/>
  <c r="X23" i="4" s="1"/>
  <c r="U199" i="2"/>
  <c r="V199" i="2" s="1"/>
  <c r="W199" i="2" s="1"/>
  <c r="X199" i="2" s="1"/>
  <c r="U137" i="4"/>
  <c r="V137" i="4" s="1"/>
  <c r="W137" i="4" s="1"/>
  <c r="X137" i="4" s="1"/>
  <c r="U298" i="2"/>
  <c r="V298" i="2" s="1"/>
  <c r="W298" i="2" s="1"/>
  <c r="X298" i="2" s="1"/>
  <c r="U219" i="4"/>
  <c r="V219" i="4" s="1"/>
  <c r="W219" i="4" s="1"/>
  <c r="X219" i="4" s="1"/>
  <c r="U289" i="2"/>
  <c r="V289" i="2" s="1"/>
  <c r="W289" i="2" s="1"/>
  <c r="X289" i="2" s="1"/>
  <c r="U211" i="4"/>
  <c r="V211" i="4" s="1"/>
  <c r="W211" i="4" s="1"/>
  <c r="X211" i="4" s="1"/>
  <c r="U271" i="2"/>
  <c r="V271" i="2" s="1"/>
  <c r="W271" i="2" s="1"/>
  <c r="X271" i="2" s="1"/>
  <c r="U199" i="4"/>
  <c r="V199" i="4" s="1"/>
  <c r="W199" i="4" s="1"/>
  <c r="X199" i="4" s="1"/>
  <c r="U205" i="2"/>
  <c r="V205" i="2" s="1"/>
  <c r="W205" i="2" s="1"/>
  <c r="X205" i="2" s="1"/>
  <c r="U143" i="4"/>
  <c r="V143" i="4" s="1"/>
  <c r="W143" i="4" s="1"/>
  <c r="X143" i="4" s="1"/>
  <c r="BB181" i="3"/>
  <c r="U89" i="2"/>
  <c r="V89" i="2" s="1"/>
  <c r="W89" i="2" s="1"/>
  <c r="X89" i="2" s="1"/>
  <c r="U51" i="4"/>
  <c r="V51" i="4" s="1"/>
  <c r="W51" i="4" s="1"/>
  <c r="X51" i="4" s="1"/>
  <c r="U149" i="2"/>
  <c r="V149" i="2" s="1"/>
  <c r="W149" i="2" s="1"/>
  <c r="X149" i="2" s="1"/>
  <c r="U88" i="4"/>
  <c r="V88" i="4" s="1"/>
  <c r="W88" i="4" s="1"/>
  <c r="X88" i="4" s="1"/>
  <c r="U68" i="2"/>
  <c r="V68" i="2" s="1"/>
  <c r="W68" i="2" s="1"/>
  <c r="X68" i="2" s="1"/>
  <c r="U40" i="4"/>
  <c r="V40" i="4" s="1"/>
  <c r="W40" i="4" s="1"/>
  <c r="X40" i="4" s="1"/>
  <c r="U256" i="2"/>
  <c r="V256" i="2" s="1"/>
  <c r="W256" i="2" s="1"/>
  <c r="X256" i="2" s="1"/>
  <c r="U185" i="4"/>
  <c r="V185" i="4" s="1"/>
  <c r="W185" i="4" s="1"/>
  <c r="X185" i="4" s="1"/>
  <c r="U278" i="2"/>
  <c r="V278" i="2" s="1"/>
  <c r="W278" i="2" s="1"/>
  <c r="X278" i="2" s="1"/>
  <c r="U205" i="4"/>
  <c r="V205" i="4" s="1"/>
  <c r="W205" i="4" s="1"/>
  <c r="X205" i="4" s="1"/>
  <c r="U172" i="2"/>
  <c r="V172" i="2" s="1"/>
  <c r="W172" i="2" s="1"/>
  <c r="X172" i="2" s="1"/>
  <c r="U111" i="4"/>
  <c r="V111" i="4" s="1"/>
  <c r="W111" i="4" s="1"/>
  <c r="X111" i="4" s="1"/>
  <c r="U197" i="2"/>
  <c r="V197" i="2" s="1"/>
  <c r="W197" i="2" s="1"/>
  <c r="X197" i="2" s="1"/>
  <c r="U135" i="4"/>
  <c r="V135" i="4" s="1"/>
  <c r="W135" i="4" s="1"/>
  <c r="X135" i="4" s="1"/>
  <c r="U165" i="2"/>
  <c r="V165" i="2" s="1"/>
  <c r="W165" i="2" s="1"/>
  <c r="X165" i="2" s="1"/>
  <c r="U104" i="4"/>
  <c r="V104" i="4" s="1"/>
  <c r="W104" i="4" s="1"/>
  <c r="X104" i="4" s="1"/>
  <c r="U245" i="2"/>
  <c r="V245" i="2" s="1"/>
  <c r="W245" i="2" s="1"/>
  <c r="X245" i="2" s="1"/>
  <c r="U176" i="4"/>
  <c r="V176" i="4" s="1"/>
  <c r="W176" i="4" s="1"/>
  <c r="X176" i="4" s="1"/>
  <c r="U215" i="2"/>
  <c r="V215" i="2" s="1"/>
  <c r="W215" i="2" s="1"/>
  <c r="X215" i="2" s="1"/>
  <c r="U150" i="4"/>
  <c r="V150" i="4" s="1"/>
  <c r="W150" i="4" s="1"/>
  <c r="X150" i="4" s="1"/>
  <c r="U24" i="2"/>
  <c r="V24" i="2" s="1"/>
  <c r="W24" i="2" s="1"/>
  <c r="X24" i="2" s="1"/>
  <c r="U14" i="4"/>
  <c r="V14" i="4" s="1"/>
  <c r="W14" i="4" s="1"/>
  <c r="X14" i="4" s="1"/>
  <c r="U279" i="2"/>
  <c r="V279" i="2" s="1"/>
  <c r="W279" i="2" s="1"/>
  <c r="X279" i="2" s="1"/>
  <c r="U206" i="4"/>
  <c r="V206" i="4" s="1"/>
  <c r="W206" i="4" s="1"/>
  <c r="X206" i="4" s="1"/>
  <c r="U266" i="2"/>
  <c r="V266" i="2" s="1"/>
  <c r="W266" i="2" s="1"/>
  <c r="X266" i="2" s="1"/>
  <c r="U195" i="4"/>
  <c r="V195" i="4" s="1"/>
  <c r="W195" i="4" s="1"/>
  <c r="X195" i="4" s="1"/>
  <c r="U130" i="2"/>
  <c r="V130" i="2" s="1"/>
  <c r="W130" i="2" s="1"/>
  <c r="X130" i="2" s="1"/>
  <c r="U69" i="4"/>
  <c r="V69" i="4" s="1"/>
  <c r="W69" i="4" s="1"/>
  <c r="X69" i="4" s="1"/>
  <c r="U220" i="2"/>
  <c r="V220" i="2" s="1"/>
  <c r="W220" i="2" s="1"/>
  <c r="X220" i="2" s="1"/>
  <c r="U155" i="4"/>
  <c r="V155" i="4" s="1"/>
  <c r="W155" i="4" s="1"/>
  <c r="X155" i="4" s="1"/>
  <c r="U148" i="2"/>
  <c r="V148" i="2" s="1"/>
  <c r="W148" i="2" s="1"/>
  <c r="X148" i="2" s="1"/>
  <c r="U87" i="4"/>
  <c r="V87" i="4" s="1"/>
  <c r="W87" i="4" s="1"/>
  <c r="X87" i="4" s="1"/>
  <c r="U291" i="2"/>
  <c r="V291" i="2" s="1"/>
  <c r="W291" i="2" s="1"/>
  <c r="X291" i="2" s="1"/>
  <c r="U213" i="4"/>
  <c r="V213" i="4" s="1"/>
  <c r="W213" i="4" s="1"/>
  <c r="X213" i="4" s="1"/>
  <c r="U268" i="2"/>
  <c r="V268" i="2" s="1"/>
  <c r="W268" i="2" s="1"/>
  <c r="X268" i="2" s="1"/>
  <c r="U196" i="4"/>
  <c r="V196" i="4" s="1"/>
  <c r="W196" i="4" s="1"/>
  <c r="X196" i="4" s="1"/>
  <c r="U196" i="2"/>
  <c r="V196" i="2" s="1"/>
  <c r="W196" i="2" s="1"/>
  <c r="X196" i="2" s="1"/>
  <c r="U134" i="4"/>
  <c r="V134" i="4" s="1"/>
  <c r="W134" i="4" s="1"/>
  <c r="X134" i="4" s="1"/>
  <c r="U294" i="2"/>
  <c r="V294" i="2" s="1"/>
  <c r="W294" i="2" s="1"/>
  <c r="X294" i="2" s="1"/>
  <c r="U216" i="4"/>
  <c r="V216" i="4" s="1"/>
  <c r="W216" i="4" s="1"/>
  <c r="X216" i="4" s="1"/>
  <c r="U285" i="2"/>
  <c r="V285" i="2" s="1"/>
  <c r="W285" i="2" s="1"/>
  <c r="X285" i="2" s="1"/>
  <c r="U209" i="4"/>
  <c r="V209" i="4" s="1"/>
  <c r="W209" i="4" s="1"/>
  <c r="X209" i="4" s="1"/>
  <c r="U152" i="2"/>
  <c r="V152" i="2" s="1"/>
  <c r="W152" i="2" s="1"/>
  <c r="X152" i="2" s="1"/>
  <c r="U91" i="4"/>
  <c r="V91" i="4" s="1"/>
  <c r="W91" i="4" s="1"/>
  <c r="X91" i="4" s="1"/>
  <c r="U144" i="2"/>
  <c r="V144" i="2" s="1"/>
  <c r="W144" i="2" s="1"/>
  <c r="X144" i="2" s="1"/>
  <c r="U83" i="4"/>
  <c r="V83" i="4" s="1"/>
  <c r="W83" i="4" s="1"/>
  <c r="X83" i="4" s="1"/>
  <c r="U236" i="2"/>
  <c r="V236" i="2" s="1"/>
  <c r="W236" i="2" s="1"/>
  <c r="X236" i="2" s="1"/>
  <c r="U169" i="4"/>
  <c r="V169" i="4" s="1"/>
  <c r="W169" i="4" s="1"/>
  <c r="X169" i="4" s="1"/>
  <c r="U171" i="2"/>
  <c r="V171" i="2" s="1"/>
  <c r="W171" i="2" s="1"/>
  <c r="X171" i="2" s="1"/>
  <c r="U110" i="4"/>
  <c r="V110" i="4" s="1"/>
  <c r="W110" i="4" s="1"/>
  <c r="X110" i="4" s="1"/>
  <c r="U192" i="2"/>
  <c r="V192" i="2" s="1"/>
  <c r="W192" i="2" s="1"/>
  <c r="X192" i="2" s="1"/>
  <c r="U130" i="4"/>
  <c r="V130" i="4" s="1"/>
  <c r="W130" i="4" s="1"/>
  <c r="X130" i="4" s="1"/>
  <c r="U194" i="2"/>
  <c r="V194" i="2" s="1"/>
  <c r="W194" i="2" s="1"/>
  <c r="X194" i="2" s="1"/>
  <c r="U132" i="4"/>
  <c r="V132" i="4" s="1"/>
  <c r="W132" i="4" s="1"/>
  <c r="X132" i="4" s="1"/>
  <c r="U290" i="2"/>
  <c r="V290" i="2" s="1"/>
  <c r="W290" i="2" s="1"/>
  <c r="X290" i="2" s="1"/>
  <c r="U212" i="4"/>
  <c r="V212" i="4" s="1"/>
  <c r="W212" i="4" s="1"/>
  <c r="X212" i="4" s="1"/>
  <c r="U173" i="2"/>
  <c r="V173" i="2" s="1"/>
  <c r="W173" i="2" s="1"/>
  <c r="X173" i="2" s="1"/>
  <c r="U112" i="4"/>
  <c r="V112" i="4" s="1"/>
  <c r="W112" i="4" s="1"/>
  <c r="X112" i="4" s="1"/>
  <c r="U239" i="2"/>
  <c r="V239" i="2" s="1"/>
  <c r="W239" i="2" s="1"/>
  <c r="X239" i="2" s="1"/>
  <c r="U171" i="4"/>
  <c r="V171" i="4" s="1"/>
  <c r="W171" i="4" s="1"/>
  <c r="X171" i="4" s="1"/>
  <c r="U150" i="2"/>
  <c r="V150" i="2" s="1"/>
  <c r="W150" i="2" s="1"/>
  <c r="X150" i="2" s="1"/>
  <c r="U89" i="4"/>
  <c r="V89" i="4" s="1"/>
  <c r="W89" i="4" s="1"/>
  <c r="X89" i="4" s="1"/>
  <c r="U186" i="2"/>
  <c r="V186" i="2" s="1"/>
  <c r="W186" i="2" s="1"/>
  <c r="X186" i="2" s="1"/>
  <c r="U125" i="4"/>
  <c r="V125" i="4" s="1"/>
  <c r="W125" i="4" s="1"/>
  <c r="X125" i="4" s="1"/>
  <c r="U202" i="2"/>
  <c r="V202" i="2" s="1"/>
  <c r="W202" i="2" s="1"/>
  <c r="X202" i="2" s="1"/>
  <c r="U140" i="4"/>
  <c r="V140" i="4" s="1"/>
  <c r="W140" i="4" s="1"/>
  <c r="X140" i="4" s="1"/>
  <c r="U84" i="2"/>
  <c r="V84" i="2" s="1"/>
  <c r="W84" i="2" s="1"/>
  <c r="X84" i="2" s="1"/>
  <c r="U49" i="4"/>
  <c r="V49" i="4" s="1"/>
  <c r="W49" i="4" s="1"/>
  <c r="X49" i="4" s="1"/>
  <c r="U270" i="2"/>
  <c r="V270" i="2" s="1"/>
  <c r="W270" i="2" s="1"/>
  <c r="X270" i="2" s="1"/>
  <c r="U198" i="4"/>
  <c r="V198" i="4" s="1"/>
  <c r="W198" i="4" s="1"/>
  <c r="X198" i="4" s="1"/>
  <c r="U167" i="2"/>
  <c r="V167" i="2" s="1"/>
  <c r="W167" i="2" s="1"/>
  <c r="X167" i="2" s="1"/>
  <c r="U106" i="4"/>
  <c r="V106" i="4" s="1"/>
  <c r="W106" i="4" s="1"/>
  <c r="X106" i="4" s="1"/>
  <c r="U246" i="2"/>
  <c r="V246" i="2" s="1"/>
  <c r="W246" i="2" s="1"/>
  <c r="X246" i="2" s="1"/>
  <c r="U177" i="4"/>
  <c r="V177" i="4" s="1"/>
  <c r="W177" i="4" s="1"/>
  <c r="X177" i="4" s="1"/>
  <c r="U175" i="2"/>
  <c r="V175" i="2" s="1"/>
  <c r="W175" i="2" s="1"/>
  <c r="X175" i="2" s="1"/>
  <c r="U114" i="4"/>
  <c r="V114" i="4" s="1"/>
  <c r="W114" i="4" s="1"/>
  <c r="X114" i="4" s="1"/>
  <c r="U188" i="2"/>
  <c r="V188" i="2" s="1"/>
  <c r="W188" i="2" s="1"/>
  <c r="X188" i="2" s="1"/>
  <c r="U127" i="4"/>
  <c r="V127" i="4" s="1"/>
  <c r="W127" i="4" s="1"/>
  <c r="X127" i="4" s="1"/>
  <c r="U63" i="2"/>
  <c r="V63" i="2" s="1"/>
  <c r="W63" i="2" s="1"/>
  <c r="X63" i="2" s="1"/>
  <c r="U36" i="4"/>
  <c r="V36" i="4" s="1"/>
  <c r="W36" i="4" s="1"/>
  <c r="X36" i="4" s="1"/>
  <c r="U219" i="2"/>
  <c r="V219" i="2" s="1"/>
  <c r="W219" i="2" s="1"/>
  <c r="X219" i="2" s="1"/>
  <c r="U154" i="4"/>
  <c r="V154" i="4" s="1"/>
  <c r="W154" i="4" s="1"/>
  <c r="X154" i="4" s="1"/>
  <c r="U60" i="2"/>
  <c r="V60" i="2" s="1"/>
  <c r="W60" i="2" s="1"/>
  <c r="X60" i="2" s="1"/>
  <c r="U35" i="4"/>
  <c r="V35" i="4" s="1"/>
  <c r="W35" i="4" s="1"/>
  <c r="X35" i="4" s="1"/>
  <c r="U247" i="2"/>
  <c r="V247" i="2" s="1"/>
  <c r="W247" i="2" s="1"/>
  <c r="X247" i="2" s="1"/>
  <c r="U178" i="4"/>
  <c r="V178" i="4" s="1"/>
  <c r="W178" i="4" s="1"/>
  <c r="X178" i="4" s="1"/>
  <c r="U29" i="2"/>
  <c r="V29" i="2" s="1"/>
  <c r="W29" i="2" s="1"/>
  <c r="X29" i="2" s="1"/>
  <c r="U15" i="4"/>
  <c r="V15" i="4" s="1"/>
  <c r="W15" i="4" s="1"/>
  <c r="X15" i="4" s="1"/>
  <c r="U206" i="2"/>
  <c r="V206" i="2" s="1"/>
  <c r="W206" i="2" s="1"/>
  <c r="X206" i="2" s="1"/>
  <c r="U144" i="4"/>
  <c r="V144" i="4" s="1"/>
  <c r="W144" i="4" s="1"/>
  <c r="X144" i="4" s="1"/>
  <c r="U116" i="2"/>
  <c r="V116" i="2" s="1"/>
  <c r="W116" i="2" s="1"/>
  <c r="X116" i="2" s="1"/>
  <c r="U61" i="4"/>
  <c r="V61" i="4" s="1"/>
  <c r="W61" i="4" s="1"/>
  <c r="X61" i="4" s="1"/>
  <c r="U58" i="2"/>
  <c r="V58" i="2" s="1"/>
  <c r="W58" i="2" s="1"/>
  <c r="X58" i="2" s="1"/>
  <c r="U34" i="4"/>
  <c r="V34" i="4" s="1"/>
  <c r="W34" i="4" s="1"/>
  <c r="X34" i="4" s="1"/>
  <c r="U229" i="2"/>
  <c r="V229" i="2" s="1"/>
  <c r="W229" i="2" s="1"/>
  <c r="X229" i="2" s="1"/>
  <c r="U163" i="4"/>
  <c r="V163" i="4" s="1"/>
  <c r="W163" i="4" s="1"/>
  <c r="X163" i="4" s="1"/>
  <c r="U166" i="2"/>
  <c r="V166" i="2" s="1"/>
  <c r="W166" i="2" s="1"/>
  <c r="X166" i="2" s="1"/>
  <c r="U105" i="4"/>
  <c r="V105" i="4" s="1"/>
  <c r="W105" i="4" s="1"/>
  <c r="X105" i="4" s="1"/>
  <c r="U231" i="2"/>
  <c r="V231" i="2" s="1"/>
  <c r="W231" i="2" s="1"/>
  <c r="X231" i="2" s="1"/>
  <c r="U165" i="4"/>
  <c r="V165" i="4" s="1"/>
  <c r="W165" i="4" s="1"/>
  <c r="X165" i="4" s="1"/>
  <c r="U64" i="2"/>
  <c r="V64" i="2" s="1"/>
  <c r="W64" i="2" s="1"/>
  <c r="X64" i="2" s="1"/>
  <c r="U37" i="4"/>
  <c r="V37" i="4" s="1"/>
  <c r="W37" i="4" s="1"/>
  <c r="X37" i="4" s="1"/>
  <c r="U243" i="2"/>
  <c r="V243" i="2" s="1"/>
  <c r="W243" i="2" s="1"/>
  <c r="X243" i="2" s="1"/>
  <c r="U174" i="4"/>
  <c r="V174" i="4" s="1"/>
  <c r="W174" i="4" s="1"/>
  <c r="X174" i="4" s="1"/>
  <c r="U36" i="2"/>
  <c r="U18" i="4"/>
  <c r="V18" i="4" s="1"/>
  <c r="W18" i="4" s="1"/>
  <c r="X18" i="4" s="1"/>
  <c r="U170" i="2"/>
  <c r="V170" i="2" s="1"/>
  <c r="W170" i="2" s="1"/>
  <c r="X170" i="2" s="1"/>
  <c r="U109" i="4"/>
  <c r="V109" i="4" s="1"/>
  <c r="W109" i="4" s="1"/>
  <c r="X109" i="4" s="1"/>
  <c r="U286" i="2"/>
  <c r="V286" i="2" s="1"/>
  <c r="W286" i="2" s="1"/>
  <c r="X286" i="2" s="1"/>
  <c r="U210" i="4"/>
  <c r="V210" i="4" s="1"/>
  <c r="W210" i="4" s="1"/>
  <c r="X210" i="4" s="1"/>
  <c r="U272" i="2"/>
  <c r="V272" i="2" s="1"/>
  <c r="W272" i="2" s="1"/>
  <c r="X272" i="2" s="1"/>
  <c r="U200" i="4"/>
  <c r="V200" i="4" s="1"/>
  <c r="W200" i="4" s="1"/>
  <c r="X200" i="4" s="1"/>
  <c r="U143" i="2"/>
  <c r="V143" i="2" s="1"/>
  <c r="W143" i="2" s="1"/>
  <c r="X143" i="2" s="1"/>
  <c r="U82" i="4"/>
  <c r="V82" i="4" s="1"/>
  <c r="W82" i="4" s="1"/>
  <c r="X82" i="4" s="1"/>
  <c r="U323" i="2"/>
  <c r="V323" i="2" s="1"/>
  <c r="W323" i="2" s="1"/>
  <c r="X323" i="2" s="1"/>
  <c r="U226" i="4"/>
  <c r="V226" i="4" s="1"/>
  <c r="W226" i="4" s="1"/>
  <c r="X226" i="4" s="1"/>
  <c r="U230" i="2"/>
  <c r="V230" i="2" s="1"/>
  <c r="W230" i="2" s="1"/>
  <c r="X230" i="2" s="1"/>
  <c r="U164" i="4"/>
  <c r="V164" i="4" s="1"/>
  <c r="W164" i="4" s="1"/>
  <c r="X164" i="4" s="1"/>
  <c r="U442" i="2"/>
  <c r="V442" i="2" s="1"/>
  <c r="W442" i="2" s="1"/>
  <c r="X442" i="2" s="1"/>
  <c r="U236" i="4"/>
  <c r="V236" i="4" s="1"/>
  <c r="W236" i="4" s="1"/>
  <c r="X236" i="4" s="1"/>
  <c r="U225" i="2"/>
  <c r="V225" i="2" s="1"/>
  <c r="W225" i="2" s="1"/>
  <c r="X225" i="2" s="1"/>
  <c r="U159" i="4"/>
  <c r="V159" i="4" s="1"/>
  <c r="W159" i="4" s="1"/>
  <c r="X159" i="4" s="1"/>
  <c r="U302" i="2"/>
  <c r="V302" i="2" s="1"/>
  <c r="W302" i="2" s="1"/>
  <c r="X302" i="2" s="1"/>
  <c r="U221" i="4"/>
  <c r="V221" i="4" s="1"/>
  <c r="W221" i="4" s="1"/>
  <c r="X221" i="4" s="1"/>
  <c r="U124" i="2"/>
  <c r="V124" i="2" s="1"/>
  <c r="W124" i="2" s="1"/>
  <c r="X124" i="2" s="1"/>
  <c r="U66" i="4"/>
  <c r="V66" i="4" s="1"/>
  <c r="W66" i="4" s="1"/>
  <c r="X66" i="4" s="1"/>
  <c r="U56" i="2"/>
  <c r="V56" i="2" s="1"/>
  <c r="W56" i="2" s="1"/>
  <c r="X56" i="2" s="1"/>
  <c r="U32" i="4"/>
  <c r="V32" i="4" s="1"/>
  <c r="W32" i="4" s="1"/>
  <c r="X32" i="4" s="1"/>
  <c r="U263" i="2"/>
  <c r="V263" i="2" s="1"/>
  <c r="W263" i="2" s="1"/>
  <c r="X263" i="2" s="1"/>
  <c r="U192" i="4"/>
  <c r="V192" i="4" s="1"/>
  <c r="W192" i="4" s="1"/>
  <c r="X192" i="4" s="1"/>
  <c r="U310" i="2"/>
  <c r="V310" i="2" s="1"/>
  <c r="W310" i="2" s="1"/>
  <c r="X310" i="2" s="1"/>
  <c r="U224" i="4"/>
  <c r="V224" i="4" s="1"/>
  <c r="W224" i="4" s="1"/>
  <c r="X224" i="4" s="1"/>
  <c r="U258" i="2"/>
  <c r="V258" i="2" s="1"/>
  <c r="W258" i="2" s="1"/>
  <c r="X258" i="2" s="1"/>
  <c r="U187" i="4"/>
  <c r="V187" i="4" s="1"/>
  <c r="W187" i="4" s="1"/>
  <c r="X187" i="4" s="1"/>
  <c r="U211" i="2"/>
  <c r="V211" i="2" s="1"/>
  <c r="W211" i="2" s="1"/>
  <c r="X211" i="2" s="1"/>
  <c r="U146" i="4"/>
  <c r="V146" i="4" s="1"/>
  <c r="W146" i="4" s="1"/>
  <c r="X146" i="4" s="1"/>
  <c r="U273" i="2"/>
  <c r="V273" i="2" s="1"/>
  <c r="W273" i="2" s="1"/>
  <c r="X273" i="2" s="1"/>
  <c r="U201" i="4"/>
  <c r="V201" i="4" s="1"/>
  <c r="W201" i="4" s="1"/>
  <c r="X201" i="4" s="1"/>
  <c r="U226" i="2"/>
  <c r="V226" i="2" s="1"/>
  <c r="W226" i="2" s="1"/>
  <c r="X226" i="2" s="1"/>
  <c r="U160" i="4"/>
  <c r="V160" i="4" s="1"/>
  <c r="W160" i="4" s="1"/>
  <c r="X160" i="4" s="1"/>
  <c r="U137" i="2"/>
  <c r="V137" i="2" s="1"/>
  <c r="W137" i="2" s="1"/>
  <c r="X137" i="2" s="1"/>
  <c r="U76" i="4"/>
  <c r="V76" i="4" s="1"/>
  <c r="W76" i="4" s="1"/>
  <c r="X76" i="4" s="1"/>
  <c r="U269" i="2"/>
  <c r="V269" i="2" s="1"/>
  <c r="W269" i="2" s="1"/>
  <c r="X269" i="2" s="1"/>
  <c r="U197" i="4"/>
  <c r="V197" i="4" s="1"/>
  <c r="W197" i="4" s="1"/>
  <c r="X197" i="4" s="1"/>
  <c r="AS134" i="3"/>
  <c r="BA134" i="3" s="1"/>
  <c r="BB134" i="3" s="1"/>
  <c r="U99" i="2"/>
  <c r="V99" i="2" s="1"/>
  <c r="W99" i="2" s="1"/>
  <c r="X99" i="2" s="1"/>
  <c r="U55" i="4"/>
  <c r="V55" i="4" s="1"/>
  <c r="W55" i="4" s="1"/>
  <c r="X55" i="4" s="1"/>
  <c r="U237" i="2"/>
  <c r="V237" i="2" s="1"/>
  <c r="W237" i="2" s="1"/>
  <c r="X237" i="2" s="1"/>
  <c r="U170" i="4"/>
  <c r="V170" i="4" s="1"/>
  <c r="W170" i="4" s="1"/>
  <c r="X170" i="4" s="1"/>
  <c r="U158" i="2"/>
  <c r="V158" i="2" s="1"/>
  <c r="W158" i="2" s="1"/>
  <c r="X158" i="2" s="1"/>
  <c r="U97" i="4"/>
  <c r="V97" i="4" s="1"/>
  <c r="W97" i="4" s="1"/>
  <c r="X97" i="4" s="1"/>
  <c r="V36" i="2"/>
  <c r="W36" i="2" s="1"/>
  <c r="X36" i="2" s="1"/>
  <c r="AZ442" i="3"/>
  <c r="BB343" i="3"/>
  <c r="U341" i="2" s="1"/>
  <c r="V341" i="2" s="1"/>
  <c r="W341" i="2" s="1"/>
  <c r="X341" i="2" s="1"/>
  <c r="AS48" i="3"/>
  <c r="BA48" i="3" s="1"/>
  <c r="BB48" i="3" s="1"/>
  <c r="AH442" i="3"/>
  <c r="AR442" i="3"/>
  <c r="BB346" i="3"/>
  <c r="U344" i="2" s="1"/>
  <c r="V344" i="2" s="1"/>
  <c r="W344" i="2" s="1"/>
  <c r="X344" i="2" s="1"/>
  <c r="AS156" i="3"/>
  <c r="BA156" i="3" s="1"/>
  <c r="BB156" i="3" s="1"/>
  <c r="BB20" i="3"/>
  <c r="U20" i="2" s="1"/>
  <c r="BB289" i="3"/>
  <c r="U288" i="2" s="1"/>
  <c r="V288" i="2" s="1"/>
  <c r="W288" i="2" s="1"/>
  <c r="X288" i="2" s="1"/>
  <c r="BB140" i="3"/>
  <c r="BB179" i="3"/>
  <c r="BB106" i="3"/>
  <c r="U106" i="2" s="1"/>
  <c r="V106" i="2" s="1"/>
  <c r="W106" i="2" s="1"/>
  <c r="X106" i="2" s="1"/>
  <c r="BB59" i="3"/>
  <c r="U59" i="2" s="1"/>
  <c r="V59" i="2" s="1"/>
  <c r="W59" i="2" s="1"/>
  <c r="X59" i="2" s="1"/>
  <c r="BB184" i="3"/>
  <c r="AS67" i="3"/>
  <c r="BA67" i="3" s="1"/>
  <c r="BB67" i="3" s="1"/>
  <c r="U67" i="2" s="1"/>
  <c r="V67" i="2" s="1"/>
  <c r="W67" i="2" s="1"/>
  <c r="X67" i="2" s="1"/>
  <c r="BB130" i="3"/>
  <c r="BB178" i="3"/>
  <c r="BB171" i="3"/>
  <c r="BB416" i="3"/>
  <c r="U420" i="2" s="1"/>
  <c r="V420" i="2" s="1"/>
  <c r="W420" i="2" s="1"/>
  <c r="X420" i="2" s="1"/>
  <c r="BB172" i="3"/>
  <c r="AS26" i="3"/>
  <c r="BA26" i="3" s="1"/>
  <c r="BB26" i="3" s="1"/>
  <c r="U26" i="2" s="1"/>
  <c r="V26" i="2" s="1"/>
  <c r="W26" i="2" s="1"/>
  <c r="X26" i="2" s="1"/>
  <c r="AS14" i="3"/>
  <c r="BA14" i="3" s="1"/>
  <c r="BB14" i="3" s="1"/>
  <c r="BB154" i="3"/>
  <c r="BB241" i="3"/>
  <c r="BB162" i="3"/>
  <c r="BB288" i="3"/>
  <c r="U287" i="2" s="1"/>
  <c r="V287" i="2" s="1"/>
  <c r="W287" i="2" s="1"/>
  <c r="X287" i="2" s="1"/>
  <c r="AS141" i="3"/>
  <c r="BA141" i="3" s="1"/>
  <c r="BB141" i="3" s="1"/>
  <c r="AS200" i="3"/>
  <c r="BA200" i="3" s="1"/>
  <c r="BB200" i="3" s="1"/>
  <c r="BB347" i="3"/>
  <c r="U345" i="2" s="1"/>
  <c r="V345" i="2" s="1"/>
  <c r="W345" i="2" s="1"/>
  <c r="X345" i="2" s="1"/>
  <c r="AS188" i="3"/>
  <c r="BA188" i="3" s="1"/>
  <c r="BB188" i="3" s="1"/>
  <c r="AS108" i="3"/>
  <c r="BA108" i="3" s="1"/>
  <c r="BB108" i="3" s="1"/>
  <c r="BB298" i="3"/>
  <c r="AW442" i="3"/>
  <c r="BB25" i="3"/>
  <c r="U25" i="2" s="1"/>
  <c r="V25" i="2" s="1"/>
  <c r="W25" i="2" s="1"/>
  <c r="X25" i="2" s="1"/>
  <c r="BB255" i="3"/>
  <c r="BB182" i="3"/>
  <c r="AS75" i="3"/>
  <c r="BA75" i="3" s="1"/>
  <c r="BB75" i="3" s="1"/>
  <c r="U75" i="2" s="1"/>
  <c r="V75" i="2" s="1"/>
  <c r="W75" i="2" s="1"/>
  <c r="X75" i="2" s="1"/>
  <c r="AS112" i="3"/>
  <c r="BA112" i="3" s="1"/>
  <c r="BB112" i="3" s="1"/>
  <c r="U112" i="2" s="1"/>
  <c r="V112" i="2" s="1"/>
  <c r="W112" i="2" s="1"/>
  <c r="X112" i="2" s="1"/>
  <c r="AS174" i="3"/>
  <c r="BA174" i="3" s="1"/>
  <c r="BB174" i="3" s="1"/>
  <c r="AS379" i="3"/>
  <c r="BA379" i="3" s="1"/>
  <c r="BB379" i="3" s="1"/>
  <c r="U419" i="2" s="1"/>
  <c r="V419" i="2" s="1"/>
  <c r="W419" i="2" s="1"/>
  <c r="X419" i="2" s="1"/>
  <c r="AS190" i="3"/>
  <c r="BA190" i="3" s="1"/>
  <c r="BB190" i="3" s="1"/>
  <c r="AS117" i="3"/>
  <c r="BA117" i="3" s="1"/>
  <c r="BB117" i="3" s="1"/>
  <c r="BB418" i="3"/>
  <c r="U421" i="2" s="1"/>
  <c r="V421" i="2" s="1"/>
  <c r="W421" i="2" s="1"/>
  <c r="X421" i="2" s="1"/>
  <c r="AS113" i="3"/>
  <c r="BA113" i="3" s="1"/>
  <c r="BB113" i="3" s="1"/>
  <c r="U113" i="2" s="1"/>
  <c r="V113" i="2" s="1"/>
  <c r="W113" i="2" s="1"/>
  <c r="X113" i="2" s="1"/>
  <c r="BB176" i="3"/>
  <c r="BB372" i="3"/>
  <c r="U371" i="2" s="1"/>
  <c r="V371" i="2" s="1"/>
  <c r="W371" i="2" s="1"/>
  <c r="X371" i="2" s="1"/>
  <c r="BB268" i="3"/>
  <c r="U267" i="2" s="1"/>
  <c r="V267" i="2" s="1"/>
  <c r="W267" i="2" s="1"/>
  <c r="X267" i="2" s="1"/>
  <c r="BB193" i="3"/>
  <c r="BB399" i="3"/>
  <c r="U373" i="2" s="1"/>
  <c r="V373" i="2" s="1"/>
  <c r="W373" i="2" s="1"/>
  <c r="X373" i="2" s="1"/>
  <c r="BB332" i="3"/>
  <c r="U331" i="2" s="1"/>
  <c r="V331" i="2" s="1"/>
  <c r="W331" i="2" s="1"/>
  <c r="X331" i="2" s="1"/>
  <c r="BB148" i="3"/>
  <c r="BB186" i="3"/>
  <c r="BB395" i="3"/>
  <c r="U392" i="2" s="1"/>
  <c r="V392" i="2" s="1"/>
  <c r="W392" i="2" s="1"/>
  <c r="X392" i="2" s="1"/>
  <c r="BB46" i="3"/>
  <c r="U46" i="2" s="1"/>
  <c r="V46" i="2" s="1"/>
  <c r="W46" i="2" s="1"/>
  <c r="X46" i="2" s="1"/>
  <c r="BB323" i="3"/>
  <c r="U322" i="2" s="1"/>
  <c r="V322" i="2" s="1"/>
  <c r="W322" i="2" s="1"/>
  <c r="X322" i="2" s="1"/>
  <c r="BB218" i="3"/>
  <c r="BB265" i="3"/>
  <c r="AS105" i="3"/>
  <c r="BA105" i="3" s="1"/>
  <c r="BB105" i="3" s="1"/>
  <c r="BB296" i="3"/>
  <c r="U295" i="2" s="1"/>
  <c r="V295" i="2" s="1"/>
  <c r="W295" i="2" s="1"/>
  <c r="X295" i="2" s="1"/>
  <c r="BB101" i="3"/>
  <c r="BB414" i="3"/>
  <c r="U415" i="2" s="1"/>
  <c r="V415" i="2" s="1"/>
  <c r="W415" i="2" s="1"/>
  <c r="X415" i="2" s="1"/>
  <c r="BB410" i="3"/>
  <c r="U412" i="2" s="1"/>
  <c r="V412" i="2" s="1"/>
  <c r="W412" i="2" s="1"/>
  <c r="X412" i="2" s="1"/>
  <c r="AS191" i="3"/>
  <c r="BA191" i="3" s="1"/>
  <c r="BB191" i="3" s="1"/>
  <c r="U191" i="2" s="1"/>
  <c r="V191" i="2" s="1"/>
  <c r="W191" i="2" s="1"/>
  <c r="X191" i="2" s="1"/>
  <c r="AS362" i="3"/>
  <c r="BA362" i="3" s="1"/>
  <c r="BB362" i="3" s="1"/>
  <c r="BB282" i="3"/>
  <c r="U281" i="2" s="1"/>
  <c r="V281" i="2" s="1"/>
  <c r="W281" i="2" s="1"/>
  <c r="X281" i="2" s="1"/>
  <c r="AS432" i="3"/>
  <c r="BA432" i="3" s="1"/>
  <c r="BB432" i="3" s="1"/>
  <c r="U411" i="2" s="1"/>
  <c r="V411" i="2" s="1"/>
  <c r="W411" i="2" s="1"/>
  <c r="X411" i="2" s="1"/>
  <c r="AS388" i="3"/>
  <c r="BA388" i="3" s="1"/>
  <c r="BB388" i="3" s="1"/>
  <c r="U385" i="2" s="1"/>
  <c r="V385" i="2" s="1"/>
  <c r="W385" i="2" s="1"/>
  <c r="X385" i="2" s="1"/>
  <c r="AS55" i="3"/>
  <c r="BA55" i="3" s="1"/>
  <c r="BB55" i="3" s="1"/>
  <c r="BB294" i="3"/>
  <c r="BB201" i="3"/>
  <c r="BB103" i="3"/>
  <c r="U103" i="2" s="1"/>
  <c r="V103" i="2" s="1"/>
  <c r="W103" i="2" s="1"/>
  <c r="X103" i="2" s="1"/>
  <c r="BB403" i="3"/>
  <c r="U399" i="2" s="1"/>
  <c r="V399" i="2" s="1"/>
  <c r="W399" i="2" s="1"/>
  <c r="X399" i="2" s="1"/>
  <c r="BB98" i="3"/>
  <c r="U98" i="2" s="1"/>
  <c r="V98" i="2" s="1"/>
  <c r="W98" i="2" s="1"/>
  <c r="X98" i="2" s="1"/>
  <c r="BB407" i="3"/>
  <c r="U406" i="2" s="1"/>
  <c r="V406" i="2" s="1"/>
  <c r="W406" i="2" s="1"/>
  <c r="X406" i="2" s="1"/>
  <c r="BB404" i="3"/>
  <c r="U400" i="2" s="1"/>
  <c r="V400" i="2" s="1"/>
  <c r="W400" i="2" s="1"/>
  <c r="X400" i="2" s="1"/>
  <c r="AS316" i="3"/>
  <c r="BA316" i="3" s="1"/>
  <c r="BB316" i="3" s="1"/>
  <c r="U315" i="2" s="1"/>
  <c r="V315" i="2" s="1"/>
  <c r="W315" i="2" s="1"/>
  <c r="X315" i="2" s="1"/>
  <c r="AS381" i="3"/>
  <c r="BA381" i="3" s="1"/>
  <c r="BB381" i="3" s="1"/>
  <c r="U379" i="2" s="1"/>
  <c r="V379" i="2" s="1"/>
  <c r="W379" i="2" s="1"/>
  <c r="X379" i="2" s="1"/>
  <c r="AS95" i="3"/>
  <c r="BA95" i="3" s="1"/>
  <c r="BB95" i="3" s="1"/>
  <c r="U95" i="2" s="1"/>
  <c r="V95" i="2" s="1"/>
  <c r="W95" i="2" s="1"/>
  <c r="X95" i="2" s="1"/>
  <c r="AS161" i="3"/>
  <c r="BA161" i="3" s="1"/>
  <c r="BB161" i="3" s="1"/>
  <c r="AS34" i="3"/>
  <c r="BA34" i="3" s="1"/>
  <c r="BB34" i="3" s="1"/>
  <c r="BB328" i="3"/>
  <c r="U327" i="2" s="1"/>
  <c r="V327" i="2" s="1"/>
  <c r="W327" i="2" s="1"/>
  <c r="X327" i="2" s="1"/>
  <c r="BB66" i="3"/>
  <c r="BB47" i="3"/>
  <c r="BB87" i="3"/>
  <c r="BB406" i="3"/>
  <c r="U408" i="2" s="1"/>
  <c r="BB301" i="3"/>
  <c r="U300" i="2" s="1"/>
  <c r="V300" i="2" s="1"/>
  <c r="W300" i="2" s="1"/>
  <c r="X300" i="2" s="1"/>
  <c r="BB93" i="3"/>
  <c r="U93" i="2" s="1"/>
  <c r="V93" i="2" s="1"/>
  <c r="W93" i="2" s="1"/>
  <c r="X93" i="2" s="1"/>
  <c r="BB123" i="3"/>
  <c r="BB254" i="3"/>
  <c r="U253" i="2" s="1"/>
  <c r="V253" i="2" s="1"/>
  <c r="W253" i="2" s="1"/>
  <c r="X253" i="2" s="1"/>
  <c r="BB317" i="3"/>
  <c r="U316" i="2" s="1"/>
  <c r="V316" i="2" s="1"/>
  <c r="W316" i="2" s="1"/>
  <c r="X316" i="2" s="1"/>
  <c r="AS285" i="3"/>
  <c r="BA285" i="3" s="1"/>
  <c r="BB285" i="3" s="1"/>
  <c r="AS41" i="3"/>
  <c r="BA41" i="3" s="1"/>
  <c r="BB41" i="3" s="1"/>
  <c r="U41" i="2" s="1"/>
  <c r="V41" i="2" s="1"/>
  <c r="W41" i="2" s="1"/>
  <c r="X41" i="2" s="1"/>
  <c r="BB310" i="3"/>
  <c r="AS214" i="3"/>
  <c r="BA214" i="3" s="1"/>
  <c r="BB214" i="3" s="1"/>
  <c r="BB118" i="3"/>
  <c r="U118" i="2" s="1"/>
  <c r="V118" i="2" s="1"/>
  <c r="W118" i="2" s="1"/>
  <c r="X118" i="2" s="1"/>
  <c r="BB43" i="3"/>
  <c r="AS180" i="3"/>
  <c r="BA180" i="3" s="1"/>
  <c r="BB180" i="3" s="1"/>
  <c r="BB327" i="3"/>
  <c r="U326" i="2" s="1"/>
  <c r="V326" i="2" s="1"/>
  <c r="W326" i="2" s="1"/>
  <c r="X326" i="2" s="1"/>
  <c r="AS136" i="3"/>
  <c r="BA136" i="3" s="1"/>
  <c r="BB136" i="3" s="1"/>
  <c r="BB382" i="3"/>
  <c r="U380" i="2" s="1"/>
  <c r="V380" i="2" s="1"/>
  <c r="W380" i="2" s="1"/>
  <c r="X380" i="2" s="1"/>
  <c r="BB304" i="3"/>
  <c r="U303" i="2" s="1"/>
  <c r="V303" i="2" s="1"/>
  <c r="W303" i="2" s="1"/>
  <c r="X303" i="2" s="1"/>
  <c r="BB49" i="3"/>
  <c r="BB109" i="3"/>
  <c r="U109" i="2" s="1"/>
  <c r="V109" i="2" s="1"/>
  <c r="W109" i="2" s="1"/>
  <c r="X109" i="2" s="1"/>
  <c r="BB322" i="3"/>
  <c r="U321" i="2" s="1"/>
  <c r="V321" i="2" s="1"/>
  <c r="W321" i="2" s="1"/>
  <c r="X321" i="2" s="1"/>
  <c r="AS177" i="3"/>
  <c r="BA177" i="3" s="1"/>
  <c r="BB177" i="3" s="1"/>
  <c r="AS258" i="3"/>
  <c r="BA258" i="3" s="1"/>
  <c r="BB258" i="3" s="1"/>
  <c r="BB284" i="3"/>
  <c r="BB73" i="3"/>
  <c r="BB400" i="3"/>
  <c r="U396" i="2" s="1"/>
  <c r="V396" i="2" s="1"/>
  <c r="W396" i="2" s="1"/>
  <c r="X396" i="2" s="1"/>
  <c r="AS396" i="3"/>
  <c r="BA396" i="3" s="1"/>
  <c r="BB396" i="3" s="1"/>
  <c r="U393" i="2" s="1"/>
  <c r="V393" i="2" s="1"/>
  <c r="W393" i="2" s="1"/>
  <c r="X393" i="2" s="1"/>
  <c r="AS229" i="3"/>
  <c r="BA229" i="3" s="1"/>
  <c r="BB229" i="3" s="1"/>
  <c r="BB305" i="3"/>
  <c r="U304" i="2" s="1"/>
  <c r="V304" i="2" s="1"/>
  <c r="W304" i="2" s="1"/>
  <c r="X304" i="2" s="1"/>
  <c r="BB331" i="3"/>
  <c r="U330" i="2" s="1"/>
  <c r="V330" i="2" s="1"/>
  <c r="W330" i="2" s="1"/>
  <c r="X330" i="2" s="1"/>
  <c r="BB39" i="3"/>
  <c r="BB115" i="3"/>
  <c r="U115" i="2" s="1"/>
  <c r="V115" i="2" s="1"/>
  <c r="W115" i="2" s="1"/>
  <c r="X115" i="2" s="1"/>
  <c r="BB102" i="3"/>
  <c r="BB376" i="3"/>
  <c r="U376" i="2" s="1"/>
  <c r="V376" i="2" s="1"/>
  <c r="W376" i="2" s="1"/>
  <c r="X376" i="2" s="1"/>
  <c r="BB302" i="3"/>
  <c r="S443" i="2"/>
  <c r="AS183" i="3"/>
  <c r="BA183" i="3" s="1"/>
  <c r="BB183" i="3" s="1"/>
  <c r="AN442" i="3"/>
  <c r="AS163" i="3"/>
  <c r="BA163" i="3" s="1"/>
  <c r="BB163" i="3" s="1"/>
  <c r="AS210" i="3"/>
  <c r="BA210" i="3" s="1"/>
  <c r="BB210" i="3" s="1"/>
  <c r="AS92" i="3"/>
  <c r="BA92" i="3" s="1"/>
  <c r="BB92" i="3" s="1"/>
  <c r="AS216" i="3"/>
  <c r="BA216" i="3" s="1"/>
  <c r="BB216" i="3" s="1"/>
  <c r="AS398" i="3"/>
  <c r="BA398" i="3" s="1"/>
  <c r="BB398" i="3" s="1"/>
  <c r="U395" i="2" s="1"/>
  <c r="V395" i="2" s="1"/>
  <c r="W395" i="2" s="1"/>
  <c r="X395" i="2" s="1"/>
  <c r="AS262" i="3"/>
  <c r="BA262" i="3" s="1"/>
  <c r="BB262" i="3" s="1"/>
  <c r="AS97" i="3"/>
  <c r="BA97" i="3" s="1"/>
  <c r="BB97" i="3" s="1"/>
  <c r="AS350" i="3"/>
  <c r="BA350" i="3" s="1"/>
  <c r="BB350" i="3" s="1"/>
  <c r="AS314" i="3"/>
  <c r="BA314" i="3" s="1"/>
  <c r="BB314" i="3" s="1"/>
  <c r="U313" i="2" s="1"/>
  <c r="V313" i="2" s="1"/>
  <c r="W313" i="2" s="1"/>
  <c r="X313" i="2" s="1"/>
  <c r="AV442" i="3"/>
  <c r="AU442" i="3"/>
  <c r="AS423" i="3"/>
  <c r="BA423" i="3" s="1"/>
  <c r="BB423" i="3" s="1"/>
  <c r="U424" i="2" s="1"/>
  <c r="V424" i="2" s="1"/>
  <c r="W424" i="2" s="1"/>
  <c r="X424" i="2" s="1"/>
  <c r="AS159" i="3"/>
  <c r="BA159" i="3" s="1"/>
  <c r="BB159" i="3" s="1"/>
  <c r="AE442" i="3"/>
  <c r="AO12" i="3"/>
  <c r="AO442" i="3" s="1"/>
  <c r="AQ442" i="3"/>
  <c r="AY12" i="3"/>
  <c r="AY442" i="3" s="1"/>
  <c r="AG442" i="3"/>
  <c r="AF442" i="3"/>
  <c r="AP12" i="3"/>
  <c r="AS260" i="3"/>
  <c r="BA260" i="3" s="1"/>
  <c r="BB260" i="3" s="1"/>
  <c r="AS391" i="3"/>
  <c r="BA391" i="3" s="1"/>
  <c r="BB391" i="3" s="1"/>
  <c r="U388" i="2" s="1"/>
  <c r="V388" i="2" s="1"/>
  <c r="W388" i="2" s="1"/>
  <c r="X388" i="2" s="1"/>
  <c r="U133" i="2" l="1"/>
  <c r="V133" i="2" s="1"/>
  <c r="W133" i="2" s="1"/>
  <c r="X133" i="2" s="1"/>
  <c r="U72" i="4"/>
  <c r="V72" i="4" s="1"/>
  <c r="W72" i="4" s="1"/>
  <c r="X72" i="4" s="1"/>
  <c r="U131" i="2"/>
  <c r="V131" i="2" s="1"/>
  <c r="W131" i="2" s="1"/>
  <c r="X131" i="2" s="1"/>
  <c r="U70" i="4"/>
  <c r="V70" i="4" s="1"/>
  <c r="W70" i="4" s="1"/>
  <c r="X70" i="4" s="1"/>
  <c r="U257" i="2"/>
  <c r="V257" i="2" s="1"/>
  <c r="W257" i="2" s="1"/>
  <c r="X257" i="2" s="1"/>
  <c r="U186" i="4"/>
  <c r="V186" i="4" s="1"/>
  <c r="W186" i="4" s="1"/>
  <c r="X186" i="4" s="1"/>
  <c r="U14" i="2"/>
  <c r="V14" i="2" s="1"/>
  <c r="W14" i="2" s="1"/>
  <c r="X14" i="2" s="1"/>
  <c r="U13" i="4"/>
  <c r="V13" i="4" s="1"/>
  <c r="W13" i="4" s="1"/>
  <c r="X13" i="4" s="1"/>
  <c r="U178" i="2"/>
  <c r="V178" i="2" s="1"/>
  <c r="W178" i="2" s="1"/>
  <c r="X178" i="2" s="1"/>
  <c r="U117" i="4"/>
  <c r="V117" i="4" s="1"/>
  <c r="W117" i="4" s="1"/>
  <c r="X117" i="4" s="1"/>
  <c r="U283" i="2"/>
  <c r="V283" i="2" s="1"/>
  <c r="W283" i="2" s="1"/>
  <c r="X283" i="2" s="1"/>
  <c r="U207" i="4"/>
  <c r="V207" i="4" s="1"/>
  <c r="W207" i="4" s="1"/>
  <c r="X207" i="4" s="1"/>
  <c r="U47" i="2"/>
  <c r="V47" i="2" s="1"/>
  <c r="W47" i="2" s="1"/>
  <c r="X47" i="2" s="1"/>
  <c r="U25" i="4"/>
  <c r="V25" i="4" s="1"/>
  <c r="W25" i="4" s="1"/>
  <c r="X25" i="4" s="1"/>
  <c r="U214" i="2"/>
  <c r="V214" i="2" s="1"/>
  <c r="W214" i="2" s="1"/>
  <c r="X214" i="2" s="1"/>
  <c r="U149" i="4"/>
  <c r="V149" i="4" s="1"/>
  <c r="W149" i="4" s="1"/>
  <c r="X149" i="4" s="1"/>
  <c r="U66" i="2"/>
  <c r="V66" i="2" s="1"/>
  <c r="W66" i="2" s="1"/>
  <c r="X66" i="2" s="1"/>
  <c r="U39" i="4"/>
  <c r="V39" i="4" s="1"/>
  <c r="W39" i="4" s="1"/>
  <c r="X39" i="4" s="1"/>
  <c r="U201" i="2"/>
  <c r="V201" i="2" s="1"/>
  <c r="W201" i="2" s="1"/>
  <c r="X201" i="2" s="1"/>
  <c r="U139" i="4"/>
  <c r="V139" i="4" s="1"/>
  <c r="W139" i="4" s="1"/>
  <c r="X139" i="4" s="1"/>
  <c r="U105" i="2"/>
  <c r="V105" i="2" s="1"/>
  <c r="W105" i="2" s="1"/>
  <c r="X105" i="2" s="1"/>
  <c r="U58" i="4"/>
  <c r="V58" i="4" s="1"/>
  <c r="W58" i="4" s="1"/>
  <c r="X58" i="4" s="1"/>
  <c r="U349" i="2"/>
  <c r="V349" i="2" s="1"/>
  <c r="W349" i="2" s="1"/>
  <c r="X349" i="2" s="1"/>
  <c r="U229" i="4"/>
  <c r="V229" i="4" s="1"/>
  <c r="W229" i="4" s="1"/>
  <c r="X229" i="4" s="1"/>
  <c r="U293" i="2"/>
  <c r="V293" i="2" s="1"/>
  <c r="W293" i="2" s="1"/>
  <c r="X293" i="2" s="1"/>
  <c r="U215" i="4"/>
  <c r="V215" i="4" s="1"/>
  <c r="W215" i="4" s="1"/>
  <c r="X215" i="4" s="1"/>
  <c r="U264" i="2"/>
  <c r="V264" i="2" s="1"/>
  <c r="W264" i="2" s="1"/>
  <c r="X264" i="2" s="1"/>
  <c r="U193" i="4"/>
  <c r="V193" i="4" s="1"/>
  <c r="W193" i="4" s="1"/>
  <c r="X193" i="4" s="1"/>
  <c r="U168" i="2"/>
  <c r="V168" i="2" s="1"/>
  <c r="W168" i="2" s="1"/>
  <c r="X168" i="2" s="1"/>
  <c r="U107" i="4"/>
  <c r="V107" i="4" s="1"/>
  <c r="W107" i="4" s="1"/>
  <c r="X107" i="4" s="1"/>
  <c r="U161" i="2"/>
  <c r="V161" i="2" s="1"/>
  <c r="W161" i="2" s="1"/>
  <c r="X161" i="2" s="1"/>
  <c r="U100" i="4"/>
  <c r="V100" i="4" s="1"/>
  <c r="W100" i="4" s="1"/>
  <c r="X100" i="4" s="1"/>
  <c r="U259" i="2"/>
  <c r="V259" i="2" s="1"/>
  <c r="W259" i="2" s="1"/>
  <c r="X259" i="2" s="1"/>
  <c r="U188" i="4"/>
  <c r="V188" i="4" s="1"/>
  <c r="W188" i="4" s="1"/>
  <c r="X188" i="4" s="1"/>
  <c r="U301" i="2"/>
  <c r="V301" i="2" s="1"/>
  <c r="W301" i="2" s="1"/>
  <c r="X301" i="2" s="1"/>
  <c r="U220" i="4"/>
  <c r="V220" i="4" s="1"/>
  <c r="W220" i="4" s="1"/>
  <c r="X220" i="4" s="1"/>
  <c r="U169" i="2"/>
  <c r="V169" i="2" s="1"/>
  <c r="W169" i="2" s="1"/>
  <c r="X169" i="2" s="1"/>
  <c r="U108" i="4"/>
  <c r="V108" i="4" s="1"/>
  <c r="W108" i="4" s="1"/>
  <c r="X108" i="4" s="1"/>
  <c r="U309" i="2"/>
  <c r="V309" i="2" s="1"/>
  <c r="W309" i="2" s="1"/>
  <c r="X309" i="2" s="1"/>
  <c r="U223" i="4"/>
  <c r="V223" i="4" s="1"/>
  <c r="W223" i="4" s="1"/>
  <c r="X223" i="4" s="1"/>
  <c r="U97" i="2"/>
  <c r="V97" i="2" s="1"/>
  <c r="W97" i="2" s="1"/>
  <c r="X97" i="2" s="1"/>
  <c r="U54" i="4"/>
  <c r="V54" i="4" s="1"/>
  <c r="W54" i="4" s="1"/>
  <c r="X54" i="4" s="1"/>
  <c r="U102" i="2"/>
  <c r="V102" i="2" s="1"/>
  <c r="W102" i="2" s="1"/>
  <c r="X102" i="2" s="1"/>
  <c r="U57" i="4"/>
  <c r="V57" i="4" s="1"/>
  <c r="W57" i="4" s="1"/>
  <c r="X57" i="4" s="1"/>
  <c r="U34" i="2"/>
  <c r="V34" i="2" s="1"/>
  <c r="W34" i="2" s="1"/>
  <c r="X34" i="2" s="1"/>
  <c r="U16" i="4"/>
  <c r="V16" i="4" s="1"/>
  <c r="W16" i="4" s="1"/>
  <c r="X16" i="4" s="1"/>
  <c r="U55" i="2"/>
  <c r="V55" i="2" s="1"/>
  <c r="W55" i="2" s="1"/>
  <c r="X55" i="2" s="1"/>
  <c r="U31" i="4"/>
  <c r="V31" i="4" s="1"/>
  <c r="W31" i="4" s="1"/>
  <c r="X31" i="4" s="1"/>
  <c r="U218" i="2"/>
  <c r="V218" i="2" s="1"/>
  <c r="W218" i="2" s="1"/>
  <c r="X218" i="2" s="1"/>
  <c r="U153" i="4"/>
  <c r="V153" i="4" s="1"/>
  <c r="W153" i="4" s="1"/>
  <c r="X153" i="4" s="1"/>
  <c r="U297" i="2"/>
  <c r="V297" i="2" s="1"/>
  <c r="W297" i="2" s="1"/>
  <c r="X297" i="2" s="1"/>
  <c r="U218" i="4"/>
  <c r="V218" i="4" s="1"/>
  <c r="W218" i="4" s="1"/>
  <c r="X218" i="4" s="1"/>
  <c r="U157" i="2"/>
  <c r="V157" i="2" s="1"/>
  <c r="W157" i="2" s="1"/>
  <c r="X157" i="2" s="1"/>
  <c r="U96" i="4"/>
  <c r="V96" i="4" s="1"/>
  <c r="W96" i="4" s="1"/>
  <c r="X96" i="4" s="1"/>
  <c r="U180" i="2"/>
  <c r="V180" i="2" s="1"/>
  <c r="W180" i="2" s="1"/>
  <c r="X180" i="2" s="1"/>
  <c r="U119" i="4"/>
  <c r="V119" i="4" s="1"/>
  <c r="W119" i="4" s="1"/>
  <c r="X119" i="4" s="1"/>
  <c r="U108" i="2"/>
  <c r="V108" i="2" s="1"/>
  <c r="W108" i="2" s="1"/>
  <c r="X108" i="2" s="1"/>
  <c r="U59" i="4"/>
  <c r="V59" i="4" s="1"/>
  <c r="W59" i="4" s="1"/>
  <c r="X59" i="4" s="1"/>
  <c r="U160" i="2"/>
  <c r="V160" i="2" s="1"/>
  <c r="W160" i="2" s="1"/>
  <c r="X160" i="2" s="1"/>
  <c r="U99" i="4"/>
  <c r="V99" i="4" s="1"/>
  <c r="W99" i="4" s="1"/>
  <c r="X99" i="4" s="1"/>
  <c r="U284" i="2"/>
  <c r="V284" i="2" s="1"/>
  <c r="W284" i="2" s="1"/>
  <c r="X284" i="2" s="1"/>
  <c r="U208" i="4"/>
  <c r="V208" i="4" s="1"/>
  <c r="W208" i="4" s="1"/>
  <c r="X208" i="4" s="1"/>
  <c r="U39" i="2"/>
  <c r="V39" i="2" s="1"/>
  <c r="W39" i="2" s="1"/>
  <c r="X39" i="2" s="1"/>
  <c r="U20" i="4"/>
  <c r="V20" i="4" s="1"/>
  <c r="W20" i="4" s="1"/>
  <c r="X20" i="4" s="1"/>
  <c r="U49" i="2"/>
  <c r="V49" i="2" s="1"/>
  <c r="W49" i="2" s="1"/>
  <c r="X49" i="2" s="1"/>
  <c r="U27" i="4"/>
  <c r="V27" i="4" s="1"/>
  <c r="W27" i="4" s="1"/>
  <c r="X27" i="4" s="1"/>
  <c r="U117" i="2"/>
  <c r="V117" i="2" s="1"/>
  <c r="W117" i="2" s="1"/>
  <c r="X117" i="2" s="1"/>
  <c r="U62" i="4"/>
  <c r="V62" i="4" s="1"/>
  <c r="W62" i="4" s="1"/>
  <c r="X62" i="4" s="1"/>
  <c r="U189" i="2"/>
  <c r="V189" i="2" s="1"/>
  <c r="W189" i="2" s="1"/>
  <c r="X189" i="2" s="1"/>
  <c r="U128" i="4"/>
  <c r="V128" i="4" s="1"/>
  <c r="W128" i="4" s="1"/>
  <c r="X128" i="4" s="1"/>
  <c r="U155" i="2"/>
  <c r="V155" i="2" s="1"/>
  <c r="W155" i="2" s="1"/>
  <c r="X155" i="2" s="1"/>
  <c r="U94" i="4"/>
  <c r="V94" i="4" s="1"/>
  <c r="W94" i="4" s="1"/>
  <c r="X94" i="4" s="1"/>
  <c r="U129" i="2"/>
  <c r="V129" i="2" s="1"/>
  <c r="W129" i="2" s="1"/>
  <c r="X129" i="2" s="1"/>
  <c r="U68" i="4"/>
  <c r="V68" i="4" s="1"/>
  <c r="W68" i="4" s="1"/>
  <c r="X68" i="4" s="1"/>
  <c r="U216" i="2"/>
  <c r="V216" i="2" s="1"/>
  <c r="W216" i="2" s="1"/>
  <c r="X216" i="2" s="1"/>
  <c r="U151" i="4"/>
  <c r="V151" i="4" s="1"/>
  <c r="W151" i="4" s="1"/>
  <c r="X151" i="4" s="1"/>
  <c r="U190" i="2"/>
  <c r="V190" i="2" s="1"/>
  <c r="W190" i="2" s="1"/>
  <c r="X190" i="2" s="1"/>
  <c r="U129" i="4"/>
  <c r="V129" i="4" s="1"/>
  <c r="W129" i="4" s="1"/>
  <c r="X129" i="4" s="1"/>
  <c r="U174" i="2"/>
  <c r="V174" i="2" s="1"/>
  <c r="W174" i="2" s="1"/>
  <c r="X174" i="2" s="1"/>
  <c r="U113" i="4"/>
  <c r="V113" i="4" s="1"/>
  <c r="W113" i="4" s="1"/>
  <c r="X113" i="4" s="1"/>
  <c r="U254" i="2"/>
  <c r="V254" i="2" s="1"/>
  <c r="W254" i="2" s="1"/>
  <c r="X254" i="2" s="1"/>
  <c r="U183" i="4"/>
  <c r="V183" i="4" s="1"/>
  <c r="W183" i="4" s="1"/>
  <c r="X183" i="4" s="1"/>
  <c r="U261" i="2"/>
  <c r="V261" i="2" s="1"/>
  <c r="W261" i="2" s="1"/>
  <c r="X261" i="2" s="1"/>
  <c r="U190" i="4"/>
  <c r="V190" i="4" s="1"/>
  <c r="W190" i="4" s="1"/>
  <c r="X190" i="4" s="1"/>
  <c r="U92" i="2"/>
  <c r="V92" i="2" s="1"/>
  <c r="W92" i="2" s="1"/>
  <c r="X92" i="2" s="1"/>
  <c r="U52" i="4"/>
  <c r="V52" i="4" s="1"/>
  <c r="W52" i="4" s="1"/>
  <c r="X52" i="4" s="1"/>
  <c r="U123" i="2"/>
  <c r="V123" i="2" s="1"/>
  <c r="W123" i="2" s="1"/>
  <c r="X123" i="2" s="1"/>
  <c r="U65" i="4"/>
  <c r="V65" i="4" s="1"/>
  <c r="W65" i="4" s="1"/>
  <c r="X65" i="4" s="1"/>
  <c r="U361" i="2"/>
  <c r="V361" i="2" s="1"/>
  <c r="W361" i="2" s="1"/>
  <c r="X361" i="2" s="1"/>
  <c r="U233" i="4"/>
  <c r="V233" i="4" s="1"/>
  <c r="W233" i="4" s="1"/>
  <c r="X233" i="4" s="1"/>
  <c r="U187" i="2"/>
  <c r="V187" i="2" s="1"/>
  <c r="W187" i="2" s="1"/>
  <c r="X187" i="2" s="1"/>
  <c r="U126" i="4"/>
  <c r="V126" i="4" s="1"/>
  <c r="W126" i="4" s="1"/>
  <c r="X126" i="4" s="1"/>
  <c r="U200" i="2"/>
  <c r="V200" i="2" s="1"/>
  <c r="W200" i="2" s="1"/>
  <c r="X200" i="2" s="1"/>
  <c r="U138" i="4"/>
  <c r="V138" i="4" s="1"/>
  <c r="W138" i="4" s="1"/>
  <c r="X138" i="4" s="1"/>
  <c r="U135" i="2"/>
  <c r="V135" i="2" s="1"/>
  <c r="W135" i="2" s="1"/>
  <c r="X135" i="2" s="1"/>
  <c r="U74" i="4"/>
  <c r="V74" i="4" s="1"/>
  <c r="W74" i="4" s="1"/>
  <c r="X74" i="4" s="1"/>
  <c r="U140" i="2"/>
  <c r="V140" i="2" s="1"/>
  <c r="W140" i="2" s="1"/>
  <c r="X140" i="2" s="1"/>
  <c r="U79" i="4"/>
  <c r="V79" i="4" s="1"/>
  <c r="W79" i="4" s="1"/>
  <c r="X79" i="4" s="1"/>
  <c r="U210" i="2"/>
  <c r="V210" i="2" s="1"/>
  <c r="W210" i="2" s="1"/>
  <c r="X210" i="2" s="1"/>
  <c r="U145" i="4"/>
  <c r="V145" i="4" s="1"/>
  <c r="W145" i="4" s="1"/>
  <c r="X145" i="4" s="1"/>
  <c r="U228" i="2"/>
  <c r="V228" i="2" s="1"/>
  <c r="W228" i="2" s="1"/>
  <c r="X228" i="2" s="1"/>
  <c r="U162" i="4"/>
  <c r="V162" i="4" s="1"/>
  <c r="W162" i="4" s="1"/>
  <c r="X162" i="4" s="1"/>
  <c r="U154" i="2"/>
  <c r="V154" i="2" s="1"/>
  <c r="W154" i="2" s="1"/>
  <c r="X154" i="2" s="1"/>
  <c r="U93" i="4"/>
  <c r="V93" i="4" s="1"/>
  <c r="W93" i="4" s="1"/>
  <c r="X93" i="4" s="1"/>
  <c r="U184" i="2"/>
  <c r="V184" i="2" s="1"/>
  <c r="W184" i="2" s="1"/>
  <c r="X184" i="2" s="1"/>
  <c r="U123" i="4"/>
  <c r="V123" i="4" s="1"/>
  <c r="W123" i="4" s="1"/>
  <c r="X123" i="4" s="1"/>
  <c r="U163" i="2"/>
  <c r="V163" i="2" s="1"/>
  <c r="W163" i="2" s="1"/>
  <c r="X163" i="2" s="1"/>
  <c r="U102" i="4"/>
  <c r="V102" i="4" s="1"/>
  <c r="W102" i="4" s="1"/>
  <c r="X102" i="4" s="1"/>
  <c r="U162" i="2"/>
  <c r="V162" i="2" s="1"/>
  <c r="W162" i="2" s="1"/>
  <c r="X162" i="2" s="1"/>
  <c r="U101" i="4"/>
  <c r="V101" i="4" s="1"/>
  <c r="W101" i="4" s="1"/>
  <c r="X101" i="4" s="1"/>
  <c r="U136" i="2"/>
  <c r="V136" i="2" s="1"/>
  <c r="W136" i="2" s="1"/>
  <c r="X136" i="2" s="1"/>
  <c r="U75" i="4"/>
  <c r="V75" i="4" s="1"/>
  <c r="W75" i="4" s="1"/>
  <c r="X75" i="4" s="1"/>
  <c r="U142" i="2"/>
  <c r="V142" i="2" s="1"/>
  <c r="W142" i="2" s="1"/>
  <c r="X142" i="2" s="1"/>
  <c r="U81" i="4"/>
  <c r="V81" i="4" s="1"/>
  <c r="W81" i="4" s="1"/>
  <c r="X81" i="4" s="1"/>
  <c r="U185" i="2"/>
  <c r="V185" i="2" s="1"/>
  <c r="W185" i="2" s="1"/>
  <c r="X185" i="2" s="1"/>
  <c r="U124" i="4"/>
  <c r="V124" i="4" s="1"/>
  <c r="W124" i="4" s="1"/>
  <c r="X124" i="4" s="1"/>
  <c r="U48" i="2"/>
  <c r="V48" i="2" s="1"/>
  <c r="W48" i="2" s="1"/>
  <c r="X48" i="2" s="1"/>
  <c r="U26" i="4"/>
  <c r="V26" i="4" s="1"/>
  <c r="W26" i="4" s="1"/>
  <c r="X26" i="4" s="1"/>
  <c r="U179" i="2"/>
  <c r="V179" i="2" s="1"/>
  <c r="W179" i="2" s="1"/>
  <c r="X179" i="2" s="1"/>
  <c r="U118" i="4"/>
  <c r="V118" i="4" s="1"/>
  <c r="W118" i="4" s="1"/>
  <c r="X118" i="4" s="1"/>
  <c r="U141" i="2"/>
  <c r="V141" i="2" s="1"/>
  <c r="W141" i="2" s="1"/>
  <c r="X141" i="2" s="1"/>
  <c r="U80" i="4"/>
  <c r="V80" i="4" s="1"/>
  <c r="W80" i="4" s="1"/>
  <c r="X80" i="4" s="1"/>
  <c r="U183" i="2"/>
  <c r="V183" i="2" s="1"/>
  <c r="W183" i="2" s="1"/>
  <c r="X183" i="2" s="1"/>
  <c r="U122" i="4"/>
  <c r="V122" i="4" s="1"/>
  <c r="W122" i="4" s="1"/>
  <c r="X122" i="4" s="1"/>
  <c r="U73" i="2"/>
  <c r="V73" i="2" s="1"/>
  <c r="W73" i="2" s="1"/>
  <c r="X73" i="2" s="1"/>
  <c r="U44" i="4"/>
  <c r="V44" i="4" s="1"/>
  <c r="W44" i="4" s="1"/>
  <c r="X44" i="4" s="1"/>
  <c r="U43" i="2"/>
  <c r="V43" i="2" s="1"/>
  <c r="W43" i="2" s="1"/>
  <c r="X43" i="2" s="1"/>
  <c r="U22" i="4"/>
  <c r="V22" i="4" s="1"/>
  <c r="W22" i="4" s="1"/>
  <c r="X22" i="4" s="1"/>
  <c r="U87" i="2"/>
  <c r="V87" i="2" s="1"/>
  <c r="W87" i="2" s="1"/>
  <c r="X87" i="2" s="1"/>
  <c r="U50" i="4"/>
  <c r="V50" i="4" s="1"/>
  <c r="W50" i="4" s="1"/>
  <c r="X50" i="4" s="1"/>
  <c r="U101" i="2"/>
  <c r="V101" i="2" s="1"/>
  <c r="W101" i="2" s="1"/>
  <c r="X101" i="2" s="1"/>
  <c r="U56" i="4"/>
  <c r="V56" i="4" s="1"/>
  <c r="W56" i="4" s="1"/>
  <c r="X56" i="4" s="1"/>
  <c r="U193" i="2"/>
  <c r="V193" i="2" s="1"/>
  <c r="W193" i="2" s="1"/>
  <c r="X193" i="2" s="1"/>
  <c r="U131" i="4"/>
  <c r="V131" i="4" s="1"/>
  <c r="W131" i="4" s="1"/>
  <c r="X131" i="4" s="1"/>
  <c r="U181" i="2"/>
  <c r="V181" i="2" s="1"/>
  <c r="W181" i="2" s="1"/>
  <c r="X181" i="2" s="1"/>
  <c r="U120" i="4"/>
  <c r="V120" i="4" s="1"/>
  <c r="W120" i="4" s="1"/>
  <c r="X120" i="4" s="1"/>
  <c r="U240" i="2"/>
  <c r="V240" i="2" s="1"/>
  <c r="W240" i="2" s="1"/>
  <c r="X240" i="2" s="1"/>
  <c r="U172" i="4"/>
  <c r="V172" i="4" s="1"/>
  <c r="W172" i="4" s="1"/>
  <c r="X172" i="4" s="1"/>
  <c r="U151" i="2"/>
  <c r="V151" i="2" s="1"/>
  <c r="W151" i="2" s="1"/>
  <c r="X151" i="2" s="1"/>
  <c r="U90" i="4"/>
  <c r="V90" i="4" s="1"/>
  <c r="W90" i="4" s="1"/>
  <c r="X90" i="4" s="1"/>
  <c r="T443" i="2"/>
  <c r="AP442" i="3"/>
  <c r="AX12" i="3"/>
  <c r="AX442" i="3" l="1"/>
  <c r="AS12" i="3"/>
  <c r="AS442" i="3" l="1"/>
  <c r="BA12" i="3"/>
  <c r="BA442" i="3" l="1"/>
  <c r="BB12" i="3"/>
  <c r="U12" i="2" l="1"/>
  <c r="V12" i="2" s="1"/>
  <c r="U12" i="4"/>
  <c r="BB442" i="3"/>
  <c r="U237" i="4" l="1"/>
  <c r="V12" i="4"/>
  <c r="U443" i="2"/>
  <c r="V237" i="4" l="1"/>
  <c r="W12" i="4"/>
  <c r="W12" i="2"/>
  <c r="V443" i="2"/>
  <c r="W237" i="4" l="1"/>
  <c r="X12" i="4"/>
  <c r="X237" i="4" s="1"/>
  <c r="W443" i="2"/>
  <c r="X12" i="2"/>
  <c r="X443" i="2" s="1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tc={827CDD5A-BC2E-4B6A-9B45-FFDB6B4BB874}</author>
    <author>tc={60B2C412-195B-41C4-8130-462EC88DD2E4}</author>
    <author>tc={1ED60764-F325-4C90-A3CB-536BB47868ED}</author>
    <author>tc={0D8ED2C0-42F9-4405-8E01-EDBAFE6EF35F}</author>
    <author>tc={A5284D73-3488-49AC-AA31-0B2E6214205E}</author>
    <author>tc={AC7A87C2-4EA2-43FA-8AC9-6D2ADDD1A802}</author>
    <author>tc={933C81EB-632B-46BD-8841-EF605B9E3262}</author>
    <author>tc={849D3A35-AD2B-4079-9F90-9FE4F6E3AA30}</author>
    <author>tc={A2A8AD11-B90D-485D-B23E-18F21CFB366D}</author>
    <author>tc={2C2FA6B9-9A14-47C5-A5F4-E0063279326F}</author>
    <author>tc={4605EE32-11EA-4A74-A975-84784AC739D3}</author>
    <author>tc={4BA0AFF3-55A1-4881-9E8B-C9830637D613}</author>
    <author>tc={27230806-658D-4CB9-B81C-4625214FD723}</author>
    <author>tc={35CA2A02-48C8-45BD-B147-A28F7D1D3C52}</author>
    <author>tc={4F652F92-E7B0-40D9-A93C-68654930D8B0}</author>
    <author>tc={FA723D5A-5318-414E-9975-1F1F2D65C683}</author>
    <author>tc={E8BFB532-A35D-495D-A7BB-B704CE37EFAA}</author>
    <author>tc={3AA91268-E35D-4C82-AC83-163001CA7728}</author>
    <author>tc={D699475A-96DA-4D99-8063-1852F85BD844}</author>
    <author>tc={BF2A28AE-A167-466C-9B30-2FCBFDACD488}</author>
    <author>tc={A7CF8531-3496-40EC-B375-4AA7BD9030BE}</author>
    <author>tc={212D84A8-10C8-4CE4-8B7E-62EE6FEDCC7D}</author>
    <author>tc={B2225446-A998-44B0-9F37-8F5C539D6A95}</author>
    <author>tc={BCEAD746-9415-4F80-B31A-1DF1DF204804}</author>
    <author>tc={E7F4BA29-8B9E-49B3-826E-AEB36C59DF5B}</author>
    <author>tc={7D5A53EC-2B2C-4F29-BC07-02067768E183}</author>
    <author>tc={A769C2EF-C62C-47F8-9651-F66DE2D1DBD1}</author>
    <author>tc={2E962448-16CD-40C0-B84E-9AB4C5C0F085}</author>
    <author>tc={223479DA-B0A3-465B-B05F-0C2AFB620CC1}</author>
    <author>tc={0CB9470F-AE6C-4988-B44F-9FB85D2880B3}</author>
    <author>tc={A81FEB04-A414-4BAD-9343-971BC775F743}</author>
    <author>tc={27A7966B-7534-4D15-89E3-077C84513A8E}</author>
    <author>tc={DEFADC92-53AF-482A-9596-743616174E4B}</author>
    <author>tc={893F540E-531C-40BE-9C97-E89C4F698551}</author>
    <author>tc={ECEE5EB9-9549-4863-91B2-951B5ADE2773}</author>
    <author>tc={73DD053C-A2C2-4908-9B09-0BF42EA62F46}</author>
    <author>tc={81CBF59C-B900-4739-90B4-65BB3BDA10CB}</author>
    <author>tc={5689E791-AB13-46EF-9D1A-E6085EF0CEFE}</author>
    <author>tc={26BCDB7E-E337-4DE3-9EA8-D9036C9A9683}</author>
    <author>tc={E1E5EB84-F0C6-430E-B22F-E59575CC845C}</author>
    <author>tc={7AFB988E-B1F7-4944-A369-1D87075B995F}</author>
    <author>tc={6AFBE9F3-426C-4C4A-B1C7-FCDB65251055}</author>
    <author>tc={E3C75192-302B-4F74-952D-1FB4D4AD2A33}</author>
    <author>tc={201541A0-A871-4E2A-AC22-B6A76B20F36F}</author>
    <author>tc={DE3AD8B4-6124-4CE5-838F-A3735B66F713}</author>
    <author>tc={C930FEAE-19A3-45F6-9367-D0095E7695C2}</author>
    <author>tc={FB4E1313-0580-4123-93A4-1922A469B552}</author>
    <author>tc={559A23EB-8FA2-4E56-B2A9-642F1A8A0410}</author>
    <author>tc={EF9AA931-ED40-4A7C-ADE8-FF1684844A5F}</author>
  </authors>
  <commentList>
    <comment ref="V20" authorId="0" shapeId="0" xr:uid="{827CDD5A-BC2E-4B6A-9B45-FFDB6B4BB874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vt124,600</t>
      </text>
    </comment>
    <comment ref="V36" authorId="1" shapeId="0" xr:uid="{60B2C412-195B-41C4-8130-462EC88DD2E4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Underpayment now paid in full</t>
      </text>
    </comment>
    <comment ref="V46" authorId="2" shapeId="0" xr:uid="{1ED60764-F325-4C90-A3CB-536BB47868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55" authorId="3" shapeId="0" xr:uid="{0D8ED2C0-42F9-4405-8E01-EDBAFE6EF35F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63" authorId="4" shapeId="0" xr:uid="{A5284D73-3488-49AC-AA31-0B2E6214205E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66" authorId="5" shapeId="0" xr:uid="{AC7A87C2-4EA2-43FA-8AC9-6D2ADDD1A80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87" authorId="6" shapeId="0" xr:uid="{933C81EB-632B-46BD-8841-EF605B9E326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103" authorId="7" shapeId="0" xr:uid="{849D3A35-AD2B-4079-9F90-9FE4F6E3AA3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112" authorId="8" shapeId="0" xr:uid="{A2A8AD11-B90D-485D-B23E-18F21CFB366D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165" authorId="9" shapeId="0" xr:uid="{2C2FA6B9-9A14-47C5-A5F4-E0063279326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00" authorId="10" shapeId="0" xr:uid="{4605EE32-11EA-4A74-A975-84784AC739D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09" authorId="11" shapeId="0" xr:uid="{4BA0AFF3-55A1-4881-9E8B-C9830637D6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1" authorId="12" shapeId="0" xr:uid="{27230806-658D-4CB9-B81C-4625214FD72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2" authorId="13" shapeId="0" xr:uid="{35CA2A02-48C8-45BD-B147-A28F7D1D3C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2" authorId="14" shapeId="0" xr:uid="{4F652F92-E7B0-40D9-A93C-68654930D8B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3" authorId="15" shapeId="0" xr:uid="{FA723D5A-5318-414E-9975-1F1F2D65C6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6" authorId="16" shapeId="0" xr:uid="{E8BFB532-A35D-495D-A7BB-B704CE37EFA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9" authorId="17" shapeId="0" xr:uid="{3AA91268-E35D-4C82-AC83-163001CA772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31" authorId="18" shapeId="0" xr:uid="{D699475A-96DA-4D99-8063-1852F85BD8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39" authorId="19" shapeId="0" xr:uid="{BF2A28AE-A167-466C-9B30-2FCBFDACD48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42" authorId="20" shapeId="0" xr:uid="{A7CF8531-3496-40EC-B375-4AA7BD9030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53" authorId="21" shapeId="0" xr:uid="{212D84A8-10C8-4CE4-8B7E-62EE6FEDCC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54" authorId="22" shapeId="0" xr:uid="{B2225446-A998-44B0-9F37-8F5C539D6A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58" authorId="23" shapeId="0" xr:uid="{BCEAD746-9415-4F80-B31A-1DF1DF2048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60" authorId="24" shapeId="0" xr:uid="{E7F4BA29-8B9E-49B3-826E-AEB36C59DF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64" authorId="25" shapeId="0" xr:uid="{7D5A53EC-2B2C-4F29-BC07-02067768E1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70" authorId="26" shapeId="0" xr:uid="{A769C2EF-C62C-47F8-9651-F66DE2D1DBD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74" authorId="27" shapeId="0" xr:uid="{2E962448-16CD-40C0-B84E-9AB4C5C0F08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79" authorId="28" shapeId="0" xr:uid="{223479DA-B0A3-465B-B05F-0C2AFB620C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81" authorId="29" shapeId="0" xr:uid="{0CB9470F-AE6C-4988-B44F-9FB85D2880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91" authorId="30" shapeId="0" xr:uid="{A81FEB04-A414-4BAD-9343-971BC775F74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01" authorId="31" shapeId="0" xr:uid="{27A7966B-7534-4D15-89E3-077C84513A8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02" authorId="32" shapeId="0" xr:uid="{DEFADC92-53AF-482A-9596-743616174E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05" authorId="33" shapeId="0" xr:uid="{893F540E-531C-40BE-9C97-E89C4F6985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10" authorId="34" shapeId="0" xr:uid="{ECEE5EB9-9549-4863-91B2-951B5ADE27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29" authorId="35" shapeId="0" xr:uid="{73DD053C-A2C2-4908-9B09-0BF42EA62F4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32" authorId="36" shapeId="0" xr:uid="{81CBF59C-B900-4739-90B4-65BB3BDA10CB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VT121,040</t>
      </text>
    </comment>
    <comment ref="V342" authorId="37" shapeId="0" xr:uid="{5689E791-AB13-46EF-9D1A-E6085EF0CEF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63" authorId="38" shapeId="0" xr:uid="{26BCDB7E-E337-4DE3-9EA8-D9036C9A968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64" authorId="39" shapeId="0" xr:uid="{E1E5EB84-F0C6-430E-B22F-E59575CC845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overpayment
-50,000 paid Tranche 1
-Outstanding 69,260vt
</t>
      </text>
    </comment>
    <comment ref="V374" authorId="40" shapeId="0" xr:uid="{7AFB988E-B1F7-4944-A369-1D87075B99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81" authorId="41" shapeId="0" xr:uid="{6AFBE9F3-426C-4C4A-B1C7-FCDB65251055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VT233,180-50,000=183,180</t>
      </text>
    </comment>
    <comment ref="V388" authorId="42" shapeId="0" xr:uid="{E3C75192-302B-4F74-952D-1FB4D4AD2A3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397" authorId="43" shapeId="0" xr:uid="{201541A0-A871-4E2A-AC22-B6A76B20F36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408" authorId="44" shapeId="0" xr:uid="{DE3AD8B4-6124-4CE5-838F-A3735B66F713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VT325,740-50,000=275,740</t>
      </text>
    </comment>
    <comment ref="V418" authorId="45" shapeId="0" xr:uid="{C930FEAE-19A3-45F6-9367-D0095E7695C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VT42,720</t>
      </text>
    </comment>
    <comment ref="V428" authorId="46" shapeId="0" xr:uid="{FB4E1313-0580-4123-93A4-1922A469B55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total 396,940
-Paid in T1 50,000
-Outstanding 346,940</t>
      </text>
    </comment>
    <comment ref="V431" authorId="47" shapeId="0" xr:uid="{559A23EB-8FA2-4E56-B2A9-642F1A8A041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438" authorId="48" shapeId="0" xr:uid="{EF9AA931-ED40-4A7C-ADE8-FF1684844A5F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tc={B49E8971-7474-4108-99FE-8288CFBB58A2}</author>
    <author>tc={E50D0D85-87E6-441C-BB12-2DE1C6522BED}</author>
    <author>tc={F3FEF14F-3683-4C83-BAE0-D963347117E8}</author>
    <author>tc={DE6BA9D3-BB7D-429D-8DDE-DBA1CBCCC2A1}</author>
    <author>tc={950C52D6-A1CE-431F-95AD-24EE67DA649D}</author>
    <author>tc={BBE9E857-D9A2-4B44-B467-0924420EA855}</author>
    <author>tc={5819F9D4-7A6F-45BE-87F4-96DB5EE67992}</author>
    <author>tc={9365E3F3-ADD0-469E-A48F-1B2DB7BD7C26}</author>
    <author>tc={CCFD66AB-9B8C-4442-B12E-6537AC4A6589}</author>
    <author>tc={89691B55-5F87-4644-A357-3C3ECFCB55C0}</author>
    <author>tc={0F51BBF6-CA50-4FA5-942B-A8BE304D61DE}</author>
    <author>tc={F6C41191-46ED-4BF7-94F6-4B144A673761}</author>
    <author>tc={01582B0C-4D7A-4EE4-A275-F0031804EECB}</author>
    <author>tc={DAE72585-DFBE-424A-87B3-FC823760CBEE}</author>
    <author>tc={A4323B21-68B9-46F5-B80F-C2AE56DA975F}</author>
    <author>tc={43928203-B5B3-478E-BCC0-EDAC9D07B449}</author>
    <author>tc={441DB4F3-C941-4EDA-B2EC-61B1D955F720}</author>
    <author>tc={CD929A19-59AC-4A2E-AD4A-843884F5357D}</author>
    <author>tc={53A42D50-0F77-4386-B2AE-5532F8A5E766}</author>
    <author>tc={19FEEB23-D08C-4E34-81BC-D4E7783DE49F}</author>
    <author>tc={F4BE3E43-8DFB-4F67-B6F3-C3CD200B875D}</author>
    <author>tc={36218A19-AD8F-42F0-927D-D421026C7573}</author>
    <author>tc={27045317-0C3B-45B7-9111-C360934BA8C7}</author>
    <author>tc={9770B2A1-6845-4CDD-A5BC-7AB032D81B39}</author>
    <author>tc={D8500983-1B6A-46CB-AC96-5EA0337FF3E9}</author>
    <author>tc={E8CB70CC-65A3-4B94-8F2C-9F3380C6E263}</author>
  </authors>
  <commentList>
    <comment ref="V18" authorId="0" shapeId="0" xr:uid="{B49E8971-7474-4108-99FE-8288CFBB58A2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Underpayment now paid in full</t>
      </text>
    </comment>
    <comment ref="V31" authorId="1" shapeId="0" xr:uid="{E50D0D85-87E6-441C-BB12-2DE1C6522BED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36" authorId="2" shapeId="0" xr:uid="{F3FEF14F-3683-4C83-BAE0-D963347117E8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39" authorId="3" shapeId="0" xr:uid="{DE6BA9D3-BB7D-429D-8DDE-DBA1CBCCC2A1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50" authorId="4" shapeId="0" xr:uid="{950C52D6-A1CE-431F-95AD-24EE67DA649D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104" authorId="5" shapeId="0" xr:uid="{BBE9E857-D9A2-4B44-B467-0924420EA85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38" authorId="6" shapeId="0" xr:uid="{5819F9D4-7A6F-45BE-87F4-96DB5EE6799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46" authorId="7" shapeId="0" xr:uid="{9365E3F3-ADD0-469E-A48F-1B2DB7BD7C2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47" authorId="8" shapeId="0" xr:uid="{CCFD66AB-9B8C-4442-B12E-6537AC4A658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57" authorId="9" shapeId="0" xr:uid="{89691B55-5F87-4644-A357-3C3ECFCB55C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58" authorId="10" shapeId="0" xr:uid="{0F51BBF6-CA50-4FA5-942B-A8BE304D61D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60" authorId="11" shapeId="0" xr:uid="{F6C41191-46ED-4BF7-94F6-4B144A67376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63" authorId="12" shapeId="0" xr:uid="{01582B0C-4D7A-4EE4-A275-F0031804EE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65" authorId="13" shapeId="0" xr:uid="{DAE72585-DFBE-424A-87B3-FC823760CBE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71" authorId="14" shapeId="0" xr:uid="{A4323B21-68B9-46F5-B80F-C2AE56DA97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83" authorId="15" shapeId="0" xr:uid="{43928203-B5B3-478E-BCC0-EDAC9D07B44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87" authorId="16" shapeId="0" xr:uid="{441DB4F3-C941-4EDA-B2EC-61B1D955F72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89" authorId="17" shapeId="0" xr:uid="{CD929A19-59AC-4A2E-AD4A-843884F5357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93" authorId="18" shapeId="0" xr:uid="{53A42D50-0F77-4386-B2AE-5532F8A5E76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98" authorId="19" shapeId="0" xr:uid="{19FEEB23-D08C-4E34-81BC-D4E7783DE49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02" authorId="20" shapeId="0" xr:uid="{F4BE3E43-8DFB-4F67-B6F3-C3CD200B875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06" authorId="21" shapeId="0" xr:uid="{36218A19-AD8F-42F0-927D-D421026C75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3" authorId="22" shapeId="0" xr:uid="{27045317-0C3B-45B7-9111-C360934BA8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0" authorId="23" shapeId="0" xr:uid="{9770B2A1-6845-4CDD-A5BC-7AB032D81B3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1" authorId="24" shapeId="0" xr:uid="{D8500983-1B6A-46CB-AC96-5EA0337FF3E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4" authorId="25" shapeId="0" xr:uid="{E8CB70CC-65A3-4B94-8F2C-9F3380C6E26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tc={1677F8FC-8672-477A-ACA0-402050463CF0}</author>
    <author>tc={3DDB9605-457E-496F-AD0B-12DA46F5FBF9}</author>
    <author>tc={E205961D-5902-415F-A06B-776A1BA0055B}</author>
    <author>tc={0E65C272-A6C4-4CBA-AFD9-3C9DAA2A746F}</author>
    <author>tc={E16EE6E8-5D51-42F3-9321-2A1AADB6D739}</author>
    <author>tc={0C679E24-6596-4428-B291-2C292F38EF93}</author>
    <author>tc={451D7EAC-0782-43BF-B8F0-92F79134811B}</author>
    <author>tc={192366DA-5D79-4508-9D5D-71C5EBDC6CD8}</author>
  </authors>
  <commentList>
    <comment ref="T139" authorId="0" shapeId="0" xr:uid="{1677F8FC-8672-477A-ACA0-402050463CF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2025
Over payment 424,125
2026
We remove 200,000from 200,000VT To detected in T1
Remaining amount is 224,125VT
</t>
      </text>
    </comment>
    <comment ref="T140" authorId="1" shapeId="0" xr:uid="{3DDB9605-457E-496F-AD0B-12DA46F5FBF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2025
Over payment 755,625
2026
We remove 100,000 from 755,625VT To detected in T1
Remaining amount is 655,625VT 
</t>
      </text>
    </comment>
    <comment ref="T142" authorId="2" shapeId="0" xr:uid="{E205961D-5902-415F-A06B-776A1BA0055B}">
      <text>
        <t>[Threaded comment]
Your version of Excel allows you to read this threaded comment; however, any edits to it will get removed if the file is opened in a newer version of Excel. Learn more: https://go.microsoft.com/fwlink/?linkid=870924
Comment:
    2025
Over payment 609,375
2026
We remove 100,000 from 609,375VT To detected in T1
Remaining amount is 509,375VT</t>
      </text>
    </comment>
    <comment ref="T146" authorId="3" shapeId="0" xr:uid="{0E65C272-A6C4-4CBA-AFD9-3C9DAA2A746F}">
      <text>
        <t>[Threaded comment]
Your version of Excel allows you to read this threaded comment; however, any edits to it will get removed if the file is opened in a newer version of Excel. Learn more: https://go.microsoft.com/fwlink/?linkid=870924
Comment:
    2025
Over payment 780,000
2026
We remove 100,000 from 780,000VT To detected in T1
Remaining amount is 680,000VT</t>
      </text>
    </comment>
    <comment ref="T151" authorId="4" shapeId="0" xr:uid="{E16EE6E8-5D51-42F3-9321-2A1AADB6D73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2025
Over payment 1,053,000
2026
We remove 2,000,000from 1,053,000VT To detected in T1
Remaining amount is 853,000VT
</t>
      </text>
    </comment>
    <comment ref="T172" authorId="5" shapeId="0" xr:uid="{0C679E24-6596-4428-B291-2C292F38EF93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yet to be paid VT233,180
-Paid T1 50,000
-Pay now in T2, 50,000
= O/S 133,180
Reply:
    Removing 50,000Vt on T3 2025 and remaining amount is 83,180VT
Reply:
    We removing 41,590 VT in T1 2026
The remaining amount is 41,590 VT to detacted in T2 2026</t>
      </text>
    </comment>
    <comment ref="T197" authorId="6" shapeId="0" xr:uid="{451D7EAC-0782-43BF-B8F0-92F79134811B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
-50,000 paid Tranche 1
-Outstanding now complete 69,260vt
Reply:
    Removing Overpayment on T3 2025
Reply:
    The overpayment is clear</t>
      </text>
    </comment>
    <comment ref="T198" authorId="7" shapeId="0" xr:uid="{192366DA-5D79-4508-9D5D-71C5EBDC6CD8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total 396,940
-Paid in T1 50,000
-Pay now in T2 50,000
-Outstanding 296,940
Reply:
    2025
T3 2025 we removing 50,000VT
The remaining amount is 246,940
2026
T1 we removed 80,000
-remaining amount is 166,940 VT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tc={F821126C-D2E7-4DEB-A5C8-62C4D9A483A0}</author>
    <author>tc={1506F6DF-C956-46E6-9F38-924D92CB1267}</author>
    <author>tc={6351D75A-446F-43E9-8931-A665F07FEF16}</author>
    <author>tc={476EBE47-37F5-4DB0-8FFB-85DB2FA830E1}</author>
    <author>tc={C8CBC3E0-58DF-484A-BD7A-2DE750B07FD0}</author>
    <author>Maureen Paul</author>
    <author>tc={F1AF48CF-C767-42EA-8070-FA39CF92BCA0}</author>
    <author>tc={F3C5A106-F5F1-40C0-80F1-961304C070D7}</author>
  </authors>
  <commentList>
    <comment ref="AY29" authorId="0" shapeId="0" xr:uid="{F821126C-D2E7-4DEB-A5C8-62C4D9A483A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Over payment
</t>
      </text>
    </comment>
    <comment ref="AY38" authorId="1" shapeId="0" xr:uid="{1506F6DF-C956-46E6-9F38-924D92CB126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Over payment
</t>
      </text>
    </comment>
    <comment ref="AY77" authorId="2" shapeId="0" xr:uid="{6351D75A-446F-43E9-8931-A665F07FEF1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Over payment
</t>
      </text>
    </comment>
    <comment ref="AY139" authorId="3" shapeId="0" xr:uid="{476EBE47-37F5-4DB0-8FFB-85DB2FA830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All payment equal to enrolment
</t>
      </text>
    </comment>
    <comment ref="AY143" authorId="4" shapeId="0" xr:uid="{C8CBC3E0-58DF-484A-BD7A-2DE750B07FD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Over payment
</t>
      </text>
    </comment>
    <comment ref="AT244" authorId="5" shapeId="0" xr:uid="{429EF9FF-7FB8-4FFD-BDAE-DB4CEE547927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Over Payment for Port Vato French in 2023: VUV 711,110
-Paid T2 2024-68,000vt
-Paid T2 2024 from P.Vato Fre - 25,000vt
-Pay now T3 2024 68,000vt
-Pay now T3 from P.Vato Fre - 25,000vt
-O/S vuv 525,110vt</t>
        </r>
      </text>
    </comment>
    <comment ref="AT245" authorId="5" shapeId="0" xr:uid="{E74DEC74-963E-404B-AD84-258461661AA4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Over Payment for Port Vato French in 2023: VUV 711,110
-Paid from P.Vato Eng T2 2024-68,000vt
-Paid T2 2024  - 25,000vt
-Pay now T3 2024 from P.Vato Eng 68,000vt
-Pay now T3 2024 - 25,000vt
-O/S vuv 525,110vt</t>
        </r>
      </text>
    </comment>
    <comment ref="AT348" authorId="6" shapeId="0" xr:uid="{F1AF48CF-C767-42EA-8070-FA39CF92BCA0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to UNELCO for light and water bill outstanding</t>
      </text>
    </comment>
    <comment ref="AY364" authorId="7" shapeId="0" xr:uid="{F3C5A106-F5F1-40C0-80F1-961304C070D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Over payment
</t>
      </text>
    </comment>
    <comment ref="AT419" authorId="5" shapeId="0" xr:uid="{C18F3D50-1C70-4EE0-A75F-4CEC5A05D462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T3 2023 Overpayment Total 53,400
- Paid T1 2024-5,000vt
-Paid T2 8,000vt
-Pay now 10,000
-O/S 30,400vt</t>
        </r>
      </text>
    </comment>
    <comment ref="AT432" authorId="5" shapeId="0" xr:uid="{4B055468-DD8A-430E-A94C-03A3237BC2EC}">
      <text>
        <r>
          <rPr>
            <b/>
            <sz val="9"/>
            <color indexed="81"/>
            <rFont val="Tahoma"/>
            <family val="2"/>
          </rPr>
          <t>Maureen Paul:</t>
        </r>
        <r>
          <rPr>
            <sz val="9"/>
            <color indexed="81"/>
            <rFont val="Tahoma"/>
            <family val="2"/>
          </rPr>
          <t xml:space="preserve">
Total 2022 Overpayment is vt375,580
-Paid T1 2023 20,000
-Paid 50.,000
-Paid in T3 2023 50,000
-Paid T1 2024 55,000
-Pay now 100,000
-O/S 100,580</t>
        </r>
      </text>
    </comment>
  </commentList>
</comments>
</file>

<file path=xl/sharedStrings.xml><?xml version="1.0" encoding="utf-8"?>
<sst xmlns="http://schemas.openxmlformats.org/spreadsheetml/2006/main" count="23140" uniqueCount="1894">
  <si>
    <t>For Year</t>
  </si>
  <si>
    <t>Tranche</t>
  </si>
  <si>
    <t>School Type</t>
  </si>
  <si>
    <t>PS</t>
  </si>
  <si>
    <t>Authorities</t>
  </si>
  <si>
    <t>All</t>
  </si>
  <si>
    <t>Authority Types</t>
  </si>
  <si>
    <t>G,V</t>
  </si>
  <si>
    <t>Provinces</t>
  </si>
  <si>
    <t>Schools</t>
  </si>
  <si>
    <t>Exported</t>
  </si>
  <si>
    <t>Exported by</t>
  </si>
  <si>
    <t>mpaul_finance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</si>
  <si>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</si>
  <si>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</si>
  <si>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</si>
  <si>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</si>
  <si>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</si>
  <si>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</si>
  <si>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</si>
  <si>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</si>
  <si>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</si>
  <si>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</si>
  <si>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</si>
  <si>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</si>
  <si>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Y1-6 2024 Enrolment Total</t>
  </si>
  <si>
    <t>PS Grant Rate</t>
  </si>
  <si>
    <t>Total Grant PS 2025</t>
  </si>
  <si>
    <t>Tranche 1 PS 2025 (30%)</t>
  </si>
  <si>
    <t>2024 Overpayment PS</t>
  </si>
  <si>
    <t>Calculated Tranche 1 PS 2025 (30%)</t>
  </si>
  <si>
    <t>Net Tranche 1 PS 2025 (30%)</t>
  </si>
  <si>
    <t>Finance Report Approved Prev Year</t>
  </si>
  <si>
    <t>Sip Approved Prev Year</t>
  </si>
  <si>
    <t>Active School Council Prev Year</t>
  </si>
  <si>
    <t>Audit Approved Prev Year</t>
  </si>
  <si>
    <t>Enrollment Approved Prev Year</t>
  </si>
  <si>
    <t>National Curriculum Offered Prev Year</t>
  </si>
  <si>
    <t>Has Duplicate Enrolments Term 2 Prev Year</t>
  </si>
  <si>
    <t>Has Valid Birth Registration Data For All Students Prev Year</t>
  </si>
  <si>
    <t>GrantComments</t>
  </si>
  <si>
    <t>010106</t>
  </si>
  <si>
    <t>Losalava Primary</t>
  </si>
  <si>
    <t>ENG</t>
  </si>
  <si>
    <t>Anglican Church of Melanesia</t>
  </si>
  <si>
    <t>G</t>
  </si>
  <si>
    <t>Church (Government Assisted)</t>
  </si>
  <si>
    <t>Gaua</t>
  </si>
  <si>
    <t>Torba</t>
  </si>
  <si>
    <t>0084559001</t>
  </si>
  <si>
    <t>LOSOLAVA PRIMARY SCHOOL</t>
  </si>
  <si>
    <t>No</t>
  </si>
  <si>
    <t xml:space="preserve">1 2 3 4 5 6 </t>
  </si>
  <si>
    <t>Yes</t>
  </si>
  <si>
    <t>010112</t>
  </si>
  <si>
    <t>Santa Maria Primary</t>
  </si>
  <si>
    <t>FRE</t>
  </si>
  <si>
    <t>Torba PEB</t>
  </si>
  <si>
    <t>V</t>
  </si>
  <si>
    <t>Government of Vanuatu</t>
  </si>
  <si>
    <t>0084560001</t>
  </si>
  <si>
    <t>SANTA MARIA PRIMARY SCHOOL</t>
  </si>
  <si>
    <t>010113</t>
  </si>
  <si>
    <t>Sarantar Primary</t>
  </si>
  <si>
    <t>0084561001</t>
  </si>
  <si>
    <t>SARANTAR PRIMARY SCHOOL</t>
  </si>
  <si>
    <t>0101138</t>
  </si>
  <si>
    <t>Matafanga Special School Primary</t>
  </si>
  <si>
    <t>Seven Day Adventist</t>
  </si>
  <si>
    <t>Has Unregistered Enrolments</t>
  </si>
  <si>
    <t>0101143</t>
  </si>
  <si>
    <t>Koro Bay Primary</t>
  </si>
  <si>
    <t>010119</t>
  </si>
  <si>
    <t>Vaget Primary</t>
  </si>
  <si>
    <t>0084562001</t>
  </si>
  <si>
    <t>VAGET PRIMARY SCHOOL</t>
  </si>
  <si>
    <t xml:space="preserve">1 2 3 4 5 6 7 8 </t>
  </si>
  <si>
    <t>010121</t>
  </si>
  <si>
    <t>Silva Memorial (Vales) Primary</t>
  </si>
  <si>
    <t>0084563001</t>
  </si>
  <si>
    <t>VALES PRIMARY SCHOOL</t>
  </si>
  <si>
    <t>010305</t>
  </si>
  <si>
    <t>Vaes (Lequel) Primary</t>
  </si>
  <si>
    <t>Mere Lava</t>
  </si>
  <si>
    <t>0084564001</t>
  </si>
  <si>
    <t>LEQUEL PRIMARY SCHOOL</t>
  </si>
  <si>
    <t>010308</t>
  </si>
  <si>
    <t>Nergar Primary</t>
  </si>
  <si>
    <t>0084565001</t>
  </si>
  <si>
    <t>NEGAR PRIMARY SCHOOL</t>
  </si>
  <si>
    <t>010316</t>
  </si>
  <si>
    <t>Tasvare Primary</t>
  </si>
  <si>
    <t>0084567001</t>
  </si>
  <si>
    <t>TASVARE PRIMARY SCHOOL</t>
  </si>
  <si>
    <t>010401</t>
  </si>
  <si>
    <t>Baldwin Lonsdale Memorial (BLM) Primary</t>
  </si>
  <si>
    <t>Vanua Lava</t>
  </si>
  <si>
    <t>0084581001</t>
  </si>
  <si>
    <t>AREP PRIMARY SCHOOL</t>
  </si>
  <si>
    <t>0104095</t>
  </si>
  <si>
    <t>Ecole Primaire de Baldwin Lonsdale Memorial (BLMS)</t>
  </si>
  <si>
    <t>Had duplicate enrolments term 2 prev year</t>
  </si>
  <si>
    <t>010411</t>
  </si>
  <si>
    <t>Sanlang Primary</t>
  </si>
  <si>
    <t>0084569001</t>
  </si>
  <si>
    <t>SANLANG PRIMARY SCHOOL</t>
  </si>
  <si>
    <t>0104115</t>
  </si>
  <si>
    <t>Gneretuvuro Primary</t>
  </si>
  <si>
    <t>0098403001</t>
  </si>
  <si>
    <t>GNERETUVURO PRIMARY SCHOOL</t>
  </si>
  <si>
    <t>0104142</t>
  </si>
  <si>
    <t>Serevagal Primary School</t>
  </si>
  <si>
    <t>010422</t>
  </si>
  <si>
    <t>Ecole de Nelson (Vatop) Primary</t>
  </si>
  <si>
    <t>0084568001</t>
  </si>
  <si>
    <t>NELSON PRIMARY SCHOOL</t>
  </si>
  <si>
    <t>010424</t>
  </si>
  <si>
    <t>Wosok Primary</t>
  </si>
  <si>
    <t>0084571001</t>
  </si>
  <si>
    <t>WOSOK PRIMARY SCHOOL</t>
  </si>
  <si>
    <t>010517</t>
  </si>
  <si>
    <t>Telhei Primary</t>
  </si>
  <si>
    <t>Mota Lava</t>
  </si>
  <si>
    <t>0084572001</t>
  </si>
  <si>
    <t>TELHEI PRIMARY SCHOOL</t>
  </si>
  <si>
    <t>010518</t>
  </si>
  <si>
    <t>Telvet Primary</t>
  </si>
  <si>
    <t>0084580001</t>
  </si>
  <si>
    <t>TELVET PRIMARY SCHOOL</t>
  </si>
  <si>
    <t>010523</t>
  </si>
  <si>
    <t>Wongyeskei Primary</t>
  </si>
  <si>
    <t>0084573001</t>
  </si>
  <si>
    <t>WONGYESKEI PRIMARY SCHOOL</t>
  </si>
  <si>
    <t>010609</t>
  </si>
  <si>
    <t>Pasalele Primary</t>
  </si>
  <si>
    <t>Mota</t>
  </si>
  <si>
    <t>0084574001</t>
  </si>
  <si>
    <t>PASLELE PRIMARY SCHOOL</t>
  </si>
  <si>
    <t>0106125</t>
  </si>
  <si>
    <t>Ecole Publique Primaire de Karamale</t>
  </si>
  <si>
    <t>010914</t>
  </si>
  <si>
    <t>Shelil Primary</t>
  </si>
  <si>
    <t>Ureparapara</t>
  </si>
  <si>
    <t>0084575001</t>
  </si>
  <si>
    <t>SHELIL PRIMARY SCHOOL</t>
  </si>
  <si>
    <t>010915</t>
  </si>
  <si>
    <t>Shem Rolley Primary</t>
  </si>
  <si>
    <t>0084576001</t>
  </si>
  <si>
    <t>SHEM ROLLEY PRIMARY SCHOOL</t>
  </si>
  <si>
    <t>011003</t>
  </si>
  <si>
    <t>Bagavegug Primary</t>
  </si>
  <si>
    <t>Toga</t>
  </si>
  <si>
    <t>0084577001</t>
  </si>
  <si>
    <t>BAKAVEGUG PRIMARY SCHOOL</t>
  </si>
  <si>
    <t>011110</t>
  </si>
  <si>
    <t>Robin Memorial Primary</t>
  </si>
  <si>
    <t>Loh</t>
  </si>
  <si>
    <t>0084578001</t>
  </si>
  <si>
    <t>ROBIN PRIMARY SCHOOL</t>
  </si>
  <si>
    <t>011407</t>
  </si>
  <si>
    <t>Martin Primary</t>
  </si>
  <si>
    <t>Hiu</t>
  </si>
  <si>
    <t>0084579001</t>
  </si>
  <si>
    <t>MARTIN PRIMARY SCHOOL</t>
  </si>
  <si>
    <t>020101</t>
  </si>
  <si>
    <t>Kamewa English Primary</t>
  </si>
  <si>
    <t>Sanma PEB</t>
  </si>
  <si>
    <t>Santo</t>
  </si>
  <si>
    <t>Sanma</t>
  </si>
  <si>
    <t>0084640001</t>
  </si>
  <si>
    <t>KAMEWA PRIMARY SCHOOL</t>
  </si>
  <si>
    <t>020102</t>
  </si>
  <si>
    <t>Kamewa French Primary</t>
  </si>
  <si>
    <t>020103</t>
  </si>
  <si>
    <t>Luganville Est Primary</t>
  </si>
  <si>
    <t>0084608001</t>
  </si>
  <si>
    <t>LUGANVILLE EAST PRIMARY SCHOOL</t>
  </si>
  <si>
    <t>020104</t>
  </si>
  <si>
    <t>St. Michel Primary</t>
  </si>
  <si>
    <t>Catholic Education Authority</t>
  </si>
  <si>
    <t>0084667001</t>
  </si>
  <si>
    <t>LUGANVILLE ST MICHEL PRIMARY SCHOOL</t>
  </si>
  <si>
    <t>020105</t>
  </si>
  <si>
    <t>Ste. Therese Luganville Primary</t>
  </si>
  <si>
    <t>0084655001</t>
  </si>
  <si>
    <t>ST THERESE PRIMARY SCHOOL</t>
  </si>
  <si>
    <t>020108</t>
  </si>
  <si>
    <t>Rowhani Primary</t>
  </si>
  <si>
    <t>Bahai</t>
  </si>
  <si>
    <t>0107822001</t>
  </si>
  <si>
    <t>ROWHANI SCHOOL</t>
  </si>
  <si>
    <t>020109</t>
  </si>
  <si>
    <t>Santo Christian Primary</t>
  </si>
  <si>
    <t>Assemblies of God</t>
  </si>
  <si>
    <t>020110</t>
  </si>
  <si>
    <t>Santo East Primary</t>
  </si>
  <si>
    <t>0084585001</t>
  </si>
  <si>
    <t>SANTO EAST PRIMARY SCHOOL</t>
  </si>
  <si>
    <t>020111</t>
  </si>
  <si>
    <t>Sarakata Primary</t>
  </si>
  <si>
    <t>0084586001</t>
  </si>
  <si>
    <t>SARAKATA PRIMARY SCHOOL</t>
  </si>
  <si>
    <t>021711</t>
  </si>
  <si>
    <t>Dambulu Primary</t>
  </si>
  <si>
    <t>Mavea</t>
  </si>
  <si>
    <t>0084588001</t>
  </si>
  <si>
    <t>DAMBULU PRIMARY SCHOOL</t>
  </si>
  <si>
    <t>021912</t>
  </si>
  <si>
    <t>Dombulu Primary</t>
  </si>
  <si>
    <t>Tutuba</t>
  </si>
  <si>
    <t>0084589001</t>
  </si>
  <si>
    <t>DOMBULU PRIMARY SCHOOL</t>
  </si>
  <si>
    <t>022007</t>
  </si>
  <si>
    <t>Bernier Bay Primary</t>
  </si>
  <si>
    <t>Aore</t>
  </si>
  <si>
    <t>0084642001</t>
  </si>
  <si>
    <t>BERNIER BAY PRIMARY SCHOOL</t>
  </si>
  <si>
    <t>022049</t>
  </si>
  <si>
    <t>Parker Primary</t>
  </si>
  <si>
    <t>0098429001</t>
  </si>
  <si>
    <t>PARKER PRIMARY SCHOOL</t>
  </si>
  <si>
    <t>022101</t>
  </si>
  <si>
    <t>Alowaru Primary</t>
  </si>
  <si>
    <t>Malo</t>
  </si>
  <si>
    <t>0084590001</t>
  </si>
  <si>
    <t>ALOWARU PRIMARY SCHOOL</t>
  </si>
  <si>
    <t>022102</t>
  </si>
  <si>
    <t>Amapelau/Mati Primary</t>
  </si>
  <si>
    <t>0091201001</t>
  </si>
  <si>
    <t>AMAPELAO PRIMARY SCHOOL</t>
  </si>
  <si>
    <t>022103</t>
  </si>
  <si>
    <t>Avunatari Primary</t>
  </si>
  <si>
    <t>0084591001</t>
  </si>
  <si>
    <t>AVUNATARI PRIMARY SCHOOL</t>
  </si>
  <si>
    <t>022106</t>
  </si>
  <si>
    <t>Banaviti Primary</t>
  </si>
  <si>
    <t>0084592001</t>
  </si>
  <si>
    <t>BANAVITI PRIMARY SCHOOL</t>
  </si>
  <si>
    <t>022114</t>
  </si>
  <si>
    <t>Jinaure Primary</t>
  </si>
  <si>
    <t>0084594001</t>
  </si>
  <si>
    <t>GINAURE PRIMARY SCHOOL</t>
  </si>
  <si>
    <t>022120</t>
  </si>
  <si>
    <t>Kitacu Primary</t>
  </si>
  <si>
    <t>0084595001</t>
  </si>
  <si>
    <t>KITACU PRIMARY SCHOOL</t>
  </si>
  <si>
    <t>022139</t>
  </si>
  <si>
    <t>Nanuhu (Randasi)</t>
  </si>
  <si>
    <t>0084651001</t>
  </si>
  <si>
    <t>NANUHU PRIMARY SCHOOL</t>
  </si>
  <si>
    <t>022143</t>
  </si>
  <si>
    <t>Naviaru Primary</t>
  </si>
  <si>
    <t>0084652001</t>
  </si>
  <si>
    <t>NAVIARU PRIMARY SCHOOL</t>
  </si>
  <si>
    <t>0221500</t>
  </si>
  <si>
    <t>Najaraiwelu Primary</t>
  </si>
  <si>
    <t>0098421001</t>
  </si>
  <si>
    <t>NAJARAIWELU PRIMARY SCHOOL</t>
  </si>
  <si>
    <t>0221501</t>
  </si>
  <si>
    <t>Ambakura Primary</t>
  </si>
  <si>
    <t>0098422001</t>
  </si>
  <si>
    <t>AMBAKURA PRIMARY SCHOOL</t>
  </si>
  <si>
    <t>022163</t>
  </si>
  <si>
    <t>Taharo Primary</t>
  </si>
  <si>
    <t>0084596001</t>
  </si>
  <si>
    <t>TAHARO PRIMARY SCHOOL</t>
  </si>
  <si>
    <t>022204</t>
  </si>
  <si>
    <t>Balon Primary</t>
  </si>
  <si>
    <t>0084597001</t>
  </si>
  <si>
    <t>BALON PRIMARY SCHOOL</t>
  </si>
  <si>
    <t>022205</t>
  </si>
  <si>
    <t>Banban Primary</t>
  </si>
  <si>
    <t>0084598001</t>
  </si>
  <si>
    <t>BANBAN PRIMARY SCHOOL</t>
  </si>
  <si>
    <t>022208</t>
  </si>
  <si>
    <t>St. Jacques Primary</t>
  </si>
  <si>
    <t>0084599001</t>
  </si>
  <si>
    <t>ST JACQUES PRIMARY SCHOOL</t>
  </si>
  <si>
    <t>022209</t>
  </si>
  <si>
    <t>Butmas Primary</t>
  </si>
  <si>
    <t>0084600001</t>
  </si>
  <si>
    <t>BUTMAS PRIMARY SCHOOL</t>
  </si>
  <si>
    <t>022210</t>
  </si>
  <si>
    <t>Ebenezer Primary</t>
  </si>
  <si>
    <t>0084601001</t>
  </si>
  <si>
    <t>EBENEZER PRIMARY SCHOOL</t>
  </si>
  <si>
    <t>022213</t>
  </si>
  <si>
    <t>Fanafo Primary</t>
  </si>
  <si>
    <t>0084665001</t>
  </si>
  <si>
    <t>FANAFO PRIMARY SCHOOL</t>
  </si>
  <si>
    <t>022215</t>
  </si>
  <si>
    <t>Hog Harbour Primary</t>
  </si>
  <si>
    <t>0084602001</t>
  </si>
  <si>
    <t>HOG HARBOUR PRIMARY SCHOOL</t>
  </si>
  <si>
    <t>022216</t>
  </si>
  <si>
    <t>Ian Livo Primary</t>
  </si>
  <si>
    <t>0084603001</t>
  </si>
  <si>
    <t>IAN LIVO PRIMARY SCHOOL</t>
  </si>
  <si>
    <t>022217</t>
  </si>
  <si>
    <t>Iethvekar Primary</t>
  </si>
  <si>
    <t>0084604001</t>
  </si>
  <si>
    <t>IETHVEKAR PRIMARY SCHOOL</t>
  </si>
  <si>
    <t>022218</t>
  </si>
  <si>
    <t>Ipayato Primary</t>
  </si>
  <si>
    <t>Federation de l'enseignement libre protestant (FELP)</t>
  </si>
  <si>
    <t>0084671001</t>
  </si>
  <si>
    <t>IPAYATO PRIMARY SCHOOL</t>
  </si>
  <si>
    <t>022222</t>
  </si>
  <si>
    <t>Lathi Primary</t>
  </si>
  <si>
    <t>0084606001</t>
  </si>
  <si>
    <t>LATH HI PRIMARY SCHOOL</t>
  </si>
  <si>
    <t>022223</t>
  </si>
  <si>
    <t>Limarua Primary</t>
  </si>
  <si>
    <t>0084649001</t>
  </si>
  <si>
    <t>LIMARUA PRIMARY SCHOOL</t>
  </si>
  <si>
    <t>022224</t>
  </si>
  <si>
    <t>Lorethiakarkar Primary</t>
  </si>
  <si>
    <t>0084605001</t>
  </si>
  <si>
    <t>LORETHIAKARKAR PRIMARY SCHOOL</t>
  </si>
  <si>
    <t>022225</t>
  </si>
  <si>
    <t>Lorovuilko Anglican Community Primary</t>
  </si>
  <si>
    <t>0084675001</t>
  </si>
  <si>
    <t>LOROVUILKO PRIMARY SCHOOL</t>
  </si>
  <si>
    <t>022226</t>
  </si>
  <si>
    <t>Malao Primary</t>
  </si>
  <si>
    <t>0084622001</t>
  </si>
  <si>
    <t>MALAO PRIMARY SCHOOL</t>
  </si>
  <si>
    <t>022227</t>
  </si>
  <si>
    <t>Malores Primary</t>
  </si>
  <si>
    <t>0084656001</t>
  </si>
  <si>
    <t>MALORES PRIMARY SCHOOL</t>
  </si>
  <si>
    <t>022229</t>
  </si>
  <si>
    <t>Merei (Mamara) Primary</t>
  </si>
  <si>
    <t>0084623001</t>
  </si>
  <si>
    <t>MEREI PRIMARY SCHOOL</t>
  </si>
  <si>
    <t>022232</t>
  </si>
  <si>
    <t>Mataloi Primary</t>
  </si>
  <si>
    <t>0084672001</t>
  </si>
  <si>
    <t>MATALOI PRIMARY SCHOOL</t>
  </si>
  <si>
    <t>0222325</t>
  </si>
  <si>
    <t>Day Spring Primary</t>
  </si>
  <si>
    <t>0099659001</t>
  </si>
  <si>
    <t>DAY SPRING PRIMARY SCHOOL</t>
  </si>
  <si>
    <t>0222326</t>
  </si>
  <si>
    <t>Tavumae Primary</t>
  </si>
  <si>
    <t>Apostolic Church</t>
  </si>
  <si>
    <t>0098398001</t>
  </si>
  <si>
    <t>TAVUMAE PRIMARY SCHOOL</t>
  </si>
  <si>
    <t>022234</t>
  </si>
  <si>
    <t>Menevula Primary</t>
  </si>
  <si>
    <t>0084650001</t>
  </si>
  <si>
    <t>MENEVULA PRIMARY SCHOOL</t>
  </si>
  <si>
    <t>022235</t>
  </si>
  <si>
    <t>Mwast Primary</t>
  </si>
  <si>
    <t>0098428001</t>
  </si>
  <si>
    <t>MWAST PRIMARY SCHOOL</t>
  </si>
  <si>
    <t>022236</t>
  </si>
  <si>
    <t>Namoru Primary</t>
  </si>
  <si>
    <t>0084658001</t>
  </si>
  <si>
    <t>NAMORU PRIMARY SCHOOL</t>
  </si>
  <si>
    <t>022240</t>
  </si>
  <si>
    <t>Nasalanvunmoli Primary</t>
  </si>
  <si>
    <t>0084645001</t>
  </si>
  <si>
    <t>NASALANVUNMOLI PRIMARY SCHOOL</t>
  </si>
  <si>
    <t>022241</t>
  </si>
  <si>
    <t>Natawa Primary</t>
  </si>
  <si>
    <t>0084624001</t>
  </si>
  <si>
    <t>NATAWA PRIMARY SCHOOL</t>
  </si>
  <si>
    <t>022242</t>
  </si>
  <si>
    <t>Navele (St. Paul) Primary</t>
  </si>
  <si>
    <t>0084626001</t>
  </si>
  <si>
    <t>ST PAUL PRIMARY SCHOOL</t>
  </si>
  <si>
    <t>022244</t>
  </si>
  <si>
    <t>Vusiroro Primary</t>
  </si>
  <si>
    <t>0084668001</t>
  </si>
  <si>
    <t>VUSIRORO PRIMARY SCHOOL</t>
  </si>
  <si>
    <t>022247</t>
  </si>
  <si>
    <t>John Noble Mackenzie Primary</t>
  </si>
  <si>
    <t>0084627001</t>
  </si>
  <si>
    <t>JOHN NOBLE MACKENZIE</t>
  </si>
  <si>
    <t>022248</t>
  </si>
  <si>
    <t>St. Pierre (Okoro) Primary</t>
  </si>
  <si>
    <t>0084660001</t>
  </si>
  <si>
    <t>OKORO ST PIERRE PRIMARY SCHOOL</t>
  </si>
  <si>
    <t>0222497</t>
  </si>
  <si>
    <t>Lemesie (lape/Paparama) Primary</t>
  </si>
  <si>
    <t>0098424001</t>
  </si>
  <si>
    <t>LABE (PAPARAMA) PRIMARY SCHOOL</t>
  </si>
  <si>
    <t>0222499</t>
  </si>
  <si>
    <t>Notre dame de lourde ( Vilvil) Primary</t>
  </si>
  <si>
    <t>0099150001</t>
  </si>
  <si>
    <t>NOTRE DAME DE LOURDES (VILVIL)</t>
  </si>
  <si>
    <t>022250</t>
  </si>
  <si>
    <t>St. Joseph (Pesena) Primary</t>
  </si>
  <si>
    <t>0084666001</t>
  </si>
  <si>
    <t>PESENA ST JOSEPH PRIMARY SCHOOL</t>
  </si>
  <si>
    <t>022251</t>
  </si>
  <si>
    <t>Pialulup Primary</t>
  </si>
  <si>
    <t>0084628001</t>
  </si>
  <si>
    <t>PIALULUP PRIMARY SCHOOL</t>
  </si>
  <si>
    <t>022252</t>
  </si>
  <si>
    <t>Piamatsina Primary</t>
  </si>
  <si>
    <t>0084629001</t>
  </si>
  <si>
    <t>PIAMATSINA PRIMARY SCHOOL</t>
  </si>
  <si>
    <t>0222528</t>
  </si>
  <si>
    <t>Mataipevu French Primary</t>
  </si>
  <si>
    <t>0084669001</t>
  </si>
  <si>
    <t>VENIE MATAIPEVU PRIMARY SCHOOL</t>
  </si>
  <si>
    <t>022253</t>
  </si>
  <si>
    <t>Ste. Anne (Port Olry) Primary</t>
  </si>
  <si>
    <t>0084661001</t>
  </si>
  <si>
    <t>ST ANNE PRIMARY SCHOOL</t>
  </si>
  <si>
    <t>022254</t>
  </si>
  <si>
    <t>Puama (Porema) Primary</t>
  </si>
  <si>
    <t>0087031001</t>
  </si>
  <si>
    <t>POREMA PRIMARY SCHOOL</t>
  </si>
  <si>
    <t>0222566</t>
  </si>
  <si>
    <t>Morkriv Primary</t>
  </si>
  <si>
    <t>0222568</t>
  </si>
  <si>
    <t>Bene (Pacific Island) Christian Community Primary</t>
  </si>
  <si>
    <t>0201381001</t>
  </si>
  <si>
    <t>Pacific Island Christian School,Bene</t>
  </si>
  <si>
    <t>022257</t>
  </si>
  <si>
    <t>St. Joseph (Rowok) Primary</t>
  </si>
  <si>
    <t>0084662001</t>
  </si>
  <si>
    <t>ROWOK ST JOSEPH PRIMARY SCHOOL</t>
  </si>
  <si>
    <t>0222578</t>
  </si>
  <si>
    <t>Vunarei Primary</t>
  </si>
  <si>
    <t>022258</t>
  </si>
  <si>
    <t>Sara Primary</t>
  </si>
  <si>
    <t>0084632001</t>
  </si>
  <si>
    <t>SARA PRIMARY SCHOOL</t>
  </si>
  <si>
    <t>022260</t>
  </si>
  <si>
    <t>Selusia Primary</t>
  </si>
  <si>
    <t>0084633001</t>
  </si>
  <si>
    <t>SELUSIA PRIMARY SCHOOL</t>
  </si>
  <si>
    <t>022262</t>
  </si>
  <si>
    <t>Sulemauri Primary</t>
  </si>
  <si>
    <t>0084634001</t>
  </si>
  <si>
    <t>SULEMAURI PRIMARY SCHOOL</t>
  </si>
  <si>
    <t>022264</t>
  </si>
  <si>
    <t>Saletui Primary</t>
  </si>
  <si>
    <t>0084654001</t>
  </si>
  <si>
    <t>SALETUI PRIMARY SCHOOL</t>
  </si>
  <si>
    <t>022265</t>
  </si>
  <si>
    <t>Tasmalum Primary</t>
  </si>
  <si>
    <t>0084663001</t>
  </si>
  <si>
    <t>TASMALUM PRIMARY SCHOOL</t>
  </si>
  <si>
    <t>022266</t>
  </si>
  <si>
    <t>Tata Primary</t>
  </si>
  <si>
    <t>Presbyterian Church of Vanuatu</t>
  </si>
  <si>
    <t>0084635001</t>
  </si>
  <si>
    <t>TATA PRIMARY SCHOOL</t>
  </si>
  <si>
    <t>022267</t>
  </si>
  <si>
    <t>Tcharanavusvus Primary</t>
  </si>
  <si>
    <t>0084674001</t>
  </si>
  <si>
    <t>TCHARANVUSVUS PRIMARY SCHOOL</t>
  </si>
  <si>
    <t>022268</t>
  </si>
  <si>
    <t>Tiasia Primary</t>
  </si>
  <si>
    <t>0084641001</t>
  </si>
  <si>
    <t>TIASIA PRIMARY SCHOOL</t>
  </si>
  <si>
    <t>022270</t>
  </si>
  <si>
    <t>Notre Dame de Lourdes (Tolomako) Primary</t>
  </si>
  <si>
    <t>0084664001</t>
  </si>
  <si>
    <t>NOTRE DAME DE LOURDES (TOLOMAKO)</t>
  </si>
  <si>
    <t>022271</t>
  </si>
  <si>
    <t>St. Banabas (Turtel Bay) Primary</t>
  </si>
  <si>
    <t>0098426001</t>
  </si>
  <si>
    <t>ST BANABAS (TURTLE BAY ANGLICAN) COMMUNITY</t>
  </si>
  <si>
    <t>022272</t>
  </si>
  <si>
    <t>Valabei Primary</t>
  </si>
  <si>
    <t>0087032001</t>
  </si>
  <si>
    <t>VALEPY PRIMARY SCHOOL</t>
  </si>
  <si>
    <t>022273</t>
  </si>
  <si>
    <t>Venie Mataipevu Primary</t>
  </si>
  <si>
    <t>022274</t>
  </si>
  <si>
    <t>Vovlei Primary</t>
  </si>
  <si>
    <t>0084637001</t>
  </si>
  <si>
    <t>VOVLEI PRIMARY SCHOOL</t>
  </si>
  <si>
    <t>022275</t>
  </si>
  <si>
    <t>Vunabulu Primary</t>
  </si>
  <si>
    <t>0084638001</t>
  </si>
  <si>
    <t>VUNABULU PRIMARY SCHOOL</t>
  </si>
  <si>
    <t>022276</t>
  </si>
  <si>
    <t>Vunakariakara Primary</t>
  </si>
  <si>
    <t>0098405001</t>
  </si>
  <si>
    <t>VUNAKARIAKARA PRIMARY SCHOOL</t>
  </si>
  <si>
    <t>022278</t>
  </si>
  <si>
    <t>Winsao Primary</t>
  </si>
  <si>
    <t>0098397001</t>
  </si>
  <si>
    <t>WINSAO PRIMARY SCHOOL</t>
  </si>
  <si>
    <t>022279</t>
  </si>
  <si>
    <t>Luganville Adventist Primary</t>
  </si>
  <si>
    <t>0084659001</t>
  </si>
  <si>
    <t>LUGANVILLE ADVENTIST SCHOOL</t>
  </si>
  <si>
    <t>022281</t>
  </si>
  <si>
    <t>Sakau Primary School</t>
  </si>
  <si>
    <t>0098391001</t>
  </si>
  <si>
    <t>SAKAU COMMUNITY PRIMARY SCHOOL</t>
  </si>
  <si>
    <t>022282</t>
  </si>
  <si>
    <t>Merap St Augustin Primary</t>
  </si>
  <si>
    <t>0098425001</t>
  </si>
  <si>
    <t>MERAP ST AUGUSTIN PRIMARY SCHOOL</t>
  </si>
  <si>
    <t>022283</t>
  </si>
  <si>
    <t>Vusfongo Primary</t>
  </si>
  <si>
    <t>0098407001</t>
  </si>
  <si>
    <t>VUSVONGO COMMUNITY PRIMARY SCHOOL</t>
  </si>
  <si>
    <t>022286</t>
  </si>
  <si>
    <t>Paireve (Nasulesule) Primary</t>
  </si>
  <si>
    <t>0098430001</t>
  </si>
  <si>
    <t>PAIREVE PRIMARY SCHOOL</t>
  </si>
  <si>
    <t>022287</t>
  </si>
  <si>
    <t>Tovotovo Forestry Primary</t>
  </si>
  <si>
    <t>0098502001</t>
  </si>
  <si>
    <t>TOVOTOVO PRIMARY SCHOOL</t>
  </si>
  <si>
    <t>022289</t>
  </si>
  <si>
    <t>De Quiros(Matantas) Primary</t>
  </si>
  <si>
    <t>0098423001</t>
  </si>
  <si>
    <t>DE QUEROS (MATANTAS) PRIMARY SCHOOL</t>
  </si>
  <si>
    <t>022421</t>
  </si>
  <si>
    <t>Lehilehina Primary</t>
  </si>
  <si>
    <t>Araki</t>
  </si>
  <si>
    <t>0084644001</t>
  </si>
  <si>
    <t>LEHILEHINA PRIMARY SCHOOL</t>
  </si>
  <si>
    <t>032604</t>
  </si>
  <si>
    <t>Ambaebulu English Primary</t>
  </si>
  <si>
    <t>Penama PEB</t>
  </si>
  <si>
    <t>Ambae</t>
  </si>
  <si>
    <t>Penama</t>
  </si>
  <si>
    <t>0084844001</t>
  </si>
  <si>
    <t>AMBAEBULU PRIMARY SCHOOL</t>
  </si>
  <si>
    <t>032605</t>
  </si>
  <si>
    <t>Ambaebulu French Primary</t>
  </si>
  <si>
    <t>032607</t>
  </si>
  <si>
    <t>Autabulu Primary</t>
  </si>
  <si>
    <t>0086416001</t>
  </si>
  <si>
    <t>AUTABULU PRIMARY SCHOOL</t>
  </si>
  <si>
    <t>032610</t>
  </si>
  <si>
    <t>Bangabulu Primary</t>
  </si>
  <si>
    <t>0084846001</t>
  </si>
  <si>
    <t>BANGABULU PRIMARY SCHOOL</t>
  </si>
  <si>
    <t>032617</t>
  </si>
  <si>
    <t>Herenhala Primary</t>
  </si>
  <si>
    <t>Pentecost</t>
  </si>
  <si>
    <t>0084848001</t>
  </si>
  <si>
    <t>Herenhala Primary School</t>
  </si>
  <si>
    <t>032624</t>
  </si>
  <si>
    <t>Lolopuepue Primary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</si>
  <si>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</si>
  <si>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</si>
  <si>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</si>
  <si>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</si>
  <si>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</si>
  <si>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</si>
  <si>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032627</t>
  </si>
  <si>
    <t>Loone Primary</t>
  </si>
  <si>
    <t>0084892001</t>
  </si>
  <si>
    <t>LONE PRIMARY SCHOOL</t>
  </si>
  <si>
    <t>032628</t>
  </si>
  <si>
    <t>Loquirutaro Primary</t>
  </si>
  <si>
    <t>0084849001</t>
  </si>
  <si>
    <t>LOQUIRUTARO PRIMARY SCHOOL</t>
  </si>
  <si>
    <t>032629</t>
  </si>
  <si>
    <t>Ala Memorial Primary</t>
  </si>
  <si>
    <t>0084858001</t>
  </si>
  <si>
    <t>MACKENZIE PRIMARY SCHOOL</t>
  </si>
  <si>
    <t>032631</t>
  </si>
  <si>
    <t>Naleleo Primary</t>
  </si>
  <si>
    <t>0084851001</t>
  </si>
  <si>
    <t>NALELEO PRIMARY SCHOOL</t>
  </si>
  <si>
    <t>032633</t>
  </si>
  <si>
    <t>St. Jean Baptiste (Nangire)</t>
  </si>
  <si>
    <t>0084915001</t>
  </si>
  <si>
    <t>ST J BAPTISTE SCHOOL</t>
  </si>
  <si>
    <t>032638</t>
  </si>
  <si>
    <t>Nduindui Primary</t>
  </si>
  <si>
    <t>0084890001</t>
  </si>
  <si>
    <t>NDUINDUI PRIMARY SCHOOL</t>
  </si>
  <si>
    <t>032639</t>
  </si>
  <si>
    <t>Ngwalona Primary</t>
  </si>
  <si>
    <t>0085079001</t>
  </si>
  <si>
    <t>NGWALONA PRIMARY SCHOOL</t>
  </si>
  <si>
    <t>032642</t>
  </si>
  <si>
    <t>Quatuneala Primary</t>
  </si>
  <si>
    <t>0084853001</t>
  </si>
  <si>
    <t>QATUNEALA PRIMARY SCHOOL</t>
  </si>
  <si>
    <t>032643</t>
  </si>
  <si>
    <t>Quatui Primary</t>
  </si>
  <si>
    <t>0084854001</t>
  </si>
  <si>
    <t>QUATUI PRIMARY SCHOOL</t>
  </si>
  <si>
    <t>032647</t>
  </si>
  <si>
    <t>Raynold Memorial (Nagole) Primary</t>
  </si>
  <si>
    <t>0084855001</t>
  </si>
  <si>
    <t>REYNOLD MEMORIAL PRIMARY SCHOOL</t>
  </si>
  <si>
    <t>032649</t>
  </si>
  <si>
    <t>Sarabulu Primary</t>
  </si>
  <si>
    <t>0084856001</t>
  </si>
  <si>
    <t>SARABULU PRIMARY SCHOOL</t>
  </si>
  <si>
    <t>032650</t>
  </si>
  <si>
    <t>Simon Pimary</t>
  </si>
  <si>
    <t>0084857001</t>
  </si>
  <si>
    <t>SIMON PRIMARY SCHOOL</t>
  </si>
  <si>
    <t>032652</t>
  </si>
  <si>
    <t>Talai Roroi Leleo Primary</t>
  </si>
  <si>
    <t>0084906001</t>
  </si>
  <si>
    <t>TALAI ROROI LELEO PRIMARY SCHOOL</t>
  </si>
  <si>
    <t>032659</t>
  </si>
  <si>
    <t>Vatuhangele Primary</t>
  </si>
  <si>
    <t>0084893001</t>
  </si>
  <si>
    <t>VATUHANGELE PRIMARY SCHOOL</t>
  </si>
  <si>
    <t>032701</t>
  </si>
  <si>
    <t>Abanga Primary</t>
  </si>
  <si>
    <t>Maewo</t>
  </si>
  <si>
    <t>0084860001</t>
  </si>
  <si>
    <t>ABANGA PRIMARY SCHOOL</t>
  </si>
  <si>
    <t>032709</t>
  </si>
  <si>
    <t>Bakanao (Naviso) Primary</t>
  </si>
  <si>
    <t>0084861001</t>
  </si>
  <si>
    <t>BAKANAO PRIMARY SCHOOL</t>
  </si>
  <si>
    <t>032716</t>
  </si>
  <si>
    <t>Gambule Primary</t>
  </si>
  <si>
    <t>0084862001</t>
  </si>
  <si>
    <t>GAMBULE PRIMARY SCHOOL</t>
  </si>
  <si>
    <t>0327321</t>
  </si>
  <si>
    <t>Baitora Primary</t>
  </si>
  <si>
    <t>0084903001</t>
  </si>
  <si>
    <t>BAETORA PRIMARY SCHOOL</t>
  </si>
  <si>
    <t>032735</t>
  </si>
  <si>
    <t>Naone Primary</t>
  </si>
  <si>
    <t>0084891001</t>
  </si>
  <si>
    <t>NAONE PRIMARY SCHOOL</t>
  </si>
  <si>
    <t>032737</t>
  </si>
  <si>
    <t>Nasawa Primary</t>
  </si>
  <si>
    <t>0084863001</t>
  </si>
  <si>
    <t>NASAWA PRIMARY SCHOOL</t>
  </si>
  <si>
    <t>032751</t>
  </si>
  <si>
    <t>Sulua Primary</t>
  </si>
  <si>
    <t>0084864001</t>
  </si>
  <si>
    <t>SULUA CENTRE SCHOOL</t>
  </si>
  <si>
    <t>032802</t>
  </si>
  <si>
    <t>Abuanga Primary</t>
  </si>
  <si>
    <t>0084865001</t>
  </si>
  <si>
    <t>ABUANGA PRIMARY SCHOOL</t>
  </si>
  <si>
    <t>032803</t>
  </si>
  <si>
    <t>Aligu Primary</t>
  </si>
  <si>
    <t>0084866001</t>
  </si>
  <si>
    <t>ALIGU PRIMARY SCHOOL</t>
  </si>
  <si>
    <t>032806</t>
  </si>
  <si>
    <t>Atavtabanga Primary</t>
  </si>
  <si>
    <t>0084867001</t>
  </si>
  <si>
    <t>ATAVTABANGA PRIMARY SCHOOL</t>
  </si>
  <si>
    <t>032808</t>
  </si>
  <si>
    <t>Baie Barrier Primary</t>
  </si>
  <si>
    <t>0084914001</t>
  </si>
  <si>
    <t>BAIE BARRIER PRIMARY SCHOOL</t>
  </si>
  <si>
    <t>032811</t>
  </si>
  <si>
    <t>Point Cross (Benmotri) Primary</t>
  </si>
  <si>
    <t>0084868001</t>
  </si>
  <si>
    <t>BENMOTRI PRIMARY SCHOOL</t>
  </si>
  <si>
    <t>032812</t>
  </si>
  <si>
    <t>Bwatnapni Primary</t>
  </si>
  <si>
    <t>0084869001</t>
  </si>
  <si>
    <t>BWATNAPNI PRIMARY SCHOOL</t>
  </si>
  <si>
    <t>032813</t>
  </si>
  <si>
    <t>Enkul Primary</t>
  </si>
  <si>
    <t>0084871001</t>
  </si>
  <si>
    <t>ENKUL PRIMARY SCHOOL</t>
  </si>
  <si>
    <t>032815</t>
  </si>
  <si>
    <t>Gamalmaua Primary</t>
  </si>
  <si>
    <t>0084872001</t>
  </si>
  <si>
    <t>GAMALMAUWA PRIMARY SCHOOL</t>
  </si>
  <si>
    <t>032818</t>
  </si>
  <si>
    <t>Labultamata (Tamua)</t>
  </si>
  <si>
    <t>0084873001</t>
  </si>
  <si>
    <t>LABULTAMATA PRIMARY SCHOOL</t>
  </si>
  <si>
    <t>032819</t>
  </si>
  <si>
    <t>Lalzadette Primary</t>
  </si>
  <si>
    <t>0084896001</t>
  </si>
  <si>
    <t>LALZADETH PRIMARY SCHOOL</t>
  </si>
  <si>
    <t>032820</t>
  </si>
  <si>
    <t>Lesasanemal Primary</t>
  </si>
  <si>
    <t>0085072001</t>
  </si>
  <si>
    <t>LESASANEMAL PRIMARY SCHOOL</t>
  </si>
  <si>
    <t>032821</t>
  </si>
  <si>
    <t>Lini Memorial Primary</t>
  </si>
  <si>
    <t>0084874001</t>
  </si>
  <si>
    <t>LINI MEMORIAL PRIMARY SCHOOL</t>
  </si>
  <si>
    <t>032822</t>
  </si>
  <si>
    <t>Latano (Loltong) Primary</t>
  </si>
  <si>
    <t>0085062001</t>
  </si>
  <si>
    <t>LOLTONG PRIMARY SCHOOL</t>
  </si>
  <si>
    <t>032823</t>
  </si>
  <si>
    <t>Sori Mauri (Lolkasai) ECCE</t>
  </si>
  <si>
    <t>0084875001</t>
  </si>
  <si>
    <t>LOLKASAI PRIMARY SCHOOL</t>
  </si>
  <si>
    <t>032826</t>
  </si>
  <si>
    <t>Londar (Baie-Martelli) Primary</t>
  </si>
  <si>
    <t>0084912001</t>
  </si>
  <si>
    <t>BAIE MARTELLI PRIMARY SCHOOL</t>
  </si>
  <si>
    <t>032830</t>
  </si>
  <si>
    <t>Melsisi Primary</t>
  </si>
  <si>
    <t>0084901001</t>
  </si>
  <si>
    <t>MELSISI PRIMARY SCHOOL</t>
  </si>
  <si>
    <t>032832</t>
  </si>
  <si>
    <t>Namaram Primary</t>
  </si>
  <si>
    <t>0084910001</t>
  </si>
  <si>
    <t>NAMARAM PRIMARY SCHOOL</t>
  </si>
  <si>
    <t>032836</t>
  </si>
  <si>
    <t>Naruah Primary</t>
  </si>
  <si>
    <t>0084878001</t>
  </si>
  <si>
    <t>NARUAH PRIMARY SCHOOL</t>
  </si>
  <si>
    <t>032840</t>
  </si>
  <si>
    <t>Pangi Primary</t>
  </si>
  <si>
    <t>0084905001</t>
  </si>
  <si>
    <t>PANGI PRIMARY SCHOOL</t>
  </si>
  <si>
    <t>032844</t>
  </si>
  <si>
    <t>Rangusuksu Primary</t>
  </si>
  <si>
    <t>0084911001</t>
  </si>
  <si>
    <t>RANGSUKSUK PRIMARY SCHOOL</t>
  </si>
  <si>
    <t>032845</t>
  </si>
  <si>
    <t>Ranmawot Primary</t>
  </si>
  <si>
    <t>0084877001</t>
  </si>
  <si>
    <t>RANMAWOT PRIMARY SCHOOL</t>
  </si>
  <si>
    <t>032846</t>
  </si>
  <si>
    <t>Ranwas Primary</t>
  </si>
  <si>
    <t>0098409001</t>
  </si>
  <si>
    <t>RANWAS PRIMARY SCHOOL.</t>
  </si>
  <si>
    <t>032848</t>
  </si>
  <si>
    <t>St. Henri (Lonfis) Primary</t>
  </si>
  <si>
    <t>0084913001</t>
  </si>
  <si>
    <t>SAINT HENRY PRIMARY SCHOOL</t>
  </si>
  <si>
    <t>032853</t>
  </si>
  <si>
    <t>Tanbok Primary</t>
  </si>
  <si>
    <t>0084883001</t>
  </si>
  <si>
    <t>TANBOK PRIMARY SCHOOL</t>
  </si>
  <si>
    <t>032854</t>
  </si>
  <si>
    <t>Torlie Primary</t>
  </si>
  <si>
    <t>0084884001</t>
  </si>
  <si>
    <t>TORLIE PRIMARY SCHOOL</t>
  </si>
  <si>
    <t>032855</t>
  </si>
  <si>
    <t>Tsimbwege Primary</t>
  </si>
  <si>
    <t>0084899001</t>
  </si>
  <si>
    <t>ECOLE PRIMAIRE TSIMBWEGE</t>
  </si>
  <si>
    <t>032856</t>
  </si>
  <si>
    <t>Ubiku Primary</t>
  </si>
  <si>
    <t>0084897001</t>
  </si>
  <si>
    <t>UBIKU PRIMARY SCHOOL</t>
  </si>
  <si>
    <t>032858</t>
  </si>
  <si>
    <t>Vanue Marama Primary</t>
  </si>
  <si>
    <t>0084904001</t>
  </si>
  <si>
    <t>VENUE MARAMA PRIMARY SCHOOL</t>
  </si>
  <si>
    <t>032860</t>
  </si>
  <si>
    <t>Vilakalaka Primary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</si>
  <si>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</si>
  <si>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</si>
  <si>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</si>
  <si>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</si>
  <si>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</si>
  <si>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</si>
  <si>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032862</t>
  </si>
  <si>
    <t>Vuingalato Primary</t>
  </si>
  <si>
    <t>0084888001</t>
  </si>
  <si>
    <t>VUINGALATO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</si>
  <si>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</si>
  <si>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</si>
  <si>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</si>
  <si>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</si>
  <si>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</si>
  <si>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</si>
  <si>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</si>
  <si>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</si>
  <si>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032867</t>
  </si>
  <si>
    <t>Vanmamla Primary</t>
  </si>
  <si>
    <t>0084909001</t>
  </si>
  <si>
    <t>VANMAMLA PRIMARY SCHOOL</t>
  </si>
  <si>
    <t>042902</t>
  </si>
  <si>
    <t>Amelvet Primary</t>
  </si>
  <si>
    <t>Malampa PEB</t>
  </si>
  <si>
    <t>Malekula</t>
  </si>
  <si>
    <t>Malampa</t>
  </si>
  <si>
    <t>0085044001</t>
  </si>
  <si>
    <t>AMELVETH PRIMARY SCHOOL</t>
  </si>
  <si>
    <t>042903</t>
  </si>
  <si>
    <t>Vellow Primary</t>
  </si>
  <si>
    <t>0085096001</t>
  </si>
  <si>
    <t>VELOW PRIMARY SCHOOL</t>
  </si>
  <si>
    <t>042904</t>
  </si>
  <si>
    <t>Aulua Primary</t>
  </si>
  <si>
    <t>0084957001</t>
  </si>
  <si>
    <t>AULUA PRIMARY SCHOOL</t>
  </si>
  <si>
    <t>042907</t>
  </si>
  <si>
    <t>Baie Caroline Primary</t>
  </si>
  <si>
    <t>0085077001</t>
  </si>
  <si>
    <t>BAIE CAROLINE PRIMARY SCHOOL</t>
  </si>
  <si>
    <t>042908</t>
  </si>
  <si>
    <t>Benbon Primary</t>
  </si>
  <si>
    <t>0085087001</t>
  </si>
  <si>
    <t>BENBON PRIMARY SCHOOL</t>
  </si>
  <si>
    <t>042909</t>
  </si>
  <si>
    <t>Benenaveth Primary</t>
  </si>
  <si>
    <t>0085052001</t>
  </si>
  <si>
    <t>BENENAVETH PRIMARY SCHOOL</t>
  </si>
  <si>
    <t>042912</t>
  </si>
  <si>
    <t>Brenwei Primary</t>
  </si>
  <si>
    <t>0084963001</t>
  </si>
  <si>
    <t>BRENWEI PRIMARY SCHOOL</t>
  </si>
  <si>
    <t>042917</t>
  </si>
  <si>
    <t>Daodobo French Primary</t>
  </si>
  <si>
    <t>0085144001</t>
  </si>
  <si>
    <t>DAUDOBO FRENCH PRIMARY SCHOOL</t>
  </si>
  <si>
    <t>042918</t>
  </si>
  <si>
    <t>Daodobo English Primary</t>
  </si>
  <si>
    <t>0091493001</t>
  </si>
  <si>
    <t>DUADOBO ENGLISH PRIMARY SCHOOL</t>
  </si>
  <si>
    <t>042919</t>
  </si>
  <si>
    <t>Dixon Primary</t>
  </si>
  <si>
    <t>0085067001</t>
  </si>
  <si>
    <t>DIXON PRIMARY SCHOOL</t>
  </si>
  <si>
    <t>042921</t>
  </si>
  <si>
    <t>Faralao Primary</t>
  </si>
  <si>
    <t>0085048001</t>
  </si>
  <si>
    <t>FARALAO SCHOOL</t>
  </si>
  <si>
    <t>042922</t>
  </si>
  <si>
    <t>Farun (Kalwai) Primary</t>
  </si>
  <si>
    <t>0085046001</t>
  </si>
  <si>
    <t>FARUN PRIMARY SCHOOL</t>
  </si>
  <si>
    <t>042924</t>
  </si>
  <si>
    <t>Galilee Primary</t>
  </si>
  <si>
    <t>0098396001</t>
  </si>
  <si>
    <t>GALILEE PRIMARY SCHOOL</t>
  </si>
  <si>
    <t>042926</t>
  </si>
  <si>
    <t>Kamai Primary</t>
  </si>
  <si>
    <t>0085135001</t>
  </si>
  <si>
    <t>KAMAI PRIMARY SCHOOL</t>
  </si>
  <si>
    <t>042927</t>
  </si>
  <si>
    <t>Lakatoro Primary</t>
  </si>
  <si>
    <t>0085039001</t>
  </si>
  <si>
    <t>LAKATORO PRIMARY SCHOOL</t>
  </si>
  <si>
    <t>042928</t>
  </si>
  <si>
    <t>Laindua Primary</t>
  </si>
  <si>
    <t>0085083001</t>
  </si>
  <si>
    <t>LAINDUA PRIMARY SCHOOL</t>
  </si>
  <si>
    <t>042930</t>
  </si>
  <si>
    <t>St. Pierre Chanel (Lamap) Primary</t>
  </si>
  <si>
    <t>0085053001</t>
  </si>
  <si>
    <t>ECOLE SAINT PIERRE CHANNEL</t>
  </si>
  <si>
    <t>042931</t>
  </si>
  <si>
    <t>Lambubu Primary</t>
  </si>
  <si>
    <t>0085081001</t>
  </si>
  <si>
    <t>LAMBUMBU BAY PRIMARY SCHOOL</t>
  </si>
  <si>
    <t>0429317</t>
  </si>
  <si>
    <t>Lalkoko (Mae Sirbulbul) Primary</t>
  </si>
  <si>
    <t>0085098001</t>
  </si>
  <si>
    <t>LALKOKO PRIMARY SCHOOL</t>
  </si>
  <si>
    <t>0429358</t>
  </si>
  <si>
    <t>Lekan SDA Primary</t>
  </si>
  <si>
    <t>0139002001</t>
  </si>
  <si>
    <t>LEKAN PRIMARY SCHOOL</t>
  </si>
  <si>
    <t>042936</t>
  </si>
  <si>
    <t>Leviamp Primary</t>
  </si>
  <si>
    <t>0085102001</t>
  </si>
  <si>
    <t>LEVIAMP PRIMARY SCHOOL</t>
  </si>
  <si>
    <t>042938</t>
  </si>
  <si>
    <t>Lingarak Primary</t>
  </si>
  <si>
    <t>0085037001</t>
  </si>
  <si>
    <t>LINGARAK PRIMARY SCHOOL</t>
  </si>
  <si>
    <t>0429393</t>
  </si>
  <si>
    <t>Venuru Primary</t>
  </si>
  <si>
    <t xml:space="preserve">1 2 3 </t>
  </si>
  <si>
    <t>042944</t>
  </si>
  <si>
    <t>Ste Therese de Mae Primary</t>
  </si>
  <si>
    <t>0085127001</t>
  </si>
  <si>
    <t>MAE PRIMARY SCHOOL</t>
  </si>
  <si>
    <t>042945</t>
  </si>
  <si>
    <t>Malua Bay Primary</t>
  </si>
  <si>
    <t>0098418001</t>
  </si>
  <si>
    <t>MALUA BAY PRIMARY SCHOOL</t>
  </si>
  <si>
    <t>042948</t>
  </si>
  <si>
    <t>Matanvat Primary</t>
  </si>
  <si>
    <t>0085084001</t>
  </si>
  <si>
    <t>MATANVAT PRIMARY SCHOOL</t>
  </si>
  <si>
    <t>042951</t>
  </si>
  <si>
    <t>Melworbank Primary</t>
  </si>
  <si>
    <t>0084966001</t>
  </si>
  <si>
    <t>MELWORBANK PRIMARY SCHOOL</t>
  </si>
  <si>
    <t>042952</t>
  </si>
  <si>
    <t>Metune Primary</t>
  </si>
  <si>
    <t>0085131001</t>
  </si>
  <si>
    <t>METUNE PRIMARY SCHOOL</t>
  </si>
  <si>
    <t>042955</t>
  </si>
  <si>
    <t>Neramb Primary</t>
  </si>
  <si>
    <t>0084969001</t>
  </si>
  <si>
    <t>NERAMB PRIMARY SCHOOL</t>
  </si>
  <si>
    <t>042956</t>
  </si>
  <si>
    <t>Norsup Primary</t>
  </si>
  <si>
    <t>0084973001</t>
  </si>
  <si>
    <t>NORSUP PRIMARY SCHOOL</t>
  </si>
  <si>
    <t>042958</t>
  </si>
  <si>
    <t>Orap Primary</t>
  </si>
  <si>
    <t>0085054001</t>
  </si>
  <si>
    <t>ECOLE PRIMAIRE FELD D'ORAP</t>
  </si>
  <si>
    <t>042960</t>
  </si>
  <si>
    <t>Pikayer Primary</t>
  </si>
  <si>
    <t>0085128001</t>
  </si>
  <si>
    <t>PIKAYER PRIMARY SCHOOL</t>
  </si>
  <si>
    <t>042961</t>
  </si>
  <si>
    <t>Pinapow Primary</t>
  </si>
  <si>
    <t>0085100001</t>
  </si>
  <si>
    <t>PINAPOW PRIMARY SCHOOL</t>
  </si>
  <si>
    <t>042963</t>
  </si>
  <si>
    <t>Rambeck Primary</t>
  </si>
  <si>
    <t>0085055001</t>
  </si>
  <si>
    <t>RAMBECK PRIMARY SCHOOL</t>
  </si>
  <si>
    <t>042965</t>
  </si>
  <si>
    <t>Sanesup Primary</t>
  </si>
  <si>
    <t>0085085001</t>
  </si>
  <si>
    <t>SANESUP PRIMARY SCHOOL</t>
  </si>
  <si>
    <t>042971</t>
  </si>
  <si>
    <t>South West Bay Primary</t>
  </si>
  <si>
    <t>0085086001</t>
  </si>
  <si>
    <t>SOUTHWEST BAY PRIMARY SCHOOL</t>
  </si>
  <si>
    <t>042972</t>
  </si>
  <si>
    <t>Tautu Primary</t>
  </si>
  <si>
    <t>0085038001</t>
  </si>
  <si>
    <t>TAUTU PRIMARY SCHOOL</t>
  </si>
  <si>
    <t>042973</t>
  </si>
  <si>
    <t>Rensarie (Tembibi) Primary</t>
  </si>
  <si>
    <t>0084978001</t>
  </si>
  <si>
    <t>RENSARIE PRIMARY SCHOOL</t>
  </si>
  <si>
    <t>042975</t>
  </si>
  <si>
    <t>Tisman Primary</t>
  </si>
  <si>
    <t>0084981001</t>
  </si>
  <si>
    <t>TISMAN PRIMARY SCHOOL</t>
  </si>
  <si>
    <t>042978</t>
  </si>
  <si>
    <t>Unmet Primary</t>
  </si>
  <si>
    <t>0085056001</t>
  </si>
  <si>
    <t>UNMET PRIMARY SCHOOL</t>
  </si>
  <si>
    <t>042979</t>
  </si>
  <si>
    <t>Uripiv Primary</t>
  </si>
  <si>
    <t>Uripiv</t>
  </si>
  <si>
    <t>0085043001</t>
  </si>
  <si>
    <t>URIPIV PRIMARY SCHOOL</t>
  </si>
  <si>
    <t>042980</t>
  </si>
  <si>
    <t>Vanruru Primary</t>
  </si>
  <si>
    <t>0084984001</t>
  </si>
  <si>
    <t>VANRURU PRIMARY SCHOOL</t>
  </si>
  <si>
    <t>042983</t>
  </si>
  <si>
    <t>Vinmavis Primary</t>
  </si>
  <si>
    <t>0084988001</t>
  </si>
  <si>
    <t>VINMAVIS PRIMARY SCHOOL</t>
  </si>
  <si>
    <t>042985</t>
  </si>
  <si>
    <t>Notre Dame de Walarano Primary</t>
  </si>
  <si>
    <t>0085057001</t>
  </si>
  <si>
    <t>WALA RANO/NOTRE DAMME PRIMARY SCHOOL</t>
  </si>
  <si>
    <t>042986</t>
  </si>
  <si>
    <t>Wiaru Primary</t>
  </si>
  <si>
    <t>0087034001</t>
  </si>
  <si>
    <t>WIARU PRIMARY SCHOOL</t>
  </si>
  <si>
    <t>042987</t>
  </si>
  <si>
    <t>Wilak Primary</t>
  </si>
  <si>
    <t>0085132001</t>
  </si>
  <si>
    <t>WAILAK PRIMARY SCHOOL</t>
  </si>
  <si>
    <t>042988</t>
  </si>
  <si>
    <t>Winn Primary</t>
  </si>
  <si>
    <t>0098415001</t>
  </si>
  <si>
    <t>WINN PRIMARY SCHOOL</t>
  </si>
  <si>
    <t>042989</t>
  </si>
  <si>
    <t>Womul Primary</t>
  </si>
  <si>
    <t>0087035001</t>
  </si>
  <si>
    <t>WOMOUL PRIMARY SCHOOL</t>
  </si>
  <si>
    <t>042990</t>
  </si>
  <si>
    <t>Wora Primary</t>
  </si>
  <si>
    <t>0085047001</t>
  </si>
  <si>
    <t>WORA PRIMARY SCHOOL</t>
  </si>
  <si>
    <t>042993</t>
  </si>
  <si>
    <t>Roromai Primary</t>
  </si>
  <si>
    <t>Ambrym</t>
  </si>
  <si>
    <t>0085074001</t>
  </si>
  <si>
    <t>ROROMAI PRIMARY SCHOOL</t>
  </si>
  <si>
    <t>043081</t>
  </si>
  <si>
    <t>Vao Ilot Primary</t>
  </si>
  <si>
    <t>Vao</t>
  </si>
  <si>
    <t>0085059001</t>
  </si>
  <si>
    <t>VAO ILOT PRIMARY SCHOOL</t>
  </si>
  <si>
    <t>043101</t>
  </si>
  <si>
    <t>Atchin St. Louis Primary</t>
  </si>
  <si>
    <t>0085060001</t>
  </si>
  <si>
    <t>ECOLE ST LOUIS</t>
  </si>
  <si>
    <t>043115</t>
  </si>
  <si>
    <t>Chenard Primary</t>
  </si>
  <si>
    <t>Atchin</t>
  </si>
  <si>
    <t>0085063001</t>
  </si>
  <si>
    <t>CHENARD PRIMARY SCHOOL</t>
  </si>
  <si>
    <t>043177</t>
  </si>
  <si>
    <t>Topaen Primary</t>
  </si>
  <si>
    <t>0098419001</t>
  </si>
  <si>
    <t>TOPAEN COMMUNITY PRIMARY SCHOOL</t>
  </si>
  <si>
    <t>043867</t>
  </si>
  <si>
    <t>Sangalai Primary</t>
  </si>
  <si>
    <t>Maskelyns</t>
  </si>
  <si>
    <t>0084995001</t>
  </si>
  <si>
    <t>SANGALAI PRIMARY SCHOOL</t>
  </si>
  <si>
    <t>043953</t>
  </si>
  <si>
    <t>Namaru Primary</t>
  </si>
  <si>
    <t>Avock</t>
  </si>
  <si>
    <t>0085045001</t>
  </si>
  <si>
    <t>NAMARU PRIMARY SCHOOL</t>
  </si>
  <si>
    <t>044043</t>
  </si>
  <si>
    <t>Luwoi Primary</t>
  </si>
  <si>
    <t>0085099001</t>
  </si>
  <si>
    <t>LUWOI PRIMARY SCHOOL</t>
  </si>
  <si>
    <t>0441320</t>
  </si>
  <si>
    <t>Hill Valley Primary</t>
  </si>
  <si>
    <t>Tomman</t>
  </si>
  <si>
    <t>0193228001</t>
  </si>
  <si>
    <t>HILLVALEY PRIMARY SCHOOL</t>
  </si>
  <si>
    <t>044306</t>
  </si>
  <si>
    <t>Baiap SDA Primary</t>
  </si>
  <si>
    <t>0098411001</t>
  </si>
  <si>
    <t>BAIAP PRIMARY SCHOOL</t>
  </si>
  <si>
    <t>044313</t>
  </si>
  <si>
    <t>Bulemap Primary</t>
  </si>
  <si>
    <t>0085133001</t>
  </si>
  <si>
    <t>BULEMAP PRIMARY SCHOOL</t>
  </si>
  <si>
    <t>044316</t>
  </si>
  <si>
    <t>Craig Cove Primary</t>
  </si>
  <si>
    <t>0085070001</t>
  </si>
  <si>
    <t>GRAIG COVE PRIMARY SCHOOL</t>
  </si>
  <si>
    <t>044320</t>
  </si>
  <si>
    <t>Fanla Primary</t>
  </si>
  <si>
    <t>0085130001</t>
  </si>
  <si>
    <t>FANLA PRIMARY SCHOOL</t>
  </si>
  <si>
    <t>044323</t>
  </si>
  <si>
    <t>Fonteng Primary</t>
  </si>
  <si>
    <t>0098413001</t>
  </si>
  <si>
    <t>FONTENG PRIMARY SCHOOL</t>
  </si>
  <si>
    <t>044329</t>
  </si>
  <si>
    <t>Lalinda Primary</t>
  </si>
  <si>
    <t>0098414001</t>
  </si>
  <si>
    <t>LALINDA PRIMARY SCHOOL</t>
  </si>
  <si>
    <t>0443336</t>
  </si>
  <si>
    <t>Port Vato English Primary</t>
  </si>
  <si>
    <t>0085011001</t>
  </si>
  <si>
    <t>PORT VATO PRIMARY SCHOOL</t>
  </si>
  <si>
    <t>044335</t>
  </si>
  <si>
    <t>Leleut Primary</t>
  </si>
  <si>
    <t>0085129001</t>
  </si>
  <si>
    <t>LELEUT PRIMARY SCHOOL</t>
  </si>
  <si>
    <t>044337</t>
  </si>
  <si>
    <t>Linbul Primary</t>
  </si>
  <si>
    <t>0098416001</t>
  </si>
  <si>
    <t>LINBUL PRIMARY SCHOOL</t>
  </si>
  <si>
    <t>044340</t>
  </si>
  <si>
    <t>Lolibulo Primary</t>
  </si>
  <si>
    <t>0085000001</t>
  </si>
  <si>
    <t>LOLIBULO PRIMARY SCHOOL</t>
  </si>
  <si>
    <t>044346</t>
  </si>
  <si>
    <t>Magam Primary</t>
  </si>
  <si>
    <t>0085003001</t>
  </si>
  <si>
    <t>MAGAM PRIMARY SCHOOL</t>
  </si>
  <si>
    <t>044349</t>
  </si>
  <si>
    <t>Mbossung Primary</t>
  </si>
  <si>
    <t>0085006001</t>
  </si>
  <si>
    <t>MBOSSUNG PRIMARY SCHOOL</t>
  </si>
  <si>
    <t>044350</t>
  </si>
  <si>
    <t>Megamone Primary</t>
  </si>
  <si>
    <t>0085142001</t>
  </si>
  <si>
    <t>MEGAMONE PRIMARY SCHOOL</t>
  </si>
  <si>
    <t>044357</t>
  </si>
  <si>
    <t>Olal Primary</t>
  </si>
  <si>
    <t>0085064001</t>
  </si>
  <si>
    <t>OLAL PRIMARY SCHOOL</t>
  </si>
  <si>
    <t>044359</t>
  </si>
  <si>
    <t>Paamal Primary</t>
  </si>
  <si>
    <t>0085066001</t>
  </si>
  <si>
    <t>PAAMAL PRIMARY SCHOOL</t>
  </si>
  <si>
    <t>044362</t>
  </si>
  <si>
    <t>Port Vato French Primary</t>
  </si>
  <si>
    <t>044364</t>
  </si>
  <si>
    <t>Ranon Primary</t>
  </si>
  <si>
    <t>0085050001</t>
  </si>
  <si>
    <t>RANON PRIMARY SCHOOL</t>
  </si>
  <si>
    <t>044369</t>
  </si>
  <si>
    <t>Senai Primary</t>
  </si>
  <si>
    <t>0085051001</t>
  </si>
  <si>
    <t>SENAI PRIMARY SCHOOL</t>
  </si>
  <si>
    <t>044370</t>
  </si>
  <si>
    <t>Sessivi Primary</t>
  </si>
  <si>
    <t>0085065001</t>
  </si>
  <si>
    <t>SESSIVI PRIMARY SCHOOL</t>
  </si>
  <si>
    <t>044376</t>
  </si>
  <si>
    <t>Tobol Primary</t>
  </si>
  <si>
    <t>0085068001</t>
  </si>
  <si>
    <t>TOBOL PRIMARY SCHOOL</t>
  </si>
  <si>
    <t>044391</t>
  </si>
  <si>
    <t>Wuro Primary</t>
  </si>
  <si>
    <t>0085073001</t>
  </si>
  <si>
    <t>WURO PRIMARY SCHOOL</t>
  </si>
  <si>
    <t>044414</t>
  </si>
  <si>
    <t>Vutekai Primary</t>
  </si>
  <si>
    <t>Paama</t>
  </si>
  <si>
    <t>0085019001</t>
  </si>
  <si>
    <t>VUTEKAI PRIMARY SCHOOL</t>
  </si>
  <si>
    <t>044433</t>
  </si>
  <si>
    <t>Lehili Primary</t>
  </si>
  <si>
    <t>0085025001</t>
  </si>
  <si>
    <t>LEHILI PRIMARY SCHOOL</t>
  </si>
  <si>
    <t>044439</t>
  </si>
  <si>
    <t>Liro Primary</t>
  </si>
  <si>
    <t>0085032001</t>
  </si>
  <si>
    <t>LIRO PRIMARY SCHOOL</t>
  </si>
  <si>
    <t>044442</t>
  </si>
  <si>
    <t>Luvil Primary</t>
  </si>
  <si>
    <t>0085034001</t>
  </si>
  <si>
    <t>LUVIL PRIMARY SCHOOL</t>
  </si>
  <si>
    <t>044468</t>
  </si>
  <si>
    <t>Selusa Primary</t>
  </si>
  <si>
    <t>0085134001</t>
  </si>
  <si>
    <t>SELUSA PRIMARY SCHOOL</t>
  </si>
  <si>
    <t>044482</t>
  </si>
  <si>
    <t>Vauleli Primary</t>
  </si>
  <si>
    <t>0085075001</t>
  </si>
  <si>
    <t>VAULELI PRIMARY SCHOOL</t>
  </si>
  <si>
    <t>044497</t>
  </si>
  <si>
    <t>Lerawo Primary</t>
  </si>
  <si>
    <t>0098410001</t>
  </si>
  <si>
    <t>LERAWO PRIMARY SCHOOL</t>
  </si>
  <si>
    <t>050201</t>
  </si>
  <si>
    <t>Anabrou Primary</t>
  </si>
  <si>
    <t>Efate</t>
  </si>
  <si>
    <t>Shefa</t>
  </si>
  <si>
    <t>0084752001</t>
  </si>
  <si>
    <t>ECOLE PUBLIQUE ANABROU</t>
  </si>
  <si>
    <t>050202</t>
  </si>
  <si>
    <t>Central Primary</t>
  </si>
  <si>
    <t>Shefa PEB</t>
  </si>
  <si>
    <t>0084753001</t>
  </si>
  <si>
    <t>CENTRAL PRIMARY SCHOOL</t>
  </si>
  <si>
    <t>050203</t>
  </si>
  <si>
    <t>Centre Ville Primary</t>
  </si>
  <si>
    <t>0084811001</t>
  </si>
  <si>
    <t>ECOLE PUBLIQUE CENTRE VILLE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</si>
  <si>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</si>
  <si>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</si>
  <si>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</si>
  <si>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</si>
  <si>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</si>
  <si>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</si>
  <si>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050209</t>
  </si>
  <si>
    <t>Freedom Primary</t>
  </si>
  <si>
    <t>Freedom Education Authority</t>
  </si>
  <si>
    <t>0087895001</t>
  </si>
  <si>
    <t>NTM PRIMARY SCHOOL</t>
  </si>
  <si>
    <t>0084723001</t>
  </si>
  <si>
    <t>IFIRA JUNIOR SECONDARY SCHOOL</t>
  </si>
  <si>
    <t>0084756001</t>
  </si>
  <si>
    <t>VILA NORTH SCHOOL</t>
  </si>
  <si>
    <t>050214</t>
  </si>
  <si>
    <t>Ste Jeanne d'Arc Port Vila Primary</t>
  </si>
  <si>
    <t>0084830001</t>
  </si>
  <si>
    <t>ST JEANNE D'ARC PRIMARY SCHOOL</t>
  </si>
  <si>
    <t>050216</t>
  </si>
  <si>
    <t>Vila  No 2 SDA Primary</t>
  </si>
  <si>
    <t>0084828001</t>
  </si>
  <si>
    <t>VILA NO.2 SDA PRIMARY SCHOOL</t>
  </si>
  <si>
    <t>050217</t>
  </si>
  <si>
    <t>Vila East Primary</t>
  </si>
  <si>
    <t>0084755001</t>
  </si>
  <si>
    <t>VILA EAST PRIMARY SCHOOL</t>
  </si>
  <si>
    <t>050218</t>
  </si>
  <si>
    <t>Vila North Primary</t>
  </si>
  <si>
    <t>050219</t>
  </si>
  <si>
    <t>Olwie SDA Primary</t>
  </si>
  <si>
    <t>0084827001</t>
  </si>
  <si>
    <t>OLWIE SDA PRIMARY SCHOOL</t>
  </si>
  <si>
    <t>050221</t>
  </si>
  <si>
    <t>Kawenu Primary</t>
  </si>
  <si>
    <t>0084814001</t>
  </si>
  <si>
    <t>KAWENU PRIMARY SCHOOL</t>
  </si>
  <si>
    <t>054601</t>
  </si>
  <si>
    <t>Akama Primary</t>
  </si>
  <si>
    <t>Epi</t>
  </si>
  <si>
    <t>0084788001</t>
  </si>
  <si>
    <t>AKAMA PRIMARY SCHOOL</t>
  </si>
  <si>
    <t>054603</t>
  </si>
  <si>
    <t>Nalema (Amarana) Primary</t>
  </si>
  <si>
    <t>0084759001</t>
  </si>
  <si>
    <t>NALEMA PRIMARY SCHOOL</t>
  </si>
  <si>
    <t>054607</t>
  </si>
  <si>
    <t>Bonkovio Primary</t>
  </si>
  <si>
    <t>0084761001</t>
  </si>
  <si>
    <t>ECOLE PUBLIQUE BONKOVIO</t>
  </si>
  <si>
    <t>054608</t>
  </si>
  <si>
    <t>Burumba Primary</t>
  </si>
  <si>
    <t>0084762001</t>
  </si>
  <si>
    <t>ECOLE PUBLIQUE BURUMBA</t>
  </si>
  <si>
    <t>054627</t>
  </si>
  <si>
    <t>Lamenu Primary</t>
  </si>
  <si>
    <t>0084763001</t>
  </si>
  <si>
    <t>LAMENU PRIMARY SCHOOL</t>
  </si>
  <si>
    <t>054629</t>
  </si>
  <si>
    <t>Lokopue Primary</t>
  </si>
  <si>
    <t>0084764001</t>
  </si>
  <si>
    <t>ECOLE PUBLIQUE LOKOPUE</t>
  </si>
  <si>
    <t>054630</t>
  </si>
  <si>
    <t>Mabfilau Primary</t>
  </si>
  <si>
    <t>0084789001</t>
  </si>
  <si>
    <t>MAFILAU PRIMARY SCHOOL</t>
  </si>
  <si>
    <t>054631</t>
  </si>
  <si>
    <t>Manganua Primary</t>
  </si>
  <si>
    <t>0084765001</t>
  </si>
  <si>
    <t>MAGANUA PRIMARY SCHOOL</t>
  </si>
  <si>
    <t>0546378</t>
  </si>
  <si>
    <t>Votlo Primary</t>
  </si>
  <si>
    <t>0098383001</t>
  </si>
  <si>
    <t>VOTLO PRIMARY SCHOOL</t>
  </si>
  <si>
    <t>054640</t>
  </si>
  <si>
    <t>Mobarawa (Moriu) Primary</t>
  </si>
  <si>
    <t>0084790001</t>
  </si>
  <si>
    <t>MAPARAWA PRIMARY SCHOOL</t>
  </si>
  <si>
    <t>0546409</t>
  </si>
  <si>
    <t>Lopeni Primary</t>
  </si>
  <si>
    <t>0136285003</t>
  </si>
  <si>
    <t>LOPENI PRIMARY SCHOOL</t>
  </si>
  <si>
    <t>054642</t>
  </si>
  <si>
    <t>Nikaura Primary</t>
  </si>
  <si>
    <t>0084791001</t>
  </si>
  <si>
    <t>NIKAURA PRIMARY SCHOOL</t>
  </si>
  <si>
    <t>054646</t>
  </si>
  <si>
    <t>Nulnessa Primary</t>
  </si>
  <si>
    <t>0084767001</t>
  </si>
  <si>
    <t>NULNESA PRIMARY SCHOOL</t>
  </si>
  <si>
    <t>054651</t>
  </si>
  <si>
    <t>0084768001</t>
  </si>
  <si>
    <t>054653</t>
  </si>
  <si>
    <t>Sikembo Primary</t>
  </si>
  <si>
    <t>0084769001</t>
  </si>
  <si>
    <t>SIKEMBO PRIMARY SCHOOL</t>
  </si>
  <si>
    <t>054656</t>
  </si>
  <si>
    <t>Susana Primary</t>
  </si>
  <si>
    <t>0097114001</t>
  </si>
  <si>
    <t>SUSANA MATE PRIMARY SCHOOL</t>
  </si>
  <si>
    <t>054663</t>
  </si>
  <si>
    <t>Yevali Primary</t>
  </si>
  <si>
    <t>0084770001</t>
  </si>
  <si>
    <t>YEVALI PRIMARY SCHOOL</t>
  </si>
  <si>
    <t>054817</t>
  </si>
  <si>
    <t>Ere Primary</t>
  </si>
  <si>
    <t>Tongoa</t>
  </si>
  <si>
    <t>0084771001</t>
  </si>
  <si>
    <t>ERE PRIMARY SCHOOL</t>
  </si>
  <si>
    <t>054821</t>
  </si>
  <si>
    <t>Hiwelo Primary</t>
  </si>
  <si>
    <t>0084772001</t>
  </si>
  <si>
    <t>HIWELO PRIMARY SCHOOL</t>
  </si>
  <si>
    <t>054824</t>
  </si>
  <si>
    <t>Itakoma Primary</t>
  </si>
  <si>
    <t>0084773001</t>
  </si>
  <si>
    <t>ECOLE PUBLIQUE ITAKOMA</t>
  </si>
  <si>
    <t>054825</t>
  </si>
  <si>
    <t>Katundaula Primary</t>
  </si>
  <si>
    <t>0084775001</t>
  </si>
  <si>
    <t>ECOLE PUBLIQUE KUTUNDAULA</t>
  </si>
  <si>
    <t>054834</t>
  </si>
  <si>
    <t>Malawia Primary</t>
  </si>
  <si>
    <t>0084817001</t>
  </si>
  <si>
    <t>ECOLE PUBLIQUE MALAWIA</t>
  </si>
  <si>
    <t>054841</t>
  </si>
  <si>
    <t>Naworaone Primary</t>
  </si>
  <si>
    <t>0084776001</t>
  </si>
  <si>
    <t>NAWORAONE PRIMARY SCHOOL</t>
  </si>
  <si>
    <t>054844</t>
  </si>
  <si>
    <t>Nottage Primary</t>
  </si>
  <si>
    <t>0084778001</t>
  </si>
  <si>
    <t>NOTTAGE PRIMARY SCHOOL</t>
  </si>
  <si>
    <t>054861</t>
  </si>
  <si>
    <t>Tumaropa/Lakalaka Primary</t>
  </si>
  <si>
    <t>0098406001</t>
  </si>
  <si>
    <t>LAKALAKA (TUMAROPA) PRIMARY SCHOOL</t>
  </si>
  <si>
    <t>054909</t>
  </si>
  <si>
    <t>Coconak Primary</t>
  </si>
  <si>
    <t>Tongariki</t>
  </si>
  <si>
    <t>0084779001</t>
  </si>
  <si>
    <t>COCONAK PRIMARY SCHOOL</t>
  </si>
  <si>
    <t>055052</t>
  </si>
  <si>
    <t>Senecol Primary</t>
  </si>
  <si>
    <t>Buninga</t>
  </si>
  <si>
    <t>0084824001</t>
  </si>
  <si>
    <t>SENECOL PRIMARY SCHOOL</t>
  </si>
  <si>
    <t>055145</t>
  </si>
  <si>
    <t>Nofo Primary</t>
  </si>
  <si>
    <t>Emae</t>
  </si>
  <si>
    <t>0084787001</t>
  </si>
  <si>
    <t>NOFO AND WORARANA PRIMARY SCHOOL</t>
  </si>
  <si>
    <t>055162</t>
  </si>
  <si>
    <t>Worarana Primary</t>
  </si>
  <si>
    <t>0084795001</t>
  </si>
  <si>
    <t>ECOLE PUBLIQUE WORARANA</t>
  </si>
  <si>
    <t>055232</t>
  </si>
  <si>
    <t>Makira Primary</t>
  </si>
  <si>
    <t>Makira</t>
  </si>
  <si>
    <t>0084815001</t>
  </si>
  <si>
    <t>MAKIRA PRIMARY SCHOOL</t>
  </si>
  <si>
    <t>055338</t>
  </si>
  <si>
    <t>Mataso Primary</t>
  </si>
  <si>
    <t>Matoso</t>
  </si>
  <si>
    <t>0084818001</t>
  </si>
  <si>
    <t>MATASO PRIMARY SCHOOL</t>
  </si>
  <si>
    <t>055410</t>
  </si>
  <si>
    <t>Ekipe Primary</t>
  </si>
  <si>
    <t>0084812001</t>
  </si>
  <si>
    <t>EKIPE PRIMARY SCHOOL</t>
  </si>
  <si>
    <t>055412</t>
  </si>
  <si>
    <t>Ekonak Primary</t>
  </si>
  <si>
    <t>0084793001</t>
  </si>
  <si>
    <t>EKONAK PRIMARY SCHOOL</t>
  </si>
  <si>
    <t>055414</t>
  </si>
  <si>
    <t>Eratap Primary</t>
  </si>
  <si>
    <t>0084796001</t>
  </si>
  <si>
    <t>ERATAP PRIMARY SCHOOL</t>
  </si>
  <si>
    <t>055415</t>
  </si>
  <si>
    <t>Erakor English Primary</t>
  </si>
  <si>
    <t>0084813001</t>
  </si>
  <si>
    <t>ERAKOR PRIMARY SCHOOL</t>
  </si>
  <si>
    <t>055416</t>
  </si>
  <si>
    <t>Erakor French Primary</t>
  </si>
  <si>
    <t>055418</t>
  </si>
  <si>
    <t>Eton Primary</t>
  </si>
  <si>
    <t>0084797001</t>
  </si>
  <si>
    <t>ETON PRIMARY SCHOOL</t>
  </si>
  <si>
    <t>055426</t>
  </si>
  <si>
    <t>Lagon II/St. Joseph Primary</t>
  </si>
  <si>
    <t>0084829001</t>
  </si>
  <si>
    <t>ST JOSEPH PRIMARY SCHOOL</t>
  </si>
  <si>
    <t>055428</t>
  </si>
  <si>
    <t>Lausake Primary</t>
  </si>
  <si>
    <t>Emao</t>
  </si>
  <si>
    <t>0084798001</t>
  </si>
  <si>
    <t>LAUSAKE PRIMARY SCHOOL</t>
  </si>
  <si>
    <t>0554320</t>
  </si>
  <si>
    <t>Lonest (St Jean Marie Vianey Primaire) Primary</t>
  </si>
  <si>
    <t>0084831001</t>
  </si>
  <si>
    <t>LONEST PRIMARY SCHOOL</t>
  </si>
  <si>
    <t>0554328</t>
  </si>
  <si>
    <t>Sea Side Community Primary</t>
  </si>
  <si>
    <t>0087030001</t>
  </si>
  <si>
    <t>SEASIDE COMMUNITY SCHOOL</t>
  </si>
  <si>
    <t>055433</t>
  </si>
  <si>
    <t>Malatia Primary</t>
  </si>
  <si>
    <t>0084816001</t>
  </si>
  <si>
    <t>MALATIA PRIMARY SCHOOL</t>
  </si>
  <si>
    <t>0554331</t>
  </si>
  <si>
    <t>Fokona SDA Primary</t>
  </si>
  <si>
    <t>0098394001</t>
  </si>
  <si>
    <t>FOKONA PRIMARY SCHOOL</t>
  </si>
  <si>
    <t>055435</t>
  </si>
  <si>
    <t>Mangarongo Primary</t>
  </si>
  <si>
    <t>0084799001</t>
  </si>
  <si>
    <t>MANGARONGO PRIMARY SCHOOL</t>
  </si>
  <si>
    <t>0554355</t>
  </si>
  <si>
    <t>Maumau Primary</t>
  </si>
  <si>
    <t>0094551001</t>
  </si>
  <si>
    <t>MAMAU PRIMARY SCHOOL</t>
  </si>
  <si>
    <t>055436</t>
  </si>
  <si>
    <t>Manua Primary</t>
  </si>
  <si>
    <t>0084800001</t>
  </si>
  <si>
    <t>MANUA PRIMARY SCHOOL</t>
  </si>
  <si>
    <t>055437</t>
  </si>
  <si>
    <t>Matarisu Primary</t>
  </si>
  <si>
    <t>0084801001</t>
  </si>
  <si>
    <t>ECOLE PUBLIQUE MATARISU</t>
  </si>
  <si>
    <t>0554377</t>
  </si>
  <si>
    <t>Green Hill Primary</t>
  </si>
  <si>
    <t>0103104001</t>
  </si>
  <si>
    <t>GREEN HILL TEOMA PRIMARY SCHOOL</t>
  </si>
  <si>
    <t>0554379</t>
  </si>
  <si>
    <t>Esnaar Primary</t>
  </si>
  <si>
    <t>0084757001</t>
  </si>
  <si>
    <t>ECOLE PUBLIQUE ESNAAR</t>
  </si>
  <si>
    <t>055439</t>
  </si>
  <si>
    <t>Melemaat Primary</t>
  </si>
  <si>
    <t>0084819001</t>
  </si>
  <si>
    <t>MELEMAAT PRIMARY SCHOOL</t>
  </si>
  <si>
    <t>0554393</t>
  </si>
  <si>
    <t>Nuakwanabu Primary</t>
  </si>
  <si>
    <t>0131781001</t>
  </si>
  <si>
    <t>NUAKWANABU PRIMARY SCHOOL</t>
  </si>
  <si>
    <t>0554405</t>
  </si>
  <si>
    <t>Victory School of Hope Primary</t>
  </si>
  <si>
    <t>0130035001</t>
  </si>
  <si>
    <t>VICTORY SCHOOL OF HOPE</t>
  </si>
  <si>
    <t>0554406</t>
  </si>
  <si>
    <t>Etas Community Primary</t>
  </si>
  <si>
    <t>0144373001</t>
  </si>
  <si>
    <t>ETAS COMMUNITY PRIMARY SCHOOL</t>
  </si>
  <si>
    <t>0554407</t>
  </si>
  <si>
    <t>Malasitabu Primary</t>
  </si>
  <si>
    <t>0144341001</t>
  </si>
  <si>
    <t>MALASITABU PRIMARY SCHOOL</t>
  </si>
  <si>
    <t>0554410</t>
  </si>
  <si>
    <t>Bethany Primary</t>
  </si>
  <si>
    <t>0140629001</t>
  </si>
  <si>
    <t>BETHANY PRIMARY SCHOOL</t>
  </si>
  <si>
    <t>0554411</t>
  </si>
  <si>
    <t>Nakuskasaru Primary</t>
  </si>
  <si>
    <t>0138543001</t>
  </si>
  <si>
    <t>NAKUSKASARU PRIMARY SCHOOL</t>
  </si>
  <si>
    <t>0554412</t>
  </si>
  <si>
    <t>Club Hippique French Primary</t>
  </si>
  <si>
    <t>0140903001</t>
  </si>
  <si>
    <t>ECOLE FELP FRANCAISE DE CLUB HIPPIQUE</t>
  </si>
  <si>
    <t>0084825001</t>
  </si>
  <si>
    <t>ECOLE PUBLIQUE DE SUANGO</t>
  </si>
  <si>
    <t>055447</t>
  </si>
  <si>
    <t>Pango English Primary</t>
  </si>
  <si>
    <t>0084802001</t>
  </si>
  <si>
    <t>PANGO PRIMARY SCHOOL</t>
  </si>
  <si>
    <t>0554483</t>
  </si>
  <si>
    <t>Efate Macses Presbyterian Mission Primary</t>
  </si>
  <si>
    <t>0170001002</t>
  </si>
  <si>
    <t>EFATE MACSES PRESBYTERIAN MISSION SCHOOL</t>
  </si>
  <si>
    <t>0554487</t>
  </si>
  <si>
    <t>Suango English Primary</t>
  </si>
  <si>
    <t>055450</t>
  </si>
  <si>
    <t>Roau Primary</t>
  </si>
  <si>
    <t>0084823001</t>
  </si>
  <si>
    <t>ECOLE PUBLIQUE ROAU</t>
  </si>
  <si>
    <t>0554500</t>
  </si>
  <si>
    <t>Rongdal Primary</t>
  </si>
  <si>
    <t>0554511</t>
  </si>
  <si>
    <t>Beverly Hills Primary</t>
  </si>
  <si>
    <t>055455</t>
  </si>
  <si>
    <t>Suango French Primary</t>
  </si>
  <si>
    <t>055457</t>
  </si>
  <si>
    <t>Takara Primary</t>
  </si>
  <si>
    <t>0084803001</t>
  </si>
  <si>
    <t>TAKARA PRIMARY SCHOOL</t>
  </si>
  <si>
    <t>055458</t>
  </si>
  <si>
    <t>Tangovawia Primary</t>
  </si>
  <si>
    <t>Pele</t>
  </si>
  <si>
    <t>0084804001</t>
  </si>
  <si>
    <t>TANGOVAWIA PRIMARY SCHOOL</t>
  </si>
  <si>
    <t>055459</t>
  </si>
  <si>
    <t>Tanoliu Primary</t>
  </si>
  <si>
    <t>0084826001</t>
  </si>
  <si>
    <t>TANOLIU PRIMARY SCHOOL</t>
  </si>
  <si>
    <t>055713</t>
  </si>
  <si>
    <t>Eles Primary</t>
  </si>
  <si>
    <t>Nguna</t>
  </si>
  <si>
    <t>0084805001</t>
  </si>
  <si>
    <t>ELES PRIMARY SCHOOL</t>
  </si>
  <si>
    <t>055743</t>
  </si>
  <si>
    <t>Noaiwia Primary</t>
  </si>
  <si>
    <t>0084806001</t>
  </si>
  <si>
    <t>NOAIWIA PRIMARY SCHOOL</t>
  </si>
  <si>
    <t>0557446</t>
  </si>
  <si>
    <t>Amaronea Primary</t>
  </si>
  <si>
    <t>0207934001</t>
  </si>
  <si>
    <t>AMARONEA PRIMARY SCHOOL</t>
  </si>
  <si>
    <t>055860</t>
  </si>
  <si>
    <t>Tasiriki Primary</t>
  </si>
  <si>
    <t>Moso</t>
  </si>
  <si>
    <t>0084808001</t>
  </si>
  <si>
    <t>TASARIKI PRIMARY SCHOOL</t>
  </si>
  <si>
    <t>055905</t>
  </si>
  <si>
    <t>Amoro Primary</t>
  </si>
  <si>
    <t>Lelepa</t>
  </si>
  <si>
    <t>0084807001</t>
  </si>
  <si>
    <t>AMORO PRIMARY SCHOOL</t>
  </si>
  <si>
    <t>056022</t>
  </si>
  <si>
    <t>Ifira English Primary</t>
  </si>
  <si>
    <t>Ifira</t>
  </si>
  <si>
    <t>056023</t>
  </si>
  <si>
    <t>Ifira French Primary</t>
  </si>
  <si>
    <t>066304</t>
  </si>
  <si>
    <t>Dillon's Bay English Primary</t>
  </si>
  <si>
    <t>Tafea PEB</t>
  </si>
  <si>
    <t>Erromango</t>
  </si>
  <si>
    <t>Tafea</t>
  </si>
  <si>
    <t>0084951001</t>
  </si>
  <si>
    <t>DILLON'S BAY PRIMARY SCHOOL</t>
  </si>
  <si>
    <t>066373</t>
  </si>
  <si>
    <t>Port Melou Primary</t>
  </si>
  <si>
    <t>0084948001</t>
  </si>
  <si>
    <t>PORT MELOU PRIMARY SCHOOL</t>
  </si>
  <si>
    <t>066374</t>
  </si>
  <si>
    <t>Port Narvin Primary</t>
  </si>
  <si>
    <t>0084949001</t>
  </si>
  <si>
    <t>PORT NARVIN PRIMARY SCHOOL</t>
  </si>
  <si>
    <t>066379</t>
  </si>
  <si>
    <t>Tapisi Primary</t>
  </si>
  <si>
    <t>0085014001</t>
  </si>
  <si>
    <t>TAPISI PRIMARY SCHOOL</t>
  </si>
  <si>
    <t>066382</t>
  </si>
  <si>
    <t>Umponielogi Primary</t>
  </si>
  <si>
    <t>0084950001</t>
  </si>
  <si>
    <t>UMPONIELOGI PRIMARY SCHOOL</t>
  </si>
  <si>
    <t>066405</t>
  </si>
  <si>
    <t>Dillon's Bay French Primary</t>
  </si>
  <si>
    <t>066406</t>
  </si>
  <si>
    <t>Dip Point Primary</t>
  </si>
  <si>
    <t>Tanna</t>
  </si>
  <si>
    <t>0084954001</t>
  </si>
  <si>
    <t>DIP POINT PRIMARY SCHOOL</t>
  </si>
  <si>
    <t>066409</t>
  </si>
  <si>
    <t>Eniou Primary</t>
  </si>
  <si>
    <t>0084955001</t>
  </si>
  <si>
    <t>ENIOU PRIMARY SCHOOL</t>
  </si>
  <si>
    <t>066410</t>
  </si>
  <si>
    <t>Enkatalei Primary</t>
  </si>
  <si>
    <t>0085018001</t>
  </si>
  <si>
    <t>ENKATALEI PRIMARY SCHOOL</t>
  </si>
  <si>
    <t>066411</t>
  </si>
  <si>
    <t>Fetukai Primary</t>
  </si>
  <si>
    <t>0084956001</t>
  </si>
  <si>
    <t>FETUKAI PRIMARY SCHOOL</t>
  </si>
  <si>
    <t>066412</t>
  </si>
  <si>
    <t>0085016001</t>
  </si>
  <si>
    <t>GREEN HILL PRIMARY SCHOOL</t>
  </si>
  <si>
    <t>066415</t>
  </si>
  <si>
    <t>Lamkail Primary</t>
  </si>
  <si>
    <t>0084958001</t>
  </si>
  <si>
    <t>LAMKAIL PRIMARY SCHOOL</t>
  </si>
  <si>
    <t>066416</t>
  </si>
  <si>
    <t>Ietap Primary</t>
  </si>
  <si>
    <t>0084959001</t>
  </si>
  <si>
    <t>IETAP PRIMARY SCHOOL</t>
  </si>
  <si>
    <t>066417</t>
  </si>
  <si>
    <t>Ikahakahak Primary</t>
  </si>
  <si>
    <t>0085021001</t>
  </si>
  <si>
    <t>IKAHAKAHAK PRIMARY SCHOOL</t>
  </si>
  <si>
    <t>066418</t>
  </si>
  <si>
    <t>Ikiti Primary</t>
  </si>
  <si>
    <t>0085023001</t>
  </si>
  <si>
    <t>IKITI PRIMARY SCHOOL</t>
  </si>
  <si>
    <t>066419</t>
  </si>
  <si>
    <t>Imafen Primary</t>
  </si>
  <si>
    <t>0085024001</t>
  </si>
  <si>
    <t>IMAFEN PRIMARY SCHOOL</t>
  </si>
  <si>
    <t>066420</t>
  </si>
  <si>
    <t>Imaki Primary</t>
  </si>
  <si>
    <t>0085026001</t>
  </si>
  <si>
    <t>IMAKI PRIMARY SCHOOL</t>
  </si>
  <si>
    <t>066421</t>
  </si>
  <si>
    <t>Imanaka Primary</t>
  </si>
  <si>
    <t>0084960001</t>
  </si>
  <si>
    <t>IMANAKA PRIMARY SCHOOL</t>
  </si>
  <si>
    <t>066422</t>
  </si>
  <si>
    <t>Imaru Primary</t>
  </si>
  <si>
    <t>0085027001</t>
  </si>
  <si>
    <t>IMARU PRIMARY SCHOOL</t>
  </si>
  <si>
    <t>066423</t>
  </si>
  <si>
    <t>Irumori Primary</t>
  </si>
  <si>
    <t>Aniwa</t>
  </si>
  <si>
    <t>0084961001</t>
  </si>
  <si>
    <t>IRUMORI PRIMARY SCHOOL</t>
  </si>
  <si>
    <t>066424</t>
  </si>
  <si>
    <t>Ipekel Primary</t>
  </si>
  <si>
    <t>0085117001</t>
  </si>
  <si>
    <t>IPEKEL PRIMARY SCHOOL</t>
  </si>
  <si>
    <t>066425</t>
  </si>
  <si>
    <t>Iquaramanu Primary</t>
  </si>
  <si>
    <t>0084962001</t>
  </si>
  <si>
    <t>IQUARAMANU PRIMARY SCHOOL</t>
  </si>
  <si>
    <t>066426</t>
  </si>
  <si>
    <t>Isaka Primary</t>
  </si>
  <si>
    <t>0084964001</t>
  </si>
  <si>
    <t>ISAKA PRIMARY SCHOOL</t>
  </si>
  <si>
    <t>066427</t>
  </si>
  <si>
    <t>Isangel Francais Primary</t>
  </si>
  <si>
    <t>0084965001</t>
  </si>
  <si>
    <t>ISANGEL FRENCH PRIMARY SCHOOL</t>
  </si>
  <si>
    <t>066428</t>
  </si>
  <si>
    <t>Isangel English Primary</t>
  </si>
  <si>
    <t>0087412001</t>
  </si>
  <si>
    <t>ISANGEL CENTRAL PRIMARY SCHOOL</t>
  </si>
  <si>
    <t>066430</t>
  </si>
  <si>
    <t>Isla Primary</t>
  </si>
  <si>
    <t>0103592001</t>
  </si>
  <si>
    <t>ISLA, PRIMARY SCHOOL</t>
  </si>
  <si>
    <t>066431</t>
  </si>
  <si>
    <t>Itaku Primary</t>
  </si>
  <si>
    <t>0085118001</t>
  </si>
  <si>
    <t>ITAKU PRIMARY SCHOOL</t>
  </si>
  <si>
    <t>066432</t>
  </si>
  <si>
    <t>Iwunmit Primary</t>
  </si>
  <si>
    <t>0084968001</t>
  </si>
  <si>
    <t>IWUNMIT PRIMARY SCHOOL</t>
  </si>
  <si>
    <t>066433</t>
  </si>
  <si>
    <t>Kamahau (Karimasanga) Primary</t>
  </si>
  <si>
    <t>0085028001</t>
  </si>
  <si>
    <t>KAMAHAU PRIMARY SCHOOL</t>
  </si>
  <si>
    <t>066435</t>
  </si>
  <si>
    <t>King's Cross Primary</t>
  </si>
  <si>
    <t>0084970001</t>
  </si>
  <si>
    <t>KINGS CROSS PRIMARY SCHOOL</t>
  </si>
  <si>
    <t>066436</t>
  </si>
  <si>
    <t>Kwamera Primary</t>
  </si>
  <si>
    <t>0084972001</t>
  </si>
  <si>
    <t>KWAMERA PRIMARY SCHOOL</t>
  </si>
  <si>
    <t>066438</t>
  </si>
  <si>
    <t>Labongtaoua Primary</t>
  </si>
  <si>
    <t>0084974001</t>
  </si>
  <si>
    <t>LAPANGTAWA PRIMARY SHOOL</t>
  </si>
  <si>
    <t>066440</t>
  </si>
  <si>
    <t>Lamanaruan Primary</t>
  </si>
  <si>
    <t>0085017001</t>
  </si>
  <si>
    <t>LAMANARUAN PRIMARY SCHOOL</t>
  </si>
  <si>
    <t>066441</t>
  </si>
  <si>
    <t>Lamenaura Primary</t>
  </si>
  <si>
    <t>0085122001</t>
  </si>
  <si>
    <t>LAMANAURA PRIMARY SCHOOL</t>
  </si>
  <si>
    <t>066443</t>
  </si>
  <si>
    <t>Lamlu Primary</t>
  </si>
  <si>
    <t>0085119001</t>
  </si>
  <si>
    <t>LAMLU PRIMARY SCHOOL</t>
  </si>
  <si>
    <t>066444</t>
  </si>
  <si>
    <t>Lamnatou Primary</t>
  </si>
  <si>
    <t>0084976001</t>
  </si>
  <si>
    <t>LAMNATOU PRIMARY SCHOOL</t>
  </si>
  <si>
    <t>066445</t>
  </si>
  <si>
    <t>Lapkit Primary</t>
  </si>
  <si>
    <t>0084977001</t>
  </si>
  <si>
    <t>LAPKIT PRIMARY SCHOOL</t>
  </si>
  <si>
    <t>066446</t>
  </si>
  <si>
    <t>Latun Primary</t>
  </si>
  <si>
    <t>0085013001</t>
  </si>
  <si>
    <t>LATUN PRIMARY SCHOOL</t>
  </si>
  <si>
    <t>066447</t>
  </si>
  <si>
    <t>Launalang Primary</t>
  </si>
  <si>
    <t>0084979001</t>
  </si>
  <si>
    <t>LAUNALANG PRIMARY SCHOOL</t>
  </si>
  <si>
    <t>0664473</t>
  </si>
  <si>
    <t>Kapalpal Christadelphian Primary</t>
  </si>
  <si>
    <t>Private</t>
  </si>
  <si>
    <t>R</t>
  </si>
  <si>
    <t>0085004001</t>
  </si>
  <si>
    <t>LOUNIALOU PRIMARY SCHOOL</t>
  </si>
  <si>
    <t>0664474</t>
  </si>
  <si>
    <t>Entan-Vui (Hebron) Primary</t>
  </si>
  <si>
    <t>0098404001</t>
  </si>
  <si>
    <t>ENTAN - VUI PRIMARY SCHOOL</t>
  </si>
  <si>
    <t>0664475</t>
  </si>
  <si>
    <t>Ilvualam Primary</t>
  </si>
  <si>
    <t>0103594001</t>
  </si>
  <si>
    <t>ILVU PRIMARY SCHOOL</t>
  </si>
  <si>
    <t>066448</t>
  </si>
  <si>
    <t>Lautapunga Primary</t>
  </si>
  <si>
    <t>0085121001</t>
  </si>
  <si>
    <t>LAUTAPUNGA PRIMARY SCHOOL</t>
  </si>
  <si>
    <t>0664480</t>
  </si>
  <si>
    <t>Lowenata Primary</t>
  </si>
  <si>
    <t>0098392001</t>
  </si>
  <si>
    <t>LOWENATA PRIMARY SCHOOL</t>
  </si>
  <si>
    <t>066449</t>
  </si>
  <si>
    <t>Lenakel Primary</t>
  </si>
  <si>
    <t>0084980001</t>
  </si>
  <si>
    <t>LENAKEL PRIMARY SCHOOL</t>
  </si>
  <si>
    <t>0664493</t>
  </si>
  <si>
    <t>Enekis Primary</t>
  </si>
  <si>
    <t>0098393001</t>
  </si>
  <si>
    <t>ENEKIS PRIMARY SCHOOL</t>
  </si>
  <si>
    <t>0664494</t>
  </si>
  <si>
    <t>Leauer Primary</t>
  </si>
  <si>
    <t>0098262001</t>
  </si>
  <si>
    <t>LEAUR PRIMARY SCHOOL</t>
  </si>
  <si>
    <t>066450</t>
  </si>
  <si>
    <t>Lenaken Francais Primary</t>
  </si>
  <si>
    <t>0084982001</t>
  </si>
  <si>
    <t>LENAKEN PRIMARY SCHOOL</t>
  </si>
  <si>
    <t>066451</t>
  </si>
  <si>
    <t>Lenaken English Primary</t>
  </si>
  <si>
    <t>0664512</t>
  </si>
  <si>
    <t>Tawiak Primary</t>
  </si>
  <si>
    <t>0161543001</t>
  </si>
  <si>
    <t>TAWIAK PRIMARY SCHOOL</t>
  </si>
  <si>
    <t>066453</t>
  </si>
  <si>
    <t>Loono Primary</t>
  </si>
  <si>
    <t>0085123001</t>
  </si>
  <si>
    <t>LOONO PRIMARY SCHOOL</t>
  </si>
  <si>
    <t>066454</t>
  </si>
  <si>
    <t>Loukaru (Lounalou) Primary</t>
  </si>
  <si>
    <t>0085124001</t>
  </si>
  <si>
    <t>LOUKARU PRIMARY SCHOOL</t>
  </si>
  <si>
    <t>066455</t>
  </si>
  <si>
    <t>Loukatai Primary</t>
  </si>
  <si>
    <t>0084985001</t>
  </si>
  <si>
    <t>LOUKATAI PRIMARY SCHOOL</t>
  </si>
  <si>
    <t>066456</t>
  </si>
  <si>
    <t>Lounabil Primary</t>
  </si>
  <si>
    <t>0084986001</t>
  </si>
  <si>
    <t>LOUNABIL PRIMARY SCHOOL</t>
  </si>
  <si>
    <t>0664564</t>
  </si>
  <si>
    <t>NTM Kwansiwi Primary</t>
  </si>
  <si>
    <t>Louwanpakil Primary</t>
  </si>
  <si>
    <t>066457</t>
  </si>
  <si>
    <t>Lounahunu Primary</t>
  </si>
  <si>
    <t>0084987001</t>
  </si>
  <si>
    <t>LOUNAHUNU PRIMARY SCHOOL</t>
  </si>
  <si>
    <t>0664573</t>
  </si>
  <si>
    <t>Lounapek Ruan Primary</t>
  </si>
  <si>
    <t>0664579</t>
  </si>
  <si>
    <t>Imaio Primary</t>
  </si>
  <si>
    <t xml:space="preserve">PreSchool 1 2 3 </t>
  </si>
  <si>
    <t>066458</t>
  </si>
  <si>
    <t>Lounapayou Primary</t>
  </si>
  <si>
    <t>0084989001</t>
  </si>
  <si>
    <t>LOUNAPAYOU PRIMARY SCHOOL</t>
  </si>
  <si>
    <t>066459</t>
  </si>
  <si>
    <t>Lounapkiko Primary</t>
  </si>
  <si>
    <t>0085012001</t>
  </si>
  <si>
    <t>LOUNAPKIKO PRIMARY SCHOOL</t>
  </si>
  <si>
    <t>066461</t>
  </si>
  <si>
    <t>Lousula Primary</t>
  </si>
  <si>
    <t>0084990001</t>
  </si>
  <si>
    <t>LOUSULA PRIMARY SCHOOL</t>
  </si>
  <si>
    <t>066462</t>
  </si>
  <si>
    <t>Lowanatom Primary</t>
  </si>
  <si>
    <t>0085030001</t>
  </si>
  <si>
    <t>LOWANATOM PRIMARY SCHOOL</t>
  </si>
  <si>
    <t>066464</t>
  </si>
  <si>
    <t>Lowieru Primary</t>
  </si>
  <si>
    <t>0084992001</t>
  </si>
  <si>
    <t>LOWIERU PRIMARY SCHOOL</t>
  </si>
  <si>
    <t>066465</t>
  </si>
  <si>
    <t>Manuapen Primary</t>
  </si>
  <si>
    <t>0084994001</t>
  </si>
  <si>
    <t>MANUAPEN PRIMARY SCHOOL</t>
  </si>
  <si>
    <t>066470</t>
  </si>
  <si>
    <t>066472</t>
  </si>
  <si>
    <t>Petros Primary</t>
  </si>
  <si>
    <t>0084996001</t>
  </si>
  <si>
    <t>PETROS PRIMARY SCHOOL</t>
  </si>
  <si>
    <t>066475</t>
  </si>
  <si>
    <t>Port Patrick Primary</t>
  </si>
  <si>
    <t>Aneityum</t>
  </si>
  <si>
    <t>0085010001</t>
  </si>
  <si>
    <t>PORT PATRICK PRIMARY SCHOOL</t>
  </si>
  <si>
    <t>066476</t>
  </si>
  <si>
    <t>Port Resolution Primary</t>
  </si>
  <si>
    <t>0084997001</t>
  </si>
  <si>
    <t>PORT RESOLUTION PRIMARY SCHOOL</t>
  </si>
  <si>
    <t>066480</t>
  </si>
  <si>
    <t>Tuhu Primary</t>
  </si>
  <si>
    <t>0084998001</t>
  </si>
  <si>
    <t>TUHU PRIMARY SCHOOL</t>
  </si>
  <si>
    <t>066483</t>
  </si>
  <si>
    <t>Yapilmai Primary</t>
  </si>
  <si>
    <t>0084999001</t>
  </si>
  <si>
    <t>YAPILMAI PRIMARY SCHOOL</t>
  </si>
  <si>
    <t>066484</t>
  </si>
  <si>
    <t>Yenavaten Primary</t>
  </si>
  <si>
    <t>0085116001</t>
  </si>
  <si>
    <t>YENAUATEN PRIMARY SCHOOL</t>
  </si>
  <si>
    <t>066485</t>
  </si>
  <si>
    <t>Yenumakel Primary</t>
  </si>
  <si>
    <t>0085001001</t>
  </si>
  <si>
    <t>YENUMAKEL PRIMARY SCHOOL</t>
  </si>
  <si>
    <t>066486</t>
  </si>
  <si>
    <t>Yevenkula Primary</t>
  </si>
  <si>
    <t>0085002001</t>
  </si>
  <si>
    <t>YEVENKULA PRIMARY SCHOOL</t>
  </si>
  <si>
    <t>066490</t>
  </si>
  <si>
    <t>Louanuialu Primary</t>
  </si>
  <si>
    <t>066491</t>
  </si>
  <si>
    <t>0085005001</t>
  </si>
  <si>
    <t>066529</t>
  </si>
  <si>
    <t>Ishia Primary</t>
  </si>
  <si>
    <t>Futuna</t>
  </si>
  <si>
    <t>0085007001</t>
  </si>
  <si>
    <t>ISHIA PRIMARY SCHOOL</t>
  </si>
  <si>
    <t>066701</t>
  </si>
  <si>
    <t>Analgauhat Primary</t>
  </si>
  <si>
    <t>0085008001</t>
  </si>
  <si>
    <t>ANALGAUHAT PRIMARY SCHOOL</t>
  </si>
  <si>
    <t>066781</t>
  </si>
  <si>
    <t>Umetch Primary</t>
  </si>
  <si>
    <t>0085126001</t>
  </si>
  <si>
    <t>UMEJ PRIMARY SCHOOL</t>
  </si>
  <si>
    <t>TLS28</t>
  </si>
  <si>
    <t>Jubilee Farm Primary</t>
  </si>
  <si>
    <t>TLS37</t>
  </si>
  <si>
    <t>Bombua Primary</t>
  </si>
  <si>
    <t>PRIMARY SCHOOL GRANT TRANCHE 3 2024</t>
  </si>
  <si>
    <t>No.</t>
  </si>
  <si>
    <t>Authority Code</t>
  </si>
  <si>
    <t>Y1-6 2024 Gross Enrolment Total</t>
  </si>
  <si>
    <t>Y1-6 2024 Gross Enrolment Total as at 15/09/2024</t>
  </si>
  <si>
    <t>Y1-6 2024 Gross Enrolment Total as at 20/09/2024</t>
  </si>
  <si>
    <t>Y1-6 2024 Gross Enrolment Total as at 21/10/24</t>
  </si>
  <si>
    <t>Y1-6 2024 Gross Enrolment Total as at 31/10/24</t>
  </si>
  <si>
    <t>Total # of Students without Birth registration No.</t>
  </si>
  <si>
    <t>Total # of Students without Birth registration No. as at 15/09/24</t>
  </si>
  <si>
    <t>Total # of Students without Birth registration No. as at 20/09/24</t>
  </si>
  <si>
    <t>Total # of Students without Birth registration No. as at 21/10/24</t>
  </si>
  <si>
    <t>Total # of Students without Birth registration No. as at 31-10/24</t>
  </si>
  <si>
    <t>Y1-6 2024 Net Enrolment Total</t>
  </si>
  <si>
    <t>Y1-6 2024 Net Enrolment Total as at 15/09/24</t>
  </si>
  <si>
    <t>Y1-6 2024 Net Enrolment Total as at 20/09/24</t>
  </si>
  <si>
    <t>Y1-6 2024 Net Enrolment Total as at 21/10/24</t>
  </si>
  <si>
    <t>Y1-6 2024 Net Enrolment Total as at 31/10/24</t>
  </si>
  <si>
    <t>Difference in Enrolment to pay as at 16/09/24</t>
  </si>
  <si>
    <t>Difference in Enrolment to pay as at 20/09/24</t>
  </si>
  <si>
    <t>Difference in Enrolment to pay as at 21/10/24</t>
  </si>
  <si>
    <t>Difference in Enrolment to pay as at 31/10/24</t>
  </si>
  <si>
    <t>Total Grant PS 2024 at Gross Enrolment</t>
  </si>
  <si>
    <t>Total Grant PS 2024</t>
  </si>
  <si>
    <t>Tranche 1 Actual PS 2024 (30%)</t>
  </si>
  <si>
    <t>Tranche 2 Actual PS 2024 (30%)</t>
  </si>
  <si>
    <t>Tranche 3 PS 2024 (40%)</t>
  </si>
  <si>
    <t>Tranche 3 PS 2024 (40%) for New Enrolment with Birth Registration Number-!st Batch</t>
  </si>
  <si>
    <t>Tranche 3 PS 2024 (40%) for New Enrolment with Birth Registration Number-2nd Batch</t>
  </si>
  <si>
    <t>Tranche 3 PS 2024 (40%) for New Enrolment with Birth Registration Number-3rd Batch</t>
  </si>
  <si>
    <t>Tranche 3 PS 2024 (40%) for New Enrolment with Birth Registration Number-4th Batch</t>
  </si>
  <si>
    <t>Tranche 3 PS 2024 (40%) for Students without BRN-5th Batch</t>
  </si>
  <si>
    <t>2023 Overpayment PS</t>
  </si>
  <si>
    <t>Calculated Tranche 3 PS 2024 (40%)</t>
  </si>
  <si>
    <t>Net Tranche 3 PS 2024 (40%)</t>
  </si>
  <si>
    <t>Net Tranche 3 PS 2024 (40%)-New enrolment with Birth Certificate-1st Batch</t>
  </si>
  <si>
    <t>Net Tranche 3 PS 2024 (40%)-New enrolment with Birth Certificate-2nd Batch</t>
  </si>
  <si>
    <t>Net Tranche 3 PS 2024 (40%)-New enrolment with Birth Certificate-3rd Batch</t>
  </si>
  <si>
    <t>Net Tranche 3 PS 2024 (40%)-New enrolment with Birth Certificate-4th Batch</t>
  </si>
  <si>
    <t>Net Tranche 3 PS 2024 (40%)-Without Birth Registration Number-5th Batch</t>
  </si>
  <si>
    <t>Bank Narration</t>
  </si>
  <si>
    <t>ACOM</t>
  </si>
  <si>
    <t>2024 PS Tranche 3</t>
  </si>
  <si>
    <t>PEB_TORBA</t>
  </si>
  <si>
    <t>2024 PS Tranche 1 2 &amp; 3</t>
  </si>
  <si>
    <t>SDA</t>
  </si>
  <si>
    <t>2024 PS Tranche 2 &amp; 3</t>
  </si>
  <si>
    <t>PEB_SANMA</t>
  </si>
  <si>
    <t>0186772001</t>
  </si>
  <si>
    <t>BOMBUA SECONDARY SCHOOL</t>
  </si>
  <si>
    <t>CATH</t>
  </si>
  <si>
    <t>FELP</t>
  </si>
  <si>
    <t>BAHAI</t>
  </si>
  <si>
    <t>AOG</t>
  </si>
  <si>
    <t>PCV</t>
  </si>
  <si>
    <t>APO</t>
  </si>
  <si>
    <t>PEB_PENAMA</t>
  </si>
  <si>
    <t>PEB_MALAMP</t>
  </si>
  <si>
    <t>0443422</t>
  </si>
  <si>
    <t>Lonmelfaran</t>
  </si>
  <si>
    <t>0203739001</t>
  </si>
  <si>
    <t>LONMELFARAN</t>
  </si>
  <si>
    <t>PEB_SHEFA</t>
  </si>
  <si>
    <t>0010580001</t>
  </si>
  <si>
    <t>SHEFA PEB</t>
  </si>
  <si>
    <t xml:space="preserve">2 2 3 4 5 6 </t>
  </si>
  <si>
    <t>NTCU</t>
  </si>
  <si>
    <t>0554515</t>
  </si>
  <si>
    <t>Popowoh Primary</t>
  </si>
  <si>
    <t>0215449001</t>
  </si>
  <si>
    <t>Popowoh Primary School</t>
  </si>
  <si>
    <t xml:space="preserve">3 2 3 4 5 6 </t>
  </si>
  <si>
    <t>PEB_TAFEA</t>
  </si>
  <si>
    <t>0016936001</t>
  </si>
  <si>
    <t>TAFEA PEB</t>
  </si>
  <si>
    <t>0210349001</t>
  </si>
  <si>
    <t>LOUWANPAKIL PRIMARY SCHOOL</t>
  </si>
  <si>
    <t>0203053001</t>
  </si>
  <si>
    <t>NTM KWANSIWI PRIMARY SCHOOL</t>
  </si>
  <si>
    <t>TOTAL</t>
  </si>
  <si>
    <t>Total Grant paid in 2024</t>
  </si>
  <si>
    <t>Total Grant</t>
  </si>
  <si>
    <t>No. of Students W/O Birth Registration Number</t>
  </si>
  <si>
    <t>Y1-6 Net Enrolment Total</t>
  </si>
  <si>
    <t>PRIMARY SCHOOL GRANT TRANCHE 1 2025</t>
  </si>
  <si>
    <t>Total Grant 2024</t>
  </si>
  <si>
    <t>0222508</t>
  </si>
  <si>
    <t>Zion Primary School</t>
  </si>
  <si>
    <t>0103854001</t>
  </si>
  <si>
    <t>Zion Primary</t>
  </si>
  <si>
    <t>BOMBUA LONDUA JUNIOR SECONDARY SCHOOL</t>
  </si>
  <si>
    <t>ELIGIBLE PRIMARY SCHOOL GRANT TRANCHE 1 2025</t>
  </si>
  <si>
    <t>Y1-6 2026 Enrolment Total</t>
  </si>
  <si>
    <t>Total Grant PS 2026</t>
  </si>
  <si>
    <t>Tranche 1 PS 2026 (30%)</t>
  </si>
  <si>
    <t>2025 Overpayment PS</t>
  </si>
  <si>
    <t>Calculated Tranche 1 PS 2026 with detaction in overpayment</t>
  </si>
  <si>
    <t xml:space="preserve">2026  PS  Tranch 1 </t>
  </si>
  <si>
    <t xml:space="preserve">2026 PS  Tranch 1 </t>
  </si>
  <si>
    <t xml:space="preserve">2026 PS Tranch 1 </t>
  </si>
  <si>
    <t>Sori Mauri (Lolkasai) Primary</t>
  </si>
  <si>
    <t>TOTAL GRANT</t>
  </si>
  <si>
    <t>2026 Primary  Schools Tranche 1 30%  Schools Grant -(Eligible Schools For Sanma, Malampa,Shefa,Penama,Torba and Tafea)</t>
  </si>
  <si>
    <t>Net Tranche 1 SS 2026 30%  Calculation with Overpayment.</t>
  </si>
  <si>
    <t>Beverly Hills Primary School</t>
  </si>
  <si>
    <t xml:space="preserve"> Summary</t>
  </si>
  <si>
    <t>Province</t>
  </si>
  <si>
    <t>Number of Schools</t>
  </si>
  <si>
    <t xml:space="preserve">sanma </t>
  </si>
  <si>
    <t>Total</t>
  </si>
  <si>
    <t>jea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</si>
</sst>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\ hh:mm"/>
    <numFmt numFmtId="165" formatCode="##,##0"/>
    <numFmt numFmtId="166" formatCode="###,###,##0"/>
  </numFmts>
  <fonts count="3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 tint="-0.249977111117893"/>
      <name val="Calibri"/>
      <family val="2"/>
    </font>
    <font>
      <sz val="11"/>
      <color theme="5" tint="-0.249977111117893"/>
      <name val="Calibri"/>
      <family val="2"/>
    </font>
    <font>
      <sz val="11"/>
      <color theme="3"/>
      <name val="Calibri"/>
      <family val="2"/>
    </font>
    <font>
      <b/>
      <sz val="11"/>
      <color rgb="FF00B050"/>
      <name val="Calibri"/>
      <family val="2"/>
    </font>
    <font>
      <b/>
      <sz val="11"/>
      <color theme="7" tint="-0.249977111117893"/>
      <name val="Calibri"/>
      <family val="2"/>
    </font>
    <font>
      <b/>
      <sz val="11"/>
      <color theme="3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theme="3"/>
      <name val="Calibri"/>
      <family val="2"/>
    </font>
    <font>
      <b/>
      <sz val="2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5" tint="-0.249977111117893"/>
      <name val="Calibri"/>
      <family val="2"/>
    </font>
    <font>
      <b/>
      <sz val="10"/>
      <color theme="3"/>
      <name val="Calibri"/>
      <family val="2"/>
    </font>
    <font>
      <b/>
      <sz val="10"/>
      <color rgb="FF00B050"/>
      <name val="Calibri"/>
      <family val="2"/>
    </font>
    <font>
      <b/>
      <sz val="10"/>
      <color theme="7" tint="-0.249977111117893"/>
      <name val="Calibri"/>
      <family val="2"/>
    </font>
    <font>
      <b/>
      <sz val="10"/>
      <color theme="4" tint="-0.249977111117893"/>
      <name val="Calibri"/>
      <family val="2"/>
    </font>
    <font>
      <sz val="10"/>
      <color theme="3" tint="-0.249977111117893"/>
      <name val="Calibri"/>
      <family val="2"/>
    </font>
    <font>
      <sz val="10"/>
      <color theme="5" tint="-0.249977111117893"/>
      <name val="Calibri"/>
      <family val="2"/>
    </font>
    <font>
      <sz val="10"/>
      <color theme="3"/>
      <name val="Calibri"/>
      <family val="2"/>
    </font>
    <font>
      <b/>
      <sz val="10"/>
      <color theme="3" tint="-0.249977111117893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3" tint="-0.249977111117893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9" tint="-0.499984740745262"/>
      <name val="Calibri"/>
      <family val="2"/>
    </font>
    <font>
      <b/>
      <sz val="10"/>
      <color theme="9" tint="-0.499984740745262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Segoe UI"/>
      <family val="2"/>
    </font>
    <font>
      <sz val="9"/>
      <color rgb="FF000000"/>
      <name val="Calibri"/>
      <family val="2"/>
    </font>
    <font>
      <sz val="20"/>
      <color rgb="FF000000"/>
      <name val="Calibri"/>
      <family val="2"/>
    </font>
    <font>
      <sz val="8"/>
      <name val="Calibri"/>
      <family val="2"/>
    </font>
    <font>
      <sz val="11"/>
      <color rgb="FF000000"/>
      <name val="Aptos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14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top"/>
    </xf>
    <xf numFmtId="0" fontId="1" fillId="0" borderId="0" xfId="0" applyNumberFormat="1" applyFont="1" applyFill="1" applyAlignment="1" applyProtection="1">
      <alignment vertical="top" wrapText="1"/>
    </xf>
    <xf numFmtId="0" fontId="0" fillId="0" borderId="0" xfId="0" applyNumberFormat="1" applyFill="1" applyAlignment="1" applyProtection="1">
      <alignment horizontal="left" vertical="top" wrapText="1"/>
    </xf>
    <xf numFmtId="164" fontId="0" fillId="0" borderId="0" xfId="0" applyNumberFormat="1" applyFill="1" applyAlignment="1" applyProtection="1">
      <alignment horizontal="left" vertical="top" wrapText="1"/>
    </xf>
    <xf numFmtId="0" fontId="0" fillId="0" borderId="0" xfId="0" applyNumberFormat="1" applyFill="1" applyAlignment="1" applyProtection="1">
      <alignment vertical="top" wrapText="1"/>
    </xf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0" fontId="10" fillId="0" borderId="0" xfId="0" applyFont="1" applyAlignment="1">
      <alignment vertical="top"/>
    </xf>
    <xf numFmtId="0" fontId="11" fillId="2" borderId="1" xfId="0" applyFont="1" applyFill="1" applyBorder="1"/>
    <xf numFmtId="0" fontId="12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1" fillId="0" borderId="0" xfId="0" applyFont="1"/>
    <xf numFmtId="0" fontId="11" fillId="0" borderId="1" xfId="0" applyFont="1" applyBorder="1"/>
    <xf numFmtId="0" fontId="11" fillId="3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vertical="top"/>
    </xf>
    <xf numFmtId="3" fontId="19" fillId="0" borderId="1" xfId="0" applyNumberFormat="1" applyFont="1" applyBorder="1" applyAlignment="1">
      <alignment vertical="top"/>
    </xf>
    <xf numFmtId="3" fontId="20" fillId="0" borderId="1" xfId="0" applyNumberFormat="1" applyFont="1" applyBorder="1" applyAlignment="1">
      <alignment vertical="top"/>
    </xf>
    <xf numFmtId="3" fontId="21" fillId="0" borderId="1" xfId="0" applyNumberFormat="1" applyFont="1" applyBorder="1" applyAlignment="1">
      <alignment vertical="top"/>
    </xf>
    <xf numFmtId="3" fontId="16" fillId="0" borderId="1" xfId="0" applyNumberFormat="1" applyFont="1" applyBorder="1" applyAlignment="1">
      <alignment vertical="top"/>
    </xf>
    <xf numFmtId="165" fontId="11" fillId="0" borderId="1" xfId="0" applyNumberFormat="1" applyFont="1" applyBorder="1" applyAlignment="1">
      <alignment vertical="top"/>
    </xf>
    <xf numFmtId="166" fontId="11" fillId="0" borderId="1" xfId="0" applyNumberFormat="1" applyFont="1" applyBorder="1" applyAlignment="1">
      <alignment vertical="top"/>
    </xf>
    <xf numFmtId="166" fontId="19" fillId="0" borderId="1" xfId="0" applyNumberFormat="1" applyFont="1" applyBorder="1" applyAlignment="1">
      <alignment vertical="top"/>
    </xf>
    <xf numFmtId="166" fontId="20" fillId="0" borderId="1" xfId="0" applyNumberFormat="1" applyFont="1" applyBorder="1" applyAlignment="1">
      <alignment vertical="top"/>
    </xf>
    <xf numFmtId="166" fontId="21" fillId="0" borderId="1" xfId="0" applyNumberFormat="1" applyFont="1" applyBorder="1" applyAlignment="1">
      <alignment vertical="top"/>
    </xf>
    <xf numFmtId="3" fontId="17" fillId="0" borderId="1" xfId="0" applyNumberFormat="1" applyFont="1" applyBorder="1" applyAlignment="1">
      <alignment vertical="top"/>
    </xf>
    <xf numFmtId="166" fontId="12" fillId="0" borderId="1" xfId="0" applyNumberFormat="1" applyFont="1" applyBorder="1" applyAlignment="1">
      <alignment vertical="top"/>
    </xf>
    <xf numFmtId="166" fontId="22" fillId="0" borderId="1" xfId="0" applyNumberFormat="1" applyFont="1" applyBorder="1" applyAlignment="1">
      <alignment vertical="top"/>
    </xf>
    <xf numFmtId="166" fontId="14" fillId="0" borderId="1" xfId="0" applyNumberFormat="1" applyFont="1" applyBorder="1" applyAlignment="1">
      <alignment vertical="top"/>
    </xf>
    <xf numFmtId="166" fontId="15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vertical="top"/>
    </xf>
    <xf numFmtId="3" fontId="17" fillId="4" borderId="1" xfId="0" applyNumberFormat="1" applyFont="1" applyFill="1" applyBorder="1" applyAlignment="1">
      <alignment vertical="top"/>
    </xf>
    <xf numFmtId="0" fontId="0" fillId="4" borderId="1" xfId="0" quotePrefix="1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horizontal="center" vertical="top"/>
    </xf>
    <xf numFmtId="166" fontId="20" fillId="4" borderId="1" xfId="0" applyNumberFormat="1" applyFont="1" applyFill="1" applyBorder="1" applyAlignment="1">
      <alignment vertical="top"/>
    </xf>
    <xf numFmtId="166" fontId="0" fillId="0" borderId="1" xfId="0" applyNumberFormat="1" applyBorder="1" applyAlignment="1">
      <alignment vertical="top"/>
    </xf>
    <xf numFmtId="3" fontId="16" fillId="4" borderId="1" xfId="0" applyNumberFormat="1" applyFont="1" applyFill="1" applyBorder="1" applyAlignment="1">
      <alignment vertical="top"/>
    </xf>
    <xf numFmtId="166" fontId="21" fillId="4" borderId="1" xfId="0" applyNumberFormat="1" applyFont="1" applyFill="1" applyBorder="1" applyAlignment="1">
      <alignment vertical="top"/>
    </xf>
    <xf numFmtId="0" fontId="11" fillId="0" borderId="1" xfId="0" quotePrefix="1" applyFont="1" applyBorder="1" applyAlignment="1">
      <alignment vertical="top"/>
    </xf>
    <xf numFmtId="0" fontId="23" fillId="5" borderId="1" xfId="0" applyFont="1" applyFill="1" applyBorder="1"/>
    <xf numFmtId="0" fontId="23" fillId="5" borderId="2" xfId="0" applyFont="1" applyFill="1" applyBorder="1" applyAlignment="1">
      <alignment vertical="top"/>
    </xf>
    <xf numFmtId="0" fontId="23" fillId="5" borderId="3" xfId="0" applyFont="1" applyFill="1" applyBorder="1" applyAlignment="1">
      <alignment vertical="top"/>
    </xf>
    <xf numFmtId="0" fontId="23" fillId="5" borderId="4" xfId="0" applyFont="1" applyFill="1" applyBorder="1" applyAlignment="1">
      <alignment vertical="top"/>
    </xf>
    <xf numFmtId="0" fontId="23" fillId="5" borderId="1" xfId="0" applyFont="1" applyFill="1" applyBorder="1" applyAlignment="1">
      <alignment vertical="top"/>
    </xf>
    <xf numFmtId="3" fontId="24" fillId="5" borderId="1" xfId="0" applyNumberFormat="1" applyFont="1" applyFill="1" applyBorder="1" applyAlignment="1">
      <alignment vertical="top"/>
    </xf>
    <xf numFmtId="3" fontId="25" fillId="5" borderId="1" xfId="0" applyNumberFormat="1" applyFont="1" applyFill="1" applyBorder="1" applyAlignment="1">
      <alignment vertical="top"/>
    </xf>
    <xf numFmtId="0" fontId="23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top" wrapText="1"/>
    </xf>
    <xf numFmtId="0" fontId="29" fillId="2" borderId="1" xfId="0" applyFont="1" applyFill="1" applyBorder="1" applyAlignment="1">
      <alignment vertical="top" wrapText="1"/>
    </xf>
    <xf numFmtId="3" fontId="29" fillId="0" borderId="1" xfId="0" applyNumberFormat="1" applyFont="1" applyBorder="1" applyAlignment="1">
      <alignment vertical="top"/>
    </xf>
    <xf numFmtId="0" fontId="1" fillId="0" borderId="0" xfId="0" applyNumberFormat="1" applyFont="1" applyFill="1" applyAlignment="1" applyProtection="1">
      <alignment vertical="top"/>
    </xf>
    <xf numFmtId="0" fontId="0" fillId="0" borderId="1" xfId="0" applyNumberFormat="1" applyFill="1" applyBorder="1" applyAlignment="1" applyProtection="1">
      <alignment vertical="top"/>
    </xf>
    <xf numFmtId="0" fontId="0" fillId="0" borderId="1" xfId="0" applyNumberFormat="1" applyFill="1" applyBorder="1" applyAlignment="1" applyProtection="1">
      <alignment horizontal="center" vertical="top"/>
    </xf>
    <xf numFmtId="3" fontId="0" fillId="0" borderId="1" xfId="0" applyNumberFormat="1" applyFill="1" applyBorder="1" applyAlignment="1" applyProtection="1">
      <alignment vertical="top"/>
    </xf>
    <xf numFmtId="165" fontId="0" fillId="0" borderId="1" xfId="0" applyNumberFormat="1" applyFill="1" applyBorder="1" applyAlignment="1" applyProtection="1">
      <alignment vertical="top"/>
    </xf>
    <xf numFmtId="166" fontId="0" fillId="0" borderId="1" xfId="0" applyNumberFormat="1" applyFill="1" applyBorder="1" applyAlignment="1" applyProtection="1">
      <alignment vertical="top"/>
    </xf>
    <xf numFmtId="166" fontId="1" fillId="0" borderId="1" xfId="0" applyNumberFormat="1" applyFont="1" applyFill="1" applyBorder="1" applyAlignment="1" applyProtection="1">
      <alignment vertical="top"/>
    </xf>
    <xf numFmtId="0" fontId="0" fillId="0" borderId="4" xfId="0" applyNumberFormat="1" applyFill="1" applyBorder="1" applyAlignment="1" applyProtection="1">
      <alignment horizontal="center" vertical="top"/>
    </xf>
    <xf numFmtId="0" fontId="1" fillId="6" borderId="1" xfId="0" applyNumberFormat="1" applyFont="1" applyFill="1" applyBorder="1" applyAlignment="1" applyProtection="1">
      <alignment vertical="top"/>
    </xf>
    <xf numFmtId="0" fontId="1" fillId="7" borderId="1" xfId="0" applyNumberFormat="1" applyFont="1" applyFill="1" applyBorder="1" applyAlignment="1" applyProtection="1">
      <alignment vertical="top" wrapText="1"/>
    </xf>
    <xf numFmtId="3" fontId="1" fillId="6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Alignment="1" applyProtection="1"/>
    <xf numFmtId="0" fontId="0" fillId="0" borderId="1" xfId="0" applyNumberFormat="1" applyFill="1" applyBorder="1" applyAlignment="1" applyProtection="1"/>
    <xf numFmtId="0" fontId="30" fillId="6" borderId="2" xfId="0" applyNumberFormat="1" applyFont="1" applyFill="1" applyBorder="1" applyAlignment="1" applyProtection="1">
      <alignment horizontal="center" vertical="top"/>
    </xf>
    <xf numFmtId="0" fontId="30" fillId="6" borderId="3" xfId="0" applyNumberFormat="1" applyFont="1" applyFill="1" applyBorder="1" applyAlignment="1" applyProtection="1">
      <alignment horizontal="center" vertical="top"/>
    </xf>
    <xf numFmtId="0" fontId="30" fillId="6" borderId="4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Alignment="1" applyProtection="1">
      <alignment vertical="top"/>
    </xf>
    <xf numFmtId="0" fontId="0" fillId="3" borderId="1" xfId="0" applyNumberFormat="1" applyFill="1" applyBorder="1" applyAlignment="1" applyProtection="1">
      <alignment vertical="top"/>
    </xf>
    <xf numFmtId="0" fontId="0" fillId="4" borderId="1" xfId="0" applyNumberFormat="1" applyFill="1" applyBorder="1" applyAlignment="1" applyProtection="1">
      <alignment vertical="top"/>
    </xf>
    <xf numFmtId="0" fontId="31" fillId="0" borderId="0" xfId="0" quotePrefix="1" applyNumberFormat="1" applyFont="1" applyFill="1" applyAlignment="1" applyProtection="1"/>
    <xf numFmtId="0" fontId="0" fillId="3" borderId="1" xfId="0" quotePrefix="1" applyNumberFormat="1" applyFill="1" applyBorder="1" applyAlignment="1" applyProtection="1">
      <alignment vertical="top"/>
    </xf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center"/>
    </xf>
    <xf numFmtId="0" fontId="32" fillId="0" borderId="1" xfId="0" applyFont="1" applyBorder="1"/>
    <xf numFmtId="0" fontId="0" fillId="3" borderId="1" xfId="0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43" fontId="0" fillId="9" borderId="1" xfId="0" applyNumberFormat="1" applyFill="1" applyBorder="1" applyAlignment="1">
      <alignment horizontal="right"/>
    </xf>
    <xf numFmtId="0" fontId="0" fillId="9" borderId="1" xfId="0" applyFill="1" applyBorder="1" applyAlignment="1">
      <alignment horizontal="center" vertical="top"/>
    </xf>
    <xf numFmtId="166" fontId="0" fillId="9" borderId="1" xfId="0" applyNumberFormat="1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Border="1" applyAlignment="1">
      <alignment horizontal="center" vertical="top"/>
    </xf>
    <xf numFmtId="3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0" fontId="0" fillId="0" borderId="1" xfId="0" applyBorder="1"/>
    <xf numFmtId="0" fontId="1" fillId="6" borderId="1" xfId="0" applyFont="1" applyFill="1" applyBorder="1"/>
    <xf numFmtId="3" fontId="1" fillId="6" borderId="1" xfId="0" applyNumberFormat="1" applyFont="1" applyFill="1" applyBorder="1"/>
    <xf numFmtId="3" fontId="1" fillId="6" borderId="2" xfId="0" applyNumberFormat="1" applyFont="1" applyFill="1" applyBorder="1"/>
    <xf numFmtId="0" fontId="33" fillId="0" borderId="0" xfId="0" applyFont="1"/>
    <xf numFmtId="0" fontId="0" fillId="0" borderId="0" xfId="0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0" fillId="10" borderId="0" xfId="0" applyFill="1"/>
    <xf numFmtId="0" fontId="33" fillId="10" borderId="0" xfId="0" applyFont="1" applyFill="1"/>
    <xf numFmtId="0" fontId="36" fillId="11" borderId="2" xfId="0" applyFont="1" applyFill="1" applyBorder="1" applyAlignment="1">
      <alignment horizontal="right" vertical="center"/>
    </xf>
    <xf numFmtId="0" fontId="36" fillId="11" borderId="4" xfId="0" applyFont="1" applyFill="1" applyBorder="1" applyAlignment="1">
      <alignment horizontal="right" vertical="center"/>
    </xf>
    <xf numFmtId="0" fontId="36" fillId="11" borderId="6" xfId="0" applyFont="1" applyFill="1" applyBorder="1"/>
    <xf numFmtId="0" fontId="0" fillId="12" borderId="1" xfId="0" applyFill="1" applyBorder="1"/>
    <xf numFmtId="0" fontId="36" fillId="9" borderId="1" xfId="0" applyFont="1" applyFill="1" applyBorder="1"/>
    <xf numFmtId="0" fontId="0" fillId="6" borderId="1" xfId="0" applyFill="1" applyBorder="1"/>
    <xf numFmtId="0" fontId="0" fillId="3" borderId="1" xfId="0" applyFill="1" applyBorder="1"/>
    <xf numFmtId="0" fontId="0" fillId="8" borderId="1" xfId="0" applyFill="1" applyBorder="1"/>
    <xf numFmtId="0" fontId="0" fillId="13" borderId="1" xfId="0" applyFill="1" applyBorder="1"/>
    <xf numFmtId="0" fontId="36" fillId="14" borderId="1" xfId="0" applyFont="1" applyFill="1" applyBorder="1"/>
    <xf numFmtId="0" fontId="35" fillId="0" borderId="1" xfId="0" applyNumberFormat="1" applyFont="1" applyFill="1" applyBorder="1" applyAlignment="1" applyProtection="1"/>
    <xf numFmtId="0" fontId="0" fillId="12" borderId="1" xfId="0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0" fillId="8" borderId="5" xfId="0" applyFill="1" applyBorder="1" applyAlignment="1">
      <alignment vertical="top"/>
    </xf>
    <xf numFmtId="0" fontId="0" fillId="15" borderId="1" xfId="0" applyFill="1" applyBorder="1" applyAlignment="1">
      <alignment vertical="top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5\Tranche%201\Master%20List\Master%20List%20-%20Primary%20School%20Grant%20Tranche%201%202025.xlsx" TargetMode="External"/><Relationship Id="rId1" Type="http://schemas.openxmlformats.org/officeDocument/2006/relationships/externalLinkPath" Target="/School%20Grant/2025/Tranche%201/Master%20List/Master%20List%20-%20Primary%20School%20Grant%20Tranche%2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%20Grant/2024/Tranche%203/PRIMARY%20GRANT%20CALCULATOR%20DETAILED-OV%20%20EXTRAC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4\Tranche%203\02_Primary%20School%20Grant%20Tranche%203%202024.xlsx" TargetMode="External"/><Relationship Id="rId1" Type="http://schemas.openxmlformats.org/officeDocument/2006/relationships/externalLinkPath" Target="/School%20Grant/2024/Tranche%203/02_Primary%20School%20Grant%20Tranche%203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Detailed Data"/>
      <sheetName val="Student Data"/>
      <sheetName val="Student Wthout BRN"/>
      <sheetName val="Sheet1"/>
      <sheetName val="2024 Payment Data"/>
      <sheetName val="2023 Payment Data"/>
    </sheetNames>
    <sheetDataSet>
      <sheetData sheetId="0"/>
      <sheetData sheetId="1"/>
      <sheetData sheetId="2">
        <row r="3">
          <cell r="AF3" t="str">
            <v>010106</v>
          </cell>
          <cell r="AG3">
            <v>37</v>
          </cell>
        </row>
        <row r="4">
          <cell r="AF4" t="str">
            <v>010112</v>
          </cell>
          <cell r="AG4">
            <v>77</v>
          </cell>
        </row>
        <row r="5">
          <cell r="AF5" t="str">
            <v>010113</v>
          </cell>
          <cell r="AG5">
            <v>20</v>
          </cell>
        </row>
        <row r="6">
          <cell r="AF6" t="str">
            <v>0101138</v>
          </cell>
          <cell r="AG6">
            <v>38</v>
          </cell>
        </row>
        <row r="7">
          <cell r="AF7" t="str">
            <v>0101143</v>
          </cell>
          <cell r="AG7">
            <v>44</v>
          </cell>
        </row>
        <row r="8">
          <cell r="AF8" t="str">
            <v>010119</v>
          </cell>
          <cell r="AG8">
            <v>114</v>
          </cell>
        </row>
        <row r="9">
          <cell r="AF9" t="str">
            <v>010121</v>
          </cell>
          <cell r="AG9">
            <v>58</v>
          </cell>
        </row>
        <row r="10">
          <cell r="AF10" t="str">
            <v>010305</v>
          </cell>
          <cell r="AG10">
            <v>16</v>
          </cell>
        </row>
        <row r="11">
          <cell r="AF11" t="str">
            <v>010308</v>
          </cell>
          <cell r="AG11">
            <v>51</v>
          </cell>
        </row>
        <row r="12">
          <cell r="AF12" t="str">
            <v>010316</v>
          </cell>
          <cell r="AG12">
            <v>8</v>
          </cell>
        </row>
        <row r="13">
          <cell r="AF13" t="str">
            <v>010401</v>
          </cell>
          <cell r="AG13">
            <v>3</v>
          </cell>
        </row>
        <row r="14">
          <cell r="AF14" t="str">
            <v>0104095</v>
          </cell>
          <cell r="AG14">
            <v>1</v>
          </cell>
        </row>
        <row r="15">
          <cell r="AF15" t="str">
            <v>0104115</v>
          </cell>
          <cell r="AG15">
            <v>26</v>
          </cell>
        </row>
        <row r="16">
          <cell r="AF16" t="str">
            <v>010422</v>
          </cell>
          <cell r="AG16">
            <v>17</v>
          </cell>
        </row>
        <row r="17">
          <cell r="AF17" t="str">
            <v>010424</v>
          </cell>
          <cell r="AG17">
            <v>12</v>
          </cell>
        </row>
        <row r="18">
          <cell r="AF18" t="str">
            <v>010517</v>
          </cell>
          <cell r="AG18">
            <v>79</v>
          </cell>
        </row>
        <row r="19">
          <cell r="AF19" t="str">
            <v>010518</v>
          </cell>
          <cell r="AG19">
            <v>34</v>
          </cell>
        </row>
        <row r="20">
          <cell r="AF20" t="str">
            <v>010523</v>
          </cell>
          <cell r="AG20">
            <v>24</v>
          </cell>
        </row>
        <row r="21">
          <cell r="AF21" t="str">
            <v>010609</v>
          </cell>
          <cell r="AG21">
            <v>52</v>
          </cell>
        </row>
        <row r="22">
          <cell r="AF22" t="str">
            <v>0106125</v>
          </cell>
          <cell r="AG22">
            <v>40</v>
          </cell>
        </row>
        <row r="23">
          <cell r="AF23" t="str">
            <v>010915</v>
          </cell>
          <cell r="AG23">
            <v>4</v>
          </cell>
        </row>
        <row r="24">
          <cell r="AF24" t="str">
            <v>011003</v>
          </cell>
          <cell r="AG24">
            <v>119</v>
          </cell>
        </row>
        <row r="25">
          <cell r="AF25" t="str">
            <v>011110</v>
          </cell>
          <cell r="AG25">
            <v>36</v>
          </cell>
        </row>
        <row r="26">
          <cell r="AF26" t="str">
            <v>011407</v>
          </cell>
          <cell r="AG26">
            <v>68</v>
          </cell>
        </row>
        <row r="27">
          <cell r="AF27" t="str">
            <v>020102</v>
          </cell>
          <cell r="AG27">
            <v>7</v>
          </cell>
        </row>
        <row r="28">
          <cell r="AF28" t="str">
            <v>020103</v>
          </cell>
          <cell r="AG28">
            <v>11</v>
          </cell>
        </row>
        <row r="29">
          <cell r="AF29" t="str">
            <v>020104</v>
          </cell>
          <cell r="AG29">
            <v>8</v>
          </cell>
        </row>
        <row r="30">
          <cell r="AF30" t="str">
            <v>020110</v>
          </cell>
          <cell r="AG30">
            <v>17</v>
          </cell>
        </row>
        <row r="31">
          <cell r="AF31" t="str">
            <v>021711</v>
          </cell>
          <cell r="AG31">
            <v>2</v>
          </cell>
        </row>
        <row r="32">
          <cell r="AF32" t="str">
            <v>021912</v>
          </cell>
          <cell r="AG32">
            <v>3</v>
          </cell>
        </row>
        <row r="33">
          <cell r="AF33" t="str">
            <v>022049</v>
          </cell>
          <cell r="AG33">
            <v>4</v>
          </cell>
        </row>
        <row r="34">
          <cell r="AF34" t="str">
            <v>022102</v>
          </cell>
          <cell r="AG34">
            <v>1</v>
          </cell>
        </row>
        <row r="35">
          <cell r="AF35" t="str">
            <v>022103</v>
          </cell>
          <cell r="AG35">
            <v>14</v>
          </cell>
        </row>
        <row r="36">
          <cell r="AF36" t="str">
            <v>022106</v>
          </cell>
          <cell r="AG36">
            <v>1</v>
          </cell>
        </row>
        <row r="37">
          <cell r="AF37" t="str">
            <v>022139</v>
          </cell>
          <cell r="AG37">
            <v>5</v>
          </cell>
        </row>
        <row r="38">
          <cell r="AF38" t="str">
            <v>0221500</v>
          </cell>
          <cell r="AG38">
            <v>4</v>
          </cell>
        </row>
        <row r="39">
          <cell r="AF39" t="str">
            <v>0221501</v>
          </cell>
          <cell r="AG39">
            <v>1</v>
          </cell>
        </row>
        <row r="40">
          <cell r="AF40" t="str">
            <v>022163</v>
          </cell>
          <cell r="AG40">
            <v>3</v>
          </cell>
        </row>
        <row r="41">
          <cell r="AF41" t="str">
            <v>022204</v>
          </cell>
          <cell r="AG41">
            <v>4</v>
          </cell>
        </row>
        <row r="42">
          <cell r="AF42" t="str">
            <v>022208</v>
          </cell>
          <cell r="AG42">
            <v>3</v>
          </cell>
        </row>
        <row r="43">
          <cell r="AF43" t="str">
            <v>022209</v>
          </cell>
          <cell r="AG43">
            <v>4</v>
          </cell>
        </row>
        <row r="44">
          <cell r="AF44" t="str">
            <v>022210</v>
          </cell>
          <cell r="AG44">
            <v>1</v>
          </cell>
        </row>
        <row r="45">
          <cell r="AF45" t="str">
            <v>022217</v>
          </cell>
          <cell r="AG45">
            <v>13</v>
          </cell>
        </row>
        <row r="46">
          <cell r="AF46" t="str">
            <v>022218</v>
          </cell>
          <cell r="AG46">
            <v>2</v>
          </cell>
        </row>
        <row r="47">
          <cell r="AF47" t="str">
            <v>022225</v>
          </cell>
          <cell r="AG47">
            <v>5</v>
          </cell>
        </row>
        <row r="48">
          <cell r="AF48" t="str">
            <v>022227</v>
          </cell>
          <cell r="AG48">
            <v>21</v>
          </cell>
        </row>
        <row r="49">
          <cell r="AF49" t="str">
            <v>022229</v>
          </cell>
          <cell r="AG49">
            <v>12</v>
          </cell>
        </row>
        <row r="50">
          <cell r="AF50" t="str">
            <v>022232</v>
          </cell>
          <cell r="AG50">
            <v>34</v>
          </cell>
        </row>
        <row r="51">
          <cell r="AF51" t="str">
            <v>0222325</v>
          </cell>
          <cell r="AG51">
            <v>15</v>
          </cell>
        </row>
        <row r="52">
          <cell r="AF52" t="str">
            <v>0222326</v>
          </cell>
          <cell r="AG52">
            <v>6</v>
          </cell>
        </row>
        <row r="53">
          <cell r="AF53" t="str">
            <v>022234</v>
          </cell>
          <cell r="AG53">
            <v>22</v>
          </cell>
        </row>
        <row r="54">
          <cell r="AF54" t="str">
            <v>022235</v>
          </cell>
          <cell r="AG54">
            <v>7</v>
          </cell>
        </row>
        <row r="55">
          <cell r="AF55" t="str">
            <v>022236</v>
          </cell>
          <cell r="AG55">
            <v>8</v>
          </cell>
        </row>
        <row r="56">
          <cell r="AF56" t="str">
            <v>022240</v>
          </cell>
          <cell r="AG56">
            <v>8</v>
          </cell>
        </row>
        <row r="57">
          <cell r="AF57" t="str">
            <v>022242</v>
          </cell>
          <cell r="AG57">
            <v>11</v>
          </cell>
        </row>
        <row r="58">
          <cell r="AF58" t="str">
            <v>022247</v>
          </cell>
          <cell r="AG58">
            <v>7</v>
          </cell>
        </row>
        <row r="59">
          <cell r="AF59" t="str">
            <v>022248</v>
          </cell>
          <cell r="AG59">
            <v>10</v>
          </cell>
        </row>
        <row r="60">
          <cell r="AF60" t="str">
            <v>0222497</v>
          </cell>
          <cell r="AG60">
            <v>22</v>
          </cell>
        </row>
        <row r="61">
          <cell r="AF61" t="str">
            <v>0222499</v>
          </cell>
          <cell r="AG61">
            <v>15</v>
          </cell>
        </row>
        <row r="62">
          <cell r="AF62" t="str">
            <v>022250</v>
          </cell>
          <cell r="AG62">
            <v>9</v>
          </cell>
        </row>
        <row r="63">
          <cell r="AF63" t="str">
            <v>022251</v>
          </cell>
          <cell r="AG63">
            <v>13</v>
          </cell>
        </row>
        <row r="64">
          <cell r="AF64" t="str">
            <v>022252</v>
          </cell>
          <cell r="AG64">
            <v>1</v>
          </cell>
        </row>
        <row r="65">
          <cell r="AF65" t="str">
            <v>0222528</v>
          </cell>
          <cell r="AG65">
            <v>5</v>
          </cell>
        </row>
        <row r="66">
          <cell r="AF66" t="str">
            <v>022254</v>
          </cell>
          <cell r="AG66">
            <v>6</v>
          </cell>
        </row>
        <row r="67">
          <cell r="AF67" t="str">
            <v>022257</v>
          </cell>
          <cell r="AG67">
            <v>8</v>
          </cell>
        </row>
        <row r="68">
          <cell r="AF68" t="str">
            <v>0222578</v>
          </cell>
          <cell r="AG68">
            <v>13</v>
          </cell>
        </row>
        <row r="69">
          <cell r="AF69" t="str">
            <v>022260</v>
          </cell>
          <cell r="AG69">
            <v>4</v>
          </cell>
        </row>
        <row r="70">
          <cell r="AF70" t="str">
            <v>022262</v>
          </cell>
          <cell r="AG70">
            <v>7</v>
          </cell>
        </row>
        <row r="71">
          <cell r="AF71" t="str">
            <v>022264</v>
          </cell>
          <cell r="AG71">
            <v>2</v>
          </cell>
        </row>
        <row r="72">
          <cell r="AF72" t="str">
            <v>022265</v>
          </cell>
          <cell r="AG72">
            <v>14</v>
          </cell>
        </row>
        <row r="73">
          <cell r="AF73" t="str">
            <v>022266</v>
          </cell>
          <cell r="AG73">
            <v>9</v>
          </cell>
        </row>
        <row r="74">
          <cell r="AF74" t="str">
            <v>022267</v>
          </cell>
          <cell r="AG74">
            <v>11</v>
          </cell>
        </row>
        <row r="75">
          <cell r="AF75" t="str">
            <v>022270</v>
          </cell>
          <cell r="AG75">
            <v>13</v>
          </cell>
        </row>
        <row r="76">
          <cell r="AF76" t="str">
            <v>022271</v>
          </cell>
          <cell r="AG76">
            <v>20</v>
          </cell>
        </row>
        <row r="77">
          <cell r="AF77" t="str">
            <v>022272</v>
          </cell>
          <cell r="AG77">
            <v>5</v>
          </cell>
        </row>
        <row r="78">
          <cell r="AF78" t="str">
            <v>022273</v>
          </cell>
          <cell r="AG78">
            <v>6</v>
          </cell>
        </row>
        <row r="79">
          <cell r="AF79" t="str">
            <v>022274</v>
          </cell>
          <cell r="AG79">
            <v>2</v>
          </cell>
        </row>
        <row r="80">
          <cell r="AF80" t="str">
            <v>022276</v>
          </cell>
          <cell r="AG80">
            <v>23</v>
          </cell>
        </row>
        <row r="81">
          <cell r="AF81" t="str">
            <v>022279</v>
          </cell>
          <cell r="AG81">
            <v>5</v>
          </cell>
        </row>
        <row r="82">
          <cell r="AF82" t="str">
            <v>022281</v>
          </cell>
          <cell r="AG82">
            <v>1</v>
          </cell>
        </row>
        <row r="83">
          <cell r="AF83" t="str">
            <v>022282</v>
          </cell>
          <cell r="AG83">
            <v>16</v>
          </cell>
        </row>
        <row r="84">
          <cell r="AF84" t="str">
            <v>022283</v>
          </cell>
          <cell r="AG84">
            <v>18</v>
          </cell>
        </row>
        <row r="85">
          <cell r="AF85" t="str">
            <v>022286</v>
          </cell>
          <cell r="AG85">
            <v>44</v>
          </cell>
        </row>
        <row r="86">
          <cell r="AF86" t="str">
            <v>022287</v>
          </cell>
          <cell r="AG86">
            <v>5</v>
          </cell>
        </row>
        <row r="87">
          <cell r="AF87" t="str">
            <v>022289</v>
          </cell>
          <cell r="AG87">
            <v>1</v>
          </cell>
        </row>
        <row r="88">
          <cell r="AF88" t="str">
            <v>022421</v>
          </cell>
          <cell r="AG88">
            <v>1</v>
          </cell>
        </row>
        <row r="89">
          <cell r="AF89" t="str">
            <v>032604</v>
          </cell>
          <cell r="AG89">
            <v>8</v>
          </cell>
        </row>
        <row r="90">
          <cell r="AF90" t="str">
            <v>032605</v>
          </cell>
          <cell r="AG90">
            <v>7</v>
          </cell>
        </row>
        <row r="91">
          <cell r="AF91" t="str">
            <v>032607</v>
          </cell>
          <cell r="AG91">
            <v>5</v>
          </cell>
        </row>
        <row r="92">
          <cell r="AF92" t="str">
            <v>032610</v>
          </cell>
          <cell r="AG92">
            <v>3</v>
          </cell>
        </row>
        <row r="93">
          <cell r="AF93" t="str">
            <v>032617</v>
          </cell>
          <cell r="AG93">
            <v>18</v>
          </cell>
        </row>
        <row r="94">
          <cell r="AF94" t="str">
            <v>032624</v>
          </cell>
          <cell r="AG94">
            <v>26</v>
          </cell>
        </row>
        <row r="95">
          <cell r="AF95" t="str">
            <v>032625</v>
          </cell>
          <cell r="AG95">
            <v>6</v>
          </cell>
        </row>
        <row r="96">
          <cell r="AF96" t="str">
            <v>032627</v>
          </cell>
          <cell r="AG96">
            <v>3</v>
          </cell>
        </row>
        <row r="97">
          <cell r="AF97" t="str">
            <v>032628</v>
          </cell>
          <cell r="AG97">
            <v>12</v>
          </cell>
        </row>
        <row r="98">
          <cell r="AF98" t="str">
            <v>032629</v>
          </cell>
          <cell r="AG98">
            <v>2</v>
          </cell>
        </row>
        <row r="99">
          <cell r="AF99" t="str">
            <v>032631</v>
          </cell>
          <cell r="AG99">
            <v>3</v>
          </cell>
        </row>
        <row r="100">
          <cell r="AF100" t="str">
            <v>032633</v>
          </cell>
          <cell r="AG100">
            <v>5</v>
          </cell>
        </row>
        <row r="101">
          <cell r="AF101" t="str">
            <v>032638</v>
          </cell>
          <cell r="AG101">
            <v>1</v>
          </cell>
        </row>
        <row r="102">
          <cell r="AF102" t="str">
            <v>032642</v>
          </cell>
          <cell r="AG102">
            <v>23</v>
          </cell>
        </row>
        <row r="103">
          <cell r="AF103" t="str">
            <v>032647</v>
          </cell>
          <cell r="AG103">
            <v>10</v>
          </cell>
        </row>
        <row r="104">
          <cell r="AF104" t="str">
            <v>032649</v>
          </cell>
          <cell r="AG104">
            <v>3</v>
          </cell>
        </row>
        <row r="105">
          <cell r="AF105" t="str">
            <v>032650</v>
          </cell>
          <cell r="AG105">
            <v>2</v>
          </cell>
        </row>
        <row r="106">
          <cell r="AF106" t="str">
            <v>032652</v>
          </cell>
          <cell r="AG106">
            <v>7</v>
          </cell>
        </row>
        <row r="107">
          <cell r="AF107" t="str">
            <v>032659</v>
          </cell>
          <cell r="AG107">
            <v>9</v>
          </cell>
        </row>
        <row r="108">
          <cell r="AF108" t="str">
            <v>032701</v>
          </cell>
          <cell r="AG108">
            <v>40</v>
          </cell>
        </row>
        <row r="109">
          <cell r="AF109" t="str">
            <v>032709</v>
          </cell>
          <cell r="AG109">
            <v>85</v>
          </cell>
        </row>
        <row r="110">
          <cell r="AF110" t="str">
            <v>032716</v>
          </cell>
          <cell r="AG110">
            <v>33</v>
          </cell>
        </row>
        <row r="111">
          <cell r="AF111" t="str">
            <v>0327321</v>
          </cell>
          <cell r="AG111">
            <v>10</v>
          </cell>
        </row>
        <row r="112">
          <cell r="AF112" t="str">
            <v>032735</v>
          </cell>
          <cell r="AG112">
            <v>11</v>
          </cell>
        </row>
        <row r="113">
          <cell r="AF113" t="str">
            <v>032737</v>
          </cell>
          <cell r="AG113">
            <v>10</v>
          </cell>
        </row>
        <row r="114">
          <cell r="AF114" t="str">
            <v>032751</v>
          </cell>
          <cell r="AG114">
            <v>6</v>
          </cell>
        </row>
        <row r="115">
          <cell r="AF115" t="str">
            <v>032802</v>
          </cell>
          <cell r="AG115">
            <v>66</v>
          </cell>
        </row>
        <row r="116">
          <cell r="AF116" t="str">
            <v>032803</v>
          </cell>
          <cell r="AG116">
            <v>15</v>
          </cell>
        </row>
        <row r="117">
          <cell r="AF117" t="str">
            <v>032806</v>
          </cell>
          <cell r="AG117">
            <v>19</v>
          </cell>
        </row>
        <row r="118">
          <cell r="AF118" t="str">
            <v>032808</v>
          </cell>
          <cell r="AG118">
            <v>6</v>
          </cell>
        </row>
        <row r="119">
          <cell r="AF119" t="str">
            <v>032811</v>
          </cell>
          <cell r="AG119">
            <v>8</v>
          </cell>
        </row>
        <row r="120">
          <cell r="AF120" t="str">
            <v>032812</v>
          </cell>
          <cell r="AG120">
            <v>4</v>
          </cell>
        </row>
        <row r="121">
          <cell r="AF121" t="str">
            <v>032813</v>
          </cell>
          <cell r="AG121">
            <v>31</v>
          </cell>
        </row>
        <row r="122">
          <cell r="AF122" t="str">
            <v>032815</v>
          </cell>
          <cell r="AG122">
            <v>24</v>
          </cell>
        </row>
        <row r="123">
          <cell r="AF123" t="str">
            <v>032818</v>
          </cell>
          <cell r="AG123">
            <v>4</v>
          </cell>
        </row>
        <row r="124">
          <cell r="AF124" t="str">
            <v>032819</v>
          </cell>
          <cell r="AG124">
            <v>42</v>
          </cell>
        </row>
        <row r="125">
          <cell r="AF125" t="str">
            <v>032820</v>
          </cell>
          <cell r="AG125">
            <v>7</v>
          </cell>
        </row>
        <row r="126">
          <cell r="AF126" t="str">
            <v>032821</v>
          </cell>
          <cell r="AG126">
            <v>47</v>
          </cell>
        </row>
        <row r="127">
          <cell r="AF127" t="str">
            <v>032822</v>
          </cell>
          <cell r="AG127">
            <v>7</v>
          </cell>
        </row>
        <row r="128">
          <cell r="AF128" t="str">
            <v>032823</v>
          </cell>
          <cell r="AG128">
            <v>13</v>
          </cell>
        </row>
        <row r="129">
          <cell r="AF129" t="str">
            <v>032826</v>
          </cell>
          <cell r="AG129">
            <v>9</v>
          </cell>
        </row>
        <row r="130">
          <cell r="AF130" t="str">
            <v>032830</v>
          </cell>
          <cell r="AG130">
            <v>13</v>
          </cell>
        </row>
        <row r="131">
          <cell r="AF131" t="str">
            <v>032832</v>
          </cell>
          <cell r="AG131">
            <v>24</v>
          </cell>
        </row>
        <row r="132">
          <cell r="AF132" t="str">
            <v>032836</v>
          </cell>
          <cell r="AG132">
            <v>41</v>
          </cell>
        </row>
        <row r="133">
          <cell r="AF133" t="str">
            <v>032840</v>
          </cell>
          <cell r="AG133">
            <v>23</v>
          </cell>
        </row>
        <row r="134">
          <cell r="AF134" t="str">
            <v>032844</v>
          </cell>
          <cell r="AG134">
            <v>26</v>
          </cell>
        </row>
        <row r="135">
          <cell r="AF135" t="str">
            <v>032845</v>
          </cell>
          <cell r="AG135">
            <v>12</v>
          </cell>
        </row>
        <row r="136">
          <cell r="AF136" t="str">
            <v>032846</v>
          </cell>
          <cell r="AG136">
            <v>18</v>
          </cell>
        </row>
        <row r="137">
          <cell r="AF137" t="str">
            <v>032848</v>
          </cell>
          <cell r="AG137">
            <v>14</v>
          </cell>
        </row>
        <row r="138">
          <cell r="AF138" t="str">
            <v>032853</v>
          </cell>
          <cell r="AG138">
            <v>39</v>
          </cell>
        </row>
        <row r="139">
          <cell r="AF139" t="str">
            <v>032854</v>
          </cell>
          <cell r="AG139">
            <v>22</v>
          </cell>
        </row>
        <row r="140">
          <cell r="AF140" t="str">
            <v>032855</v>
          </cell>
          <cell r="AG140">
            <v>28</v>
          </cell>
        </row>
        <row r="141">
          <cell r="AF141" t="str">
            <v>032856</v>
          </cell>
          <cell r="AG141">
            <v>12</v>
          </cell>
        </row>
        <row r="142">
          <cell r="AF142" t="str">
            <v>032858</v>
          </cell>
          <cell r="AG142">
            <v>4</v>
          </cell>
        </row>
        <row r="143">
          <cell r="AF143" t="str">
            <v>032860</v>
          </cell>
          <cell r="AG143">
            <v>3</v>
          </cell>
        </row>
        <row r="144">
          <cell r="AF144" t="str">
            <v>032861</v>
          </cell>
          <cell r="AG144">
            <v>3</v>
          </cell>
        </row>
        <row r="145">
          <cell r="AF145" t="str">
            <v>032862</v>
          </cell>
          <cell r="AG145">
            <v>4</v>
          </cell>
        </row>
        <row r="146">
          <cell r="AF146" t="str">
            <v>032863</v>
          </cell>
          <cell r="AG146">
            <v>15</v>
          </cell>
        </row>
        <row r="147">
          <cell r="AF147" t="str">
            <v>032864</v>
          </cell>
          <cell r="AG147">
            <v>6</v>
          </cell>
        </row>
        <row r="148">
          <cell r="AF148" t="str">
            <v>032867</v>
          </cell>
          <cell r="AG148">
            <v>43</v>
          </cell>
        </row>
        <row r="149">
          <cell r="AF149" t="str">
            <v>042965</v>
          </cell>
          <cell r="AG149">
            <v>1</v>
          </cell>
        </row>
        <row r="150">
          <cell r="AF150" t="str">
            <v>043953</v>
          </cell>
          <cell r="AG150">
            <v>4</v>
          </cell>
        </row>
        <row r="151">
          <cell r="AF151" t="str">
            <v>044340</v>
          </cell>
          <cell r="AG151">
            <v>2</v>
          </cell>
        </row>
        <row r="152">
          <cell r="AF152" t="str">
            <v>050202</v>
          </cell>
          <cell r="AG152">
            <v>51</v>
          </cell>
        </row>
        <row r="153">
          <cell r="AF153" t="str">
            <v>050203</v>
          </cell>
          <cell r="AG153">
            <v>5</v>
          </cell>
        </row>
        <row r="154">
          <cell r="AF154" t="str">
            <v>050206</v>
          </cell>
          <cell r="AG154">
            <v>2</v>
          </cell>
        </row>
        <row r="155">
          <cell r="AF155" t="str">
            <v>050207</v>
          </cell>
          <cell r="AG155">
            <v>1</v>
          </cell>
        </row>
        <row r="156">
          <cell r="AF156" t="str">
            <v>050209</v>
          </cell>
          <cell r="AG156">
            <v>15</v>
          </cell>
        </row>
        <row r="157">
          <cell r="AF157" t="str">
            <v>050214</v>
          </cell>
          <cell r="AG157">
            <v>54</v>
          </cell>
        </row>
        <row r="158">
          <cell r="AF158" t="str">
            <v>050216</v>
          </cell>
          <cell r="AG158">
            <v>175</v>
          </cell>
        </row>
        <row r="159">
          <cell r="AF159" t="str">
            <v>050217</v>
          </cell>
          <cell r="AG159">
            <v>136</v>
          </cell>
        </row>
        <row r="160">
          <cell r="AF160" t="str">
            <v>050218</v>
          </cell>
          <cell r="AG160">
            <v>33</v>
          </cell>
        </row>
        <row r="161">
          <cell r="AF161" t="str">
            <v>050219</v>
          </cell>
          <cell r="AG161">
            <v>2</v>
          </cell>
        </row>
        <row r="162">
          <cell r="AF162" t="str">
            <v>050221</v>
          </cell>
          <cell r="AG162">
            <v>1</v>
          </cell>
        </row>
        <row r="163">
          <cell r="AF163" t="str">
            <v>054601</v>
          </cell>
          <cell r="AG163">
            <v>69</v>
          </cell>
        </row>
        <row r="164">
          <cell r="AF164" t="str">
            <v>054603</v>
          </cell>
          <cell r="AG164">
            <v>29</v>
          </cell>
        </row>
        <row r="165">
          <cell r="AF165" t="str">
            <v>054607</v>
          </cell>
          <cell r="AG165">
            <v>36</v>
          </cell>
        </row>
        <row r="166">
          <cell r="AF166" t="str">
            <v>054608</v>
          </cell>
          <cell r="AG166">
            <v>13</v>
          </cell>
        </row>
        <row r="167">
          <cell r="AF167" t="str">
            <v>054627</v>
          </cell>
          <cell r="AG167">
            <v>35</v>
          </cell>
        </row>
        <row r="168">
          <cell r="AF168" t="str">
            <v>054629</v>
          </cell>
          <cell r="AG168">
            <v>20</v>
          </cell>
        </row>
        <row r="169">
          <cell r="AF169" t="str">
            <v>054630</v>
          </cell>
          <cell r="AG169">
            <v>44</v>
          </cell>
        </row>
        <row r="170">
          <cell r="AF170" t="str">
            <v>054631</v>
          </cell>
          <cell r="AG170">
            <v>59</v>
          </cell>
        </row>
        <row r="171">
          <cell r="AF171" t="str">
            <v>0546378</v>
          </cell>
          <cell r="AG171">
            <v>23</v>
          </cell>
        </row>
        <row r="172">
          <cell r="AF172" t="str">
            <v>054640</v>
          </cell>
          <cell r="AG172">
            <v>86</v>
          </cell>
        </row>
        <row r="173">
          <cell r="AF173" t="str">
            <v>0546409</v>
          </cell>
          <cell r="AG173">
            <v>70</v>
          </cell>
        </row>
        <row r="174">
          <cell r="AF174" t="str">
            <v>054642</v>
          </cell>
          <cell r="AG174">
            <v>140</v>
          </cell>
        </row>
        <row r="175">
          <cell r="AF175" t="str">
            <v>054646</v>
          </cell>
          <cell r="AG175">
            <v>8</v>
          </cell>
        </row>
        <row r="176">
          <cell r="AF176" t="str">
            <v>054651</v>
          </cell>
          <cell r="AG176">
            <v>1</v>
          </cell>
        </row>
        <row r="177">
          <cell r="AF177" t="str">
            <v>054653</v>
          </cell>
          <cell r="AG177">
            <v>100</v>
          </cell>
        </row>
        <row r="178">
          <cell r="AF178" t="str">
            <v>054656</v>
          </cell>
          <cell r="AG178">
            <v>17</v>
          </cell>
        </row>
        <row r="179">
          <cell r="AF179" t="str">
            <v>054663</v>
          </cell>
          <cell r="AG179">
            <v>41</v>
          </cell>
        </row>
        <row r="180">
          <cell r="AF180" t="str">
            <v>054817</v>
          </cell>
          <cell r="AG180">
            <v>46</v>
          </cell>
        </row>
        <row r="181">
          <cell r="AF181" t="str">
            <v>054821</v>
          </cell>
          <cell r="AG181">
            <v>9</v>
          </cell>
        </row>
        <row r="182">
          <cell r="AF182" t="str">
            <v>054824</v>
          </cell>
          <cell r="AG182">
            <v>24</v>
          </cell>
        </row>
        <row r="183">
          <cell r="AF183" t="str">
            <v>054825</v>
          </cell>
          <cell r="AG183">
            <v>15</v>
          </cell>
        </row>
        <row r="184">
          <cell r="AF184" t="str">
            <v>054841</v>
          </cell>
          <cell r="AG184">
            <v>94</v>
          </cell>
        </row>
        <row r="185">
          <cell r="AF185" t="str">
            <v>054844</v>
          </cell>
          <cell r="AG185">
            <v>15</v>
          </cell>
        </row>
        <row r="186">
          <cell r="AF186" t="str">
            <v>054909</v>
          </cell>
          <cell r="AG186">
            <v>10</v>
          </cell>
        </row>
        <row r="187">
          <cell r="AF187" t="str">
            <v>055052</v>
          </cell>
          <cell r="AG187">
            <v>1</v>
          </cell>
        </row>
        <row r="188">
          <cell r="AF188" t="str">
            <v>055145</v>
          </cell>
          <cell r="AG188">
            <v>10</v>
          </cell>
        </row>
        <row r="189">
          <cell r="AF189" t="str">
            <v>055162</v>
          </cell>
          <cell r="AG189">
            <v>3</v>
          </cell>
        </row>
        <row r="190">
          <cell r="AF190" t="str">
            <v>055232</v>
          </cell>
          <cell r="AG190">
            <v>7</v>
          </cell>
        </row>
        <row r="191">
          <cell r="AF191" t="str">
            <v>055338</v>
          </cell>
          <cell r="AG191">
            <v>1</v>
          </cell>
        </row>
        <row r="192">
          <cell r="AF192" t="str">
            <v>055410</v>
          </cell>
          <cell r="AG192">
            <v>7</v>
          </cell>
        </row>
        <row r="193">
          <cell r="AF193" t="str">
            <v>055412</v>
          </cell>
          <cell r="AG193">
            <v>4</v>
          </cell>
        </row>
        <row r="194">
          <cell r="AF194" t="str">
            <v>055414</v>
          </cell>
          <cell r="AG194">
            <v>31</v>
          </cell>
        </row>
        <row r="195">
          <cell r="AF195" t="str">
            <v>055415</v>
          </cell>
          <cell r="AG195">
            <v>2</v>
          </cell>
        </row>
        <row r="196">
          <cell r="AF196" t="str">
            <v>055416</v>
          </cell>
          <cell r="AG196">
            <v>6</v>
          </cell>
        </row>
        <row r="197">
          <cell r="AF197" t="str">
            <v>055418</v>
          </cell>
          <cell r="AG197">
            <v>21</v>
          </cell>
        </row>
        <row r="198">
          <cell r="AF198" t="str">
            <v>055426</v>
          </cell>
          <cell r="AG198">
            <v>6</v>
          </cell>
        </row>
        <row r="199">
          <cell r="AF199" t="str">
            <v>055428</v>
          </cell>
          <cell r="AG199">
            <v>5</v>
          </cell>
        </row>
        <row r="200">
          <cell r="AF200" t="str">
            <v>0554328</v>
          </cell>
          <cell r="AG200">
            <v>40</v>
          </cell>
        </row>
        <row r="201">
          <cell r="AF201" t="str">
            <v>055433</v>
          </cell>
          <cell r="AG201">
            <v>18</v>
          </cell>
        </row>
        <row r="202">
          <cell r="AF202" t="str">
            <v>0554331</v>
          </cell>
          <cell r="AG202">
            <v>9</v>
          </cell>
        </row>
        <row r="203">
          <cell r="AF203" t="str">
            <v>055435</v>
          </cell>
          <cell r="AG203">
            <v>4</v>
          </cell>
        </row>
        <row r="204">
          <cell r="AF204" t="str">
            <v>0554355</v>
          </cell>
          <cell r="AG204">
            <v>1</v>
          </cell>
        </row>
        <row r="205">
          <cell r="AF205" t="str">
            <v>055437</v>
          </cell>
          <cell r="AG205">
            <v>13</v>
          </cell>
        </row>
        <row r="206">
          <cell r="AF206" t="str">
            <v>0554377</v>
          </cell>
          <cell r="AG206">
            <v>21</v>
          </cell>
        </row>
        <row r="207">
          <cell r="AF207" t="str">
            <v>0554379</v>
          </cell>
          <cell r="AG207">
            <v>8</v>
          </cell>
        </row>
        <row r="208">
          <cell r="AF208" t="str">
            <v>055439</v>
          </cell>
          <cell r="AG208">
            <v>62</v>
          </cell>
        </row>
        <row r="209">
          <cell r="AF209" t="str">
            <v>0554393</v>
          </cell>
          <cell r="AG209">
            <v>33</v>
          </cell>
        </row>
        <row r="210">
          <cell r="AF210" t="str">
            <v>0554405</v>
          </cell>
          <cell r="AG210">
            <v>1</v>
          </cell>
        </row>
        <row r="211">
          <cell r="AF211" t="str">
            <v>0554406</v>
          </cell>
          <cell r="AG211">
            <v>34</v>
          </cell>
        </row>
        <row r="212">
          <cell r="AF212" t="str">
            <v>0554407</v>
          </cell>
          <cell r="AG212">
            <v>23</v>
          </cell>
        </row>
        <row r="213">
          <cell r="AF213" t="str">
            <v>0554412</v>
          </cell>
          <cell r="AG213">
            <v>2</v>
          </cell>
        </row>
        <row r="214">
          <cell r="AF214" t="str">
            <v>055447</v>
          </cell>
          <cell r="AG214">
            <v>56</v>
          </cell>
        </row>
        <row r="215">
          <cell r="AF215" t="str">
            <v>0554483</v>
          </cell>
          <cell r="AG215">
            <v>4</v>
          </cell>
        </row>
        <row r="216">
          <cell r="AF216" t="str">
            <v>055450</v>
          </cell>
          <cell r="AG216">
            <v>8</v>
          </cell>
        </row>
        <row r="217">
          <cell r="AF217" t="str">
            <v>0554500</v>
          </cell>
          <cell r="AG217">
            <v>9</v>
          </cell>
        </row>
        <row r="218">
          <cell r="AF218" t="str">
            <v>0554511</v>
          </cell>
          <cell r="AG218">
            <v>6</v>
          </cell>
        </row>
        <row r="219">
          <cell r="AF219" t="str">
            <v>055455</v>
          </cell>
          <cell r="AG219">
            <v>34</v>
          </cell>
        </row>
        <row r="220">
          <cell r="AF220" t="str">
            <v>055457</v>
          </cell>
          <cell r="AG220">
            <v>30</v>
          </cell>
        </row>
        <row r="221">
          <cell r="AF221" t="str">
            <v>055458</v>
          </cell>
          <cell r="AG221">
            <v>1</v>
          </cell>
        </row>
        <row r="222">
          <cell r="AF222" t="str">
            <v>055459</v>
          </cell>
          <cell r="AG222">
            <v>17</v>
          </cell>
        </row>
        <row r="223">
          <cell r="AF223" t="str">
            <v>055743</v>
          </cell>
          <cell r="AG223">
            <v>11</v>
          </cell>
        </row>
        <row r="224">
          <cell r="AF224" t="str">
            <v>0557446</v>
          </cell>
          <cell r="AG224">
            <v>2</v>
          </cell>
        </row>
        <row r="225">
          <cell r="AF225" t="str">
            <v>055905</v>
          </cell>
          <cell r="AG225">
            <v>13</v>
          </cell>
        </row>
        <row r="226">
          <cell r="AF226" t="str">
            <v>056022</v>
          </cell>
          <cell r="AG226">
            <v>2</v>
          </cell>
        </row>
        <row r="227">
          <cell r="AF227" t="str">
            <v>066304</v>
          </cell>
          <cell r="AG227">
            <v>77</v>
          </cell>
        </row>
        <row r="228">
          <cell r="AF228" t="str">
            <v>066374</v>
          </cell>
          <cell r="AG228">
            <v>23</v>
          </cell>
        </row>
        <row r="229">
          <cell r="AF229" t="str">
            <v>066379</v>
          </cell>
          <cell r="AG229">
            <v>33</v>
          </cell>
        </row>
        <row r="230">
          <cell r="AF230" t="str">
            <v>066382</v>
          </cell>
          <cell r="AG230">
            <v>20</v>
          </cell>
        </row>
        <row r="231">
          <cell r="AF231" t="str">
            <v>066405</v>
          </cell>
          <cell r="AG231">
            <v>41</v>
          </cell>
        </row>
        <row r="232">
          <cell r="AF232" t="str">
            <v>066406</v>
          </cell>
          <cell r="AG232">
            <v>35</v>
          </cell>
        </row>
        <row r="233">
          <cell r="AF233" t="str">
            <v>066410</v>
          </cell>
          <cell r="AG233">
            <v>94</v>
          </cell>
        </row>
        <row r="234">
          <cell r="AF234" t="str">
            <v>066412</v>
          </cell>
          <cell r="AG234">
            <v>16</v>
          </cell>
        </row>
        <row r="235">
          <cell r="AF235" t="str">
            <v>066415</v>
          </cell>
          <cell r="AG235">
            <v>160</v>
          </cell>
        </row>
        <row r="236">
          <cell r="AF236" t="str">
            <v>066417</v>
          </cell>
          <cell r="AG236">
            <v>145</v>
          </cell>
        </row>
        <row r="237">
          <cell r="AF237" t="str">
            <v>066418</v>
          </cell>
          <cell r="AG237">
            <v>42</v>
          </cell>
        </row>
        <row r="238">
          <cell r="AF238" t="str">
            <v>066419</v>
          </cell>
          <cell r="AG238">
            <v>46</v>
          </cell>
        </row>
        <row r="239">
          <cell r="AF239" t="str">
            <v>066421</v>
          </cell>
          <cell r="AG239">
            <v>12</v>
          </cell>
        </row>
        <row r="240">
          <cell r="AF240" t="str">
            <v>066422</v>
          </cell>
          <cell r="AG240">
            <v>82</v>
          </cell>
        </row>
        <row r="241">
          <cell r="AF241" t="str">
            <v>066423</v>
          </cell>
          <cell r="AG241">
            <v>10</v>
          </cell>
        </row>
        <row r="242">
          <cell r="AF242" t="str">
            <v>066424</v>
          </cell>
          <cell r="AG242">
            <v>66</v>
          </cell>
        </row>
        <row r="243">
          <cell r="AF243" t="str">
            <v>066425</v>
          </cell>
          <cell r="AG243">
            <v>65</v>
          </cell>
        </row>
        <row r="244">
          <cell r="AF244" t="str">
            <v>066426</v>
          </cell>
          <cell r="AG244">
            <v>21</v>
          </cell>
        </row>
        <row r="245">
          <cell r="AF245" t="str">
            <v>066427</v>
          </cell>
          <cell r="AG245">
            <v>4</v>
          </cell>
        </row>
        <row r="246">
          <cell r="AF246" t="str">
            <v>066428</v>
          </cell>
          <cell r="AG246">
            <v>157</v>
          </cell>
        </row>
        <row r="247">
          <cell r="AF247" t="str">
            <v>066430</v>
          </cell>
          <cell r="AG247">
            <v>126</v>
          </cell>
        </row>
        <row r="248">
          <cell r="AF248" t="str">
            <v>066433</v>
          </cell>
          <cell r="AG248">
            <v>90</v>
          </cell>
        </row>
        <row r="249">
          <cell r="AF249" t="str">
            <v>066435</v>
          </cell>
          <cell r="AG249">
            <v>73</v>
          </cell>
        </row>
        <row r="250">
          <cell r="AF250" t="str">
            <v>066436</v>
          </cell>
          <cell r="AG250">
            <v>15</v>
          </cell>
        </row>
        <row r="251">
          <cell r="AF251" t="str">
            <v>066438</v>
          </cell>
          <cell r="AG251">
            <v>84</v>
          </cell>
        </row>
        <row r="252">
          <cell r="AF252" t="str">
            <v>066440</v>
          </cell>
          <cell r="AG252">
            <v>28</v>
          </cell>
        </row>
        <row r="253">
          <cell r="AF253" t="str">
            <v>066441</v>
          </cell>
          <cell r="AG253">
            <v>107</v>
          </cell>
        </row>
        <row r="254">
          <cell r="AF254" t="str">
            <v>066443</v>
          </cell>
          <cell r="AG254">
            <v>82</v>
          </cell>
        </row>
        <row r="255">
          <cell r="AF255" t="str">
            <v>066444</v>
          </cell>
          <cell r="AG255">
            <v>50</v>
          </cell>
        </row>
        <row r="256">
          <cell r="AF256" t="str">
            <v>066445</v>
          </cell>
          <cell r="AG256">
            <v>32</v>
          </cell>
        </row>
        <row r="257">
          <cell r="AF257" t="str">
            <v>066446</v>
          </cell>
          <cell r="AG257">
            <v>18</v>
          </cell>
        </row>
        <row r="258">
          <cell r="AF258" t="str">
            <v>066447</v>
          </cell>
          <cell r="AG258">
            <v>46</v>
          </cell>
        </row>
        <row r="259">
          <cell r="AF259" t="str">
            <v>0664475</v>
          </cell>
          <cell r="AG259">
            <v>23</v>
          </cell>
        </row>
        <row r="260">
          <cell r="AF260" t="str">
            <v>066448</v>
          </cell>
          <cell r="AG260">
            <v>45</v>
          </cell>
        </row>
        <row r="261">
          <cell r="AF261" t="str">
            <v>0664480</v>
          </cell>
          <cell r="AG261">
            <v>18</v>
          </cell>
        </row>
        <row r="262">
          <cell r="AF262" t="str">
            <v>066449</v>
          </cell>
          <cell r="AG262">
            <v>43</v>
          </cell>
        </row>
        <row r="263">
          <cell r="AF263" t="str">
            <v>0664493</v>
          </cell>
          <cell r="AG263">
            <v>69</v>
          </cell>
        </row>
        <row r="264">
          <cell r="AF264" t="str">
            <v>066450</v>
          </cell>
          <cell r="AG264">
            <v>44</v>
          </cell>
        </row>
        <row r="265">
          <cell r="AF265" t="str">
            <v>066451</v>
          </cell>
          <cell r="AG265">
            <v>80</v>
          </cell>
        </row>
        <row r="266">
          <cell r="AF266" t="str">
            <v>0664512</v>
          </cell>
          <cell r="AG266">
            <v>42</v>
          </cell>
        </row>
        <row r="267">
          <cell r="AF267" t="str">
            <v>066453</v>
          </cell>
          <cell r="AG267">
            <v>74</v>
          </cell>
        </row>
        <row r="268">
          <cell r="AF268" t="str">
            <v>066454</v>
          </cell>
          <cell r="AG268">
            <v>49</v>
          </cell>
        </row>
        <row r="269">
          <cell r="AF269" t="str">
            <v>066455</v>
          </cell>
          <cell r="AG269">
            <v>126</v>
          </cell>
        </row>
        <row r="270">
          <cell r="AF270" t="str">
            <v>066456</v>
          </cell>
          <cell r="AG270">
            <v>81</v>
          </cell>
        </row>
        <row r="271">
          <cell r="AF271" t="str">
            <v>0664564</v>
          </cell>
          <cell r="AG271">
            <v>17</v>
          </cell>
        </row>
        <row r="272">
          <cell r="AF272" t="str">
            <v>066457</v>
          </cell>
          <cell r="AG272">
            <v>118</v>
          </cell>
        </row>
        <row r="273">
          <cell r="AF273" t="str">
            <v>0664573</v>
          </cell>
          <cell r="AG273">
            <v>32</v>
          </cell>
        </row>
        <row r="274">
          <cell r="AF274" t="str">
            <v>0664579</v>
          </cell>
          <cell r="AG274">
            <v>4</v>
          </cell>
        </row>
        <row r="275">
          <cell r="AF275" t="str">
            <v>066458</v>
          </cell>
          <cell r="AG275">
            <v>59</v>
          </cell>
        </row>
        <row r="276">
          <cell r="AF276" t="str">
            <v>066459</v>
          </cell>
          <cell r="AG276">
            <v>9</v>
          </cell>
        </row>
        <row r="277">
          <cell r="AF277" t="str">
            <v>066461</v>
          </cell>
          <cell r="AG277">
            <v>8</v>
          </cell>
        </row>
        <row r="278">
          <cell r="AF278" t="str">
            <v>066462</v>
          </cell>
          <cell r="AG278">
            <v>169</v>
          </cell>
        </row>
        <row r="279">
          <cell r="AF279" t="str">
            <v>066464</v>
          </cell>
          <cell r="AG279">
            <v>7</v>
          </cell>
        </row>
        <row r="280">
          <cell r="AF280" t="str">
            <v>066465</v>
          </cell>
          <cell r="AG280">
            <v>9</v>
          </cell>
        </row>
        <row r="281">
          <cell r="AF281" t="str">
            <v>066470</v>
          </cell>
          <cell r="AG281">
            <v>29</v>
          </cell>
        </row>
        <row r="282">
          <cell r="AF282" t="str">
            <v>066472</v>
          </cell>
          <cell r="AG282">
            <v>74</v>
          </cell>
        </row>
        <row r="283">
          <cell r="AF283" t="str">
            <v>066476</v>
          </cell>
          <cell r="AG283">
            <v>47</v>
          </cell>
        </row>
        <row r="284">
          <cell r="AF284" t="str">
            <v>066480</v>
          </cell>
          <cell r="AG284">
            <v>31</v>
          </cell>
        </row>
        <row r="285">
          <cell r="AF285" t="str">
            <v>066483</v>
          </cell>
          <cell r="AG285">
            <v>104</v>
          </cell>
        </row>
        <row r="286">
          <cell r="AF286" t="str">
            <v>066484</v>
          </cell>
          <cell r="AG286">
            <v>92</v>
          </cell>
        </row>
        <row r="287">
          <cell r="AF287" t="str">
            <v>066485</v>
          </cell>
          <cell r="AG287">
            <v>35</v>
          </cell>
        </row>
        <row r="288">
          <cell r="AF288" t="str">
            <v>066486</v>
          </cell>
          <cell r="AG288">
            <v>95</v>
          </cell>
        </row>
        <row r="289">
          <cell r="AF289" t="str">
            <v>066490</v>
          </cell>
          <cell r="AG289">
            <v>184</v>
          </cell>
        </row>
        <row r="290">
          <cell r="AF290" t="str">
            <v>066491</v>
          </cell>
          <cell r="AG290">
            <v>63</v>
          </cell>
        </row>
        <row r="291">
          <cell r="AF291" t="str">
            <v>066529</v>
          </cell>
          <cell r="AG291">
            <v>9</v>
          </cell>
        </row>
        <row r="292">
          <cell r="AF292" t="str">
            <v>066701</v>
          </cell>
          <cell r="AG292">
            <v>22</v>
          </cell>
        </row>
        <row r="293">
          <cell r="AF293" t="str">
            <v>066781</v>
          </cell>
          <cell r="AG293">
            <v>1</v>
          </cell>
        </row>
        <row r="294">
          <cell r="AF294" t="str">
            <v>TLS37</v>
          </cell>
          <cell r="AG294">
            <v>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"/>
      <sheetName val="Student Without BRN"/>
      <sheetName val="2024 Payment Data"/>
      <sheetName val="2023 Payment Data"/>
      <sheetName val="Student Data with BRN"/>
      <sheetName val="Student Data WO BRN"/>
    </sheetNames>
    <sheetDataSet>
      <sheetData sheetId="0">
        <row r="11">
          <cell r="A11" t="str">
            <v>010106</v>
          </cell>
          <cell r="B11" t="str">
            <v>Losalava Primary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0084559001</v>
          </cell>
          <cell r="K11" t="str">
            <v>LOSOLAVA PRIMARY SCHOOL</v>
          </cell>
          <cell r="L11" t="str">
            <v>PS</v>
          </cell>
          <cell r="M11" t="str">
            <v>No</v>
          </cell>
          <cell r="N11" t="str">
            <v>Yes</v>
          </cell>
          <cell r="O11" t="str">
            <v>Yes</v>
          </cell>
          <cell r="P11" t="str">
            <v>Yes</v>
          </cell>
          <cell r="Q11" t="str">
            <v>Yes</v>
          </cell>
          <cell r="R11" t="str">
            <v>Yes</v>
          </cell>
          <cell r="S11" t="str">
            <v>Yes</v>
          </cell>
          <cell r="T11" t="str">
            <v>No</v>
          </cell>
          <cell r="U11" t="str">
            <v>No</v>
          </cell>
          <cell r="V11" t="str">
            <v>No</v>
          </cell>
          <cell r="W11" t="str">
            <v>No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1 2 3 4 5 6 </v>
          </cell>
          <cell r="AE11" t="str">
            <v>No</v>
          </cell>
          <cell r="AF11" t="str">
            <v>Yes</v>
          </cell>
          <cell r="AG11" t="str">
            <v>No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22</v>
          </cell>
          <cell r="AZ11">
            <v>25</v>
          </cell>
          <cell r="BA11">
            <v>21</v>
          </cell>
          <cell r="BB11">
            <v>35</v>
          </cell>
          <cell r="BC11">
            <v>28</v>
          </cell>
          <cell r="BD11">
            <v>29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160</v>
          </cell>
          <cell r="BO11">
            <v>0</v>
          </cell>
          <cell r="BP11">
            <v>0</v>
          </cell>
          <cell r="BQ11">
            <v>22</v>
          </cell>
          <cell r="BR11">
            <v>25</v>
          </cell>
          <cell r="BS11">
            <v>21</v>
          </cell>
          <cell r="BT11">
            <v>35</v>
          </cell>
          <cell r="BU11">
            <v>28</v>
          </cell>
          <cell r="BV11">
            <v>29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160</v>
          </cell>
          <cell r="CG11">
            <v>0</v>
          </cell>
          <cell r="CH11">
            <v>0</v>
          </cell>
          <cell r="CI11">
            <v>0</v>
          </cell>
          <cell r="CJ11">
            <v>70</v>
          </cell>
        </row>
        <row r="12">
          <cell r="A12" t="str">
            <v>010112</v>
          </cell>
          <cell r="B12" t="str">
            <v>Santa Maria Primary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PS</v>
          </cell>
          <cell r="M12" t="str">
            <v>No</v>
          </cell>
          <cell r="N12" t="str">
            <v>Yes</v>
          </cell>
          <cell r="O12" t="str">
            <v>Yes</v>
          </cell>
          <cell r="P12" t="str">
            <v>Yes</v>
          </cell>
          <cell r="Q12" t="str">
            <v>Yes</v>
          </cell>
          <cell r="R12" t="str">
            <v>Yes</v>
          </cell>
          <cell r="S12" t="str">
            <v>Yes</v>
          </cell>
          <cell r="T12" t="str">
            <v>No</v>
          </cell>
          <cell r="U12" t="str">
            <v>No</v>
          </cell>
          <cell r="V12" t="str">
            <v>No</v>
          </cell>
          <cell r="W12" t="str">
            <v>No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1 2 3 4 5 6 </v>
          </cell>
          <cell r="AE12" t="str">
            <v>No</v>
          </cell>
          <cell r="AF12" t="str">
            <v>Yes</v>
          </cell>
          <cell r="AG12" t="str">
            <v>No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Yes</v>
          </cell>
          <cell r="AL12" t="str">
            <v>Yes</v>
          </cell>
          <cell r="AM12" t="str">
            <v>Yes</v>
          </cell>
          <cell r="AN12" t="str">
            <v>Yes</v>
          </cell>
          <cell r="AO12" t="str">
            <v>Yes</v>
          </cell>
          <cell r="AP12" t="str">
            <v>No</v>
          </cell>
          <cell r="AQ12" t="str">
            <v>No</v>
          </cell>
          <cell r="AR12" t="str">
            <v>Yes</v>
          </cell>
          <cell r="AS12" t="str">
            <v>Yes</v>
          </cell>
          <cell r="AT12" t="str">
            <v>Yes</v>
          </cell>
          <cell r="AU12" t="str">
            <v>Yes</v>
          </cell>
          <cell r="AV12" t="str">
            <v>No</v>
          </cell>
          <cell r="AW12" t="str">
            <v>No</v>
          </cell>
          <cell r="AX12">
            <v>0</v>
          </cell>
          <cell r="AY12">
            <v>31</v>
          </cell>
          <cell r="AZ12">
            <v>23</v>
          </cell>
          <cell r="BA12">
            <v>19</v>
          </cell>
          <cell r="BB12">
            <v>10</v>
          </cell>
          <cell r="BC12">
            <v>16</v>
          </cell>
          <cell r="BD12">
            <v>20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119</v>
          </cell>
          <cell r="BO12">
            <v>0</v>
          </cell>
          <cell r="BP12">
            <v>0</v>
          </cell>
          <cell r="BQ12">
            <v>31</v>
          </cell>
          <cell r="BR12">
            <v>23</v>
          </cell>
          <cell r="BS12">
            <v>19</v>
          </cell>
          <cell r="BT12">
            <v>10</v>
          </cell>
          <cell r="BU12">
            <v>16</v>
          </cell>
          <cell r="BV12">
            <v>20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119</v>
          </cell>
          <cell r="CG12">
            <v>0</v>
          </cell>
          <cell r="CH12">
            <v>0</v>
          </cell>
          <cell r="CI12">
            <v>0</v>
          </cell>
          <cell r="CJ12">
            <v>100</v>
          </cell>
        </row>
        <row r="13">
          <cell r="A13" t="str">
            <v>010113</v>
          </cell>
          <cell r="B13" t="str">
            <v>Sarantar Primary</v>
          </cell>
          <cell r="C13" t="str">
            <v>ENG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0084561001</v>
          </cell>
          <cell r="K13" t="str">
            <v>SARANTAR PRIMARY SCHOOL</v>
          </cell>
          <cell r="L13" t="str">
            <v>PS</v>
          </cell>
          <cell r="M13" t="str">
            <v>No</v>
          </cell>
          <cell r="N13" t="str">
            <v>Yes</v>
          </cell>
          <cell r="O13" t="str">
            <v>Yes</v>
          </cell>
          <cell r="P13" t="str">
            <v>Yes</v>
          </cell>
          <cell r="Q13" t="str">
            <v>Yes</v>
          </cell>
          <cell r="R13" t="str">
            <v>Yes</v>
          </cell>
          <cell r="S13" t="str">
            <v>Yes</v>
          </cell>
          <cell r="T13" t="str">
            <v>No</v>
          </cell>
          <cell r="U13" t="str">
            <v>No</v>
          </cell>
          <cell r="V13" t="str">
            <v>No</v>
          </cell>
          <cell r="W13" t="str">
            <v>No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1 2 3 4 5 6 </v>
          </cell>
          <cell r="AE13" t="str">
            <v>No</v>
          </cell>
          <cell r="AF13" t="str">
            <v>Yes</v>
          </cell>
          <cell r="AG13" t="str">
            <v>No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Yes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9</v>
          </cell>
          <cell r="AZ13">
            <v>9</v>
          </cell>
          <cell r="BA13">
            <v>6</v>
          </cell>
          <cell r="BB13">
            <v>7</v>
          </cell>
          <cell r="BC13">
            <v>12</v>
          </cell>
          <cell r="BD13">
            <v>12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55</v>
          </cell>
          <cell r="BO13">
            <v>0</v>
          </cell>
          <cell r="BP13">
            <v>0</v>
          </cell>
          <cell r="BQ13">
            <v>9</v>
          </cell>
          <cell r="BR13">
            <v>9</v>
          </cell>
          <cell r="BS13">
            <v>6</v>
          </cell>
          <cell r="BT13">
            <v>7</v>
          </cell>
          <cell r="BU13">
            <v>12</v>
          </cell>
          <cell r="BV13">
            <v>12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55</v>
          </cell>
          <cell r="CG13">
            <v>0</v>
          </cell>
          <cell r="CH13">
            <v>0</v>
          </cell>
          <cell r="CI13">
            <v>0</v>
          </cell>
          <cell r="CJ13">
            <v>43</v>
          </cell>
        </row>
        <row r="14">
          <cell r="A14" t="str">
            <v>0101138</v>
          </cell>
          <cell r="B14" t="str">
            <v>Matafanga Special School Primary</v>
          </cell>
          <cell r="C14" t="str">
            <v>ENG</v>
          </cell>
          <cell r="D14" t="str">
            <v>SDA</v>
          </cell>
          <cell r="E14" t="str">
            <v>Seven Day Adventist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L14" t="str">
            <v>PS</v>
          </cell>
          <cell r="M14" t="str">
            <v>No</v>
          </cell>
          <cell r="N14" t="str">
            <v>Yes</v>
          </cell>
          <cell r="O14" t="str">
            <v>Yes</v>
          </cell>
          <cell r="P14" t="str">
            <v>Yes</v>
          </cell>
          <cell r="Q14" t="str">
            <v>Yes</v>
          </cell>
          <cell r="R14" t="str">
            <v>Yes</v>
          </cell>
          <cell r="S14" t="str">
            <v>Yes</v>
          </cell>
          <cell r="T14" t="str">
            <v>No</v>
          </cell>
          <cell r="U14" t="str">
            <v>No</v>
          </cell>
          <cell r="V14" t="str">
            <v>No</v>
          </cell>
          <cell r="W14" t="str">
            <v>No</v>
          </cell>
          <cell r="X14" t="str">
            <v>No</v>
          </cell>
          <cell r="Y14" t="str">
            <v>No</v>
          </cell>
          <cell r="Z14" t="str">
            <v>No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1 2 3 4 5 6 </v>
          </cell>
          <cell r="AE14" t="str">
            <v>No</v>
          </cell>
          <cell r="AF14" t="str">
            <v>Yes</v>
          </cell>
          <cell r="AG14" t="str">
            <v>No</v>
          </cell>
          <cell r="AH14" t="str">
            <v>No</v>
          </cell>
          <cell r="AI14" t="str">
            <v>No</v>
          </cell>
          <cell r="AJ14" t="str">
            <v>No</v>
          </cell>
          <cell r="AK14" t="str">
            <v>No</v>
          </cell>
          <cell r="AL14" t="str">
            <v>No</v>
          </cell>
          <cell r="AM14" t="str">
            <v>No</v>
          </cell>
          <cell r="AN14" t="str">
            <v>No</v>
          </cell>
          <cell r="AO14" t="str">
            <v>No</v>
          </cell>
          <cell r="AP14" t="str">
            <v>No</v>
          </cell>
          <cell r="AQ14" t="str">
            <v>No</v>
          </cell>
          <cell r="AR14" t="str">
            <v>No</v>
          </cell>
          <cell r="AS14" t="str">
            <v>No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>
            <v>0</v>
          </cell>
          <cell r="AY14">
            <v>0</v>
          </cell>
          <cell r="AZ14">
            <v>4</v>
          </cell>
          <cell r="BA14">
            <v>12</v>
          </cell>
          <cell r="BB14">
            <v>13</v>
          </cell>
          <cell r="BC14">
            <v>9</v>
          </cell>
          <cell r="BD14">
            <v>0</v>
          </cell>
          <cell r="BE14">
            <v>7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38</v>
          </cell>
          <cell r="BO14">
            <v>7</v>
          </cell>
          <cell r="BP14">
            <v>0</v>
          </cell>
          <cell r="BQ14">
            <v>0</v>
          </cell>
          <cell r="BR14">
            <v>4</v>
          </cell>
          <cell r="BS14">
            <v>12</v>
          </cell>
          <cell r="BT14">
            <v>13</v>
          </cell>
          <cell r="BU14">
            <v>9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38</v>
          </cell>
          <cell r="CG14">
            <v>0</v>
          </cell>
          <cell r="CH14">
            <v>0</v>
          </cell>
          <cell r="CI14">
            <v>0</v>
          </cell>
          <cell r="CJ14">
            <v>32</v>
          </cell>
        </row>
        <row r="15">
          <cell r="A15" t="str">
            <v>0101143</v>
          </cell>
          <cell r="B15" t="str">
            <v>Koro Bay Primary</v>
          </cell>
          <cell r="C15" t="str">
            <v>FRE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Gaua</v>
          </cell>
          <cell r="I15" t="str">
            <v>Torba</v>
          </cell>
          <cell r="L15" t="str">
            <v>PS</v>
          </cell>
          <cell r="M15" t="str">
            <v>No</v>
          </cell>
          <cell r="N15" t="str">
            <v>Yes</v>
          </cell>
          <cell r="O15" t="str">
            <v>Yes</v>
          </cell>
          <cell r="P15" t="str">
            <v>Yes</v>
          </cell>
          <cell r="Q15" t="str">
            <v>Yes</v>
          </cell>
          <cell r="R15" t="str">
            <v>Yes</v>
          </cell>
          <cell r="S15" t="str">
            <v>Yes</v>
          </cell>
          <cell r="T15" t="str">
            <v>No</v>
          </cell>
          <cell r="U15" t="str">
            <v>No</v>
          </cell>
          <cell r="V15" t="str">
            <v>No</v>
          </cell>
          <cell r="W15" t="str">
            <v>No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1 2 3 4 5 6 </v>
          </cell>
          <cell r="AE15" t="str">
            <v>No</v>
          </cell>
          <cell r="AF15" t="str">
            <v>Yes</v>
          </cell>
          <cell r="AG15" t="str">
            <v>No</v>
          </cell>
          <cell r="AH15" t="str">
            <v>No</v>
          </cell>
          <cell r="AI15" t="str">
            <v>No</v>
          </cell>
          <cell r="AJ15" t="str">
            <v>No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No</v>
          </cell>
          <cell r="AQ15" t="str">
            <v>No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10</v>
          </cell>
          <cell r="AZ15">
            <v>0</v>
          </cell>
          <cell r="BA15">
            <v>11</v>
          </cell>
          <cell r="BB15">
            <v>0</v>
          </cell>
          <cell r="BC15">
            <v>14</v>
          </cell>
          <cell r="BD15">
            <v>9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44</v>
          </cell>
          <cell r="BO15">
            <v>0</v>
          </cell>
          <cell r="BP15">
            <v>0</v>
          </cell>
          <cell r="BQ15">
            <v>10</v>
          </cell>
          <cell r="BR15">
            <v>0</v>
          </cell>
          <cell r="BS15">
            <v>11</v>
          </cell>
          <cell r="BT15">
            <v>0</v>
          </cell>
          <cell r="BU15">
            <v>14</v>
          </cell>
          <cell r="BV15">
            <v>9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44</v>
          </cell>
          <cell r="CG15">
            <v>0</v>
          </cell>
          <cell r="CH15">
            <v>0</v>
          </cell>
          <cell r="CI15">
            <v>0</v>
          </cell>
          <cell r="CJ15">
            <v>44</v>
          </cell>
        </row>
        <row r="16">
          <cell r="A16" t="str">
            <v>010119</v>
          </cell>
          <cell r="B16" t="str">
            <v>Vaget Primary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Gaua</v>
          </cell>
          <cell r="I16" t="str">
            <v>Torba</v>
          </cell>
          <cell r="J16" t="str">
            <v>0084562001</v>
          </cell>
          <cell r="K16" t="str">
            <v>VAGET PRIMARY SCHOOL</v>
          </cell>
          <cell r="L16" t="str">
            <v>PS</v>
          </cell>
          <cell r="M16" t="str">
            <v>No</v>
          </cell>
          <cell r="N16" t="str">
            <v>Yes</v>
          </cell>
          <cell r="O16" t="str">
            <v>Yes</v>
          </cell>
          <cell r="P16" t="str">
            <v>Yes</v>
          </cell>
          <cell r="Q16" t="str">
            <v>Yes</v>
          </cell>
          <cell r="R16" t="str">
            <v>Yes</v>
          </cell>
          <cell r="S16" t="str">
            <v>Yes</v>
          </cell>
          <cell r="T16" t="str">
            <v>Yes</v>
          </cell>
          <cell r="U16" t="str">
            <v>Yes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1 2 3 4 5 6 7 8 </v>
          </cell>
          <cell r="AE16" t="str">
            <v>No</v>
          </cell>
          <cell r="AF16" t="str">
            <v>Yes</v>
          </cell>
          <cell r="AG16" t="str">
            <v>Yes</v>
          </cell>
          <cell r="AH16" t="str">
            <v>Yes</v>
          </cell>
          <cell r="AI16" t="str">
            <v>No</v>
          </cell>
          <cell r="AJ16" t="str">
            <v>Yes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23</v>
          </cell>
          <cell r="AZ16">
            <v>14</v>
          </cell>
          <cell r="BA16">
            <v>20</v>
          </cell>
          <cell r="BB16">
            <v>16</v>
          </cell>
          <cell r="BC16">
            <v>27</v>
          </cell>
          <cell r="BD16">
            <v>25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125</v>
          </cell>
          <cell r="BO16">
            <v>0</v>
          </cell>
          <cell r="BP16">
            <v>0</v>
          </cell>
          <cell r="BQ16">
            <v>23</v>
          </cell>
          <cell r="BR16">
            <v>14</v>
          </cell>
          <cell r="BS16">
            <v>20</v>
          </cell>
          <cell r="BT16">
            <v>16</v>
          </cell>
          <cell r="BU16">
            <v>27</v>
          </cell>
          <cell r="BV16">
            <v>25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125</v>
          </cell>
          <cell r="CG16">
            <v>0</v>
          </cell>
          <cell r="CH16">
            <v>0</v>
          </cell>
          <cell r="CI16">
            <v>0</v>
          </cell>
          <cell r="CJ16">
            <v>116</v>
          </cell>
        </row>
        <row r="17">
          <cell r="A17" t="str">
            <v>010121</v>
          </cell>
          <cell r="B17" t="str">
            <v>Silva Memorial (Vales) Primary</v>
          </cell>
          <cell r="C17" t="str">
            <v>ENG</v>
          </cell>
          <cell r="D17" t="str">
            <v>PEB_TORBA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Gaua</v>
          </cell>
          <cell r="I17" t="str">
            <v>Torba</v>
          </cell>
          <cell r="J17" t="str">
            <v>0084563001</v>
          </cell>
          <cell r="K17" t="str">
            <v>VALES PRIMARY SCHOOL</v>
          </cell>
          <cell r="L17" t="str">
            <v>PS</v>
          </cell>
          <cell r="M17" t="str">
            <v>No</v>
          </cell>
          <cell r="N17" t="str">
            <v>Yes</v>
          </cell>
          <cell r="O17" t="str">
            <v>Yes</v>
          </cell>
          <cell r="P17" t="str">
            <v>Yes</v>
          </cell>
          <cell r="Q17" t="str">
            <v>Yes</v>
          </cell>
          <cell r="R17" t="str">
            <v>Yes</v>
          </cell>
          <cell r="S17" t="str">
            <v>Yes</v>
          </cell>
          <cell r="T17" t="str">
            <v>No</v>
          </cell>
          <cell r="U17" t="str">
            <v>No</v>
          </cell>
          <cell r="V17" t="str">
            <v>No</v>
          </cell>
          <cell r="W17" t="str">
            <v>No</v>
          </cell>
          <cell r="X17" t="str">
            <v>No</v>
          </cell>
          <cell r="Y17" t="str">
            <v>No</v>
          </cell>
          <cell r="Z17" t="str">
            <v>No</v>
          </cell>
          <cell r="AA17" t="str">
            <v>No</v>
          </cell>
          <cell r="AB17" t="str">
            <v>No</v>
          </cell>
          <cell r="AC17" t="str">
            <v>No</v>
          </cell>
          <cell r="AD17" t="str">
            <v xml:space="preserve">1 2 3 4 5 6 </v>
          </cell>
          <cell r="AE17" t="str">
            <v>No</v>
          </cell>
          <cell r="AF17" t="str">
            <v>Yes</v>
          </cell>
          <cell r="AG17" t="str">
            <v>No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No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10</v>
          </cell>
          <cell r="AZ17">
            <v>6</v>
          </cell>
          <cell r="BA17">
            <v>27</v>
          </cell>
          <cell r="BB17">
            <v>8</v>
          </cell>
          <cell r="BC17">
            <v>6</v>
          </cell>
          <cell r="BD17">
            <v>5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62</v>
          </cell>
          <cell r="BO17">
            <v>0</v>
          </cell>
          <cell r="BP17">
            <v>0</v>
          </cell>
          <cell r="BQ17">
            <v>10</v>
          </cell>
          <cell r="BR17">
            <v>6</v>
          </cell>
          <cell r="BS17">
            <v>27</v>
          </cell>
          <cell r="BT17">
            <v>8</v>
          </cell>
          <cell r="BU17">
            <v>6</v>
          </cell>
          <cell r="BV17">
            <v>5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62</v>
          </cell>
          <cell r="CG17">
            <v>0</v>
          </cell>
          <cell r="CH17">
            <v>0</v>
          </cell>
          <cell r="CI17">
            <v>0</v>
          </cell>
          <cell r="CJ17">
            <v>59</v>
          </cell>
        </row>
        <row r="18">
          <cell r="A18" t="str">
            <v>010305</v>
          </cell>
          <cell r="B18" t="str">
            <v>Vaes (Lequel) Primary</v>
          </cell>
          <cell r="C18" t="str">
            <v>ENG</v>
          </cell>
          <cell r="D18" t="str">
            <v>PEB_TORBA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Mere Lava</v>
          </cell>
          <cell r="I18" t="str">
            <v>Torba</v>
          </cell>
          <cell r="J18" t="str">
            <v>0084564001</v>
          </cell>
          <cell r="K18" t="str">
            <v>LEQUEL PRIMARY SCHOOL</v>
          </cell>
          <cell r="L18" t="str">
            <v>PS</v>
          </cell>
          <cell r="M18" t="str">
            <v>No</v>
          </cell>
          <cell r="N18" t="str">
            <v>Yes</v>
          </cell>
          <cell r="O18" t="str">
            <v>Yes</v>
          </cell>
          <cell r="P18" t="str">
            <v>Yes</v>
          </cell>
          <cell r="Q18" t="str">
            <v>Yes</v>
          </cell>
          <cell r="R18" t="str">
            <v>Yes</v>
          </cell>
          <cell r="S18" t="str">
            <v>Yes</v>
          </cell>
          <cell r="T18" t="str">
            <v>No</v>
          </cell>
          <cell r="U18" t="str">
            <v>No</v>
          </cell>
          <cell r="V18" t="str">
            <v>No</v>
          </cell>
          <cell r="W18" t="str">
            <v>No</v>
          </cell>
          <cell r="X18" t="str">
            <v>No</v>
          </cell>
          <cell r="Y18" t="str">
            <v>No</v>
          </cell>
          <cell r="Z18" t="str">
            <v>No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1 2 3 4 5 6 </v>
          </cell>
          <cell r="AE18" t="str">
            <v>No</v>
          </cell>
          <cell r="AF18" t="str">
            <v>Yes</v>
          </cell>
          <cell r="AG18" t="str">
            <v>No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No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No</v>
          </cell>
          <cell r="AW18" t="str">
            <v>No</v>
          </cell>
          <cell r="AX18">
            <v>0</v>
          </cell>
          <cell r="AY18">
            <v>8</v>
          </cell>
          <cell r="AZ18">
            <v>5</v>
          </cell>
          <cell r="BA18">
            <v>7</v>
          </cell>
          <cell r="BB18">
            <v>12</v>
          </cell>
          <cell r="BC18">
            <v>8</v>
          </cell>
          <cell r="BD18">
            <v>8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48</v>
          </cell>
          <cell r="BO18">
            <v>0</v>
          </cell>
          <cell r="BP18">
            <v>0</v>
          </cell>
          <cell r="BQ18">
            <v>8</v>
          </cell>
          <cell r="BR18">
            <v>5</v>
          </cell>
          <cell r="BS18">
            <v>7</v>
          </cell>
          <cell r="BT18">
            <v>12</v>
          </cell>
          <cell r="BU18">
            <v>8</v>
          </cell>
          <cell r="BV18">
            <v>8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29</v>
          </cell>
        </row>
        <row r="19">
          <cell r="A19" t="str">
            <v>010308</v>
          </cell>
          <cell r="B19" t="str">
            <v>Nergar Primary</v>
          </cell>
          <cell r="C19" t="str">
            <v>FRE</v>
          </cell>
          <cell r="D19" t="str">
            <v>PEB_TORBA</v>
          </cell>
          <cell r="E19" t="str">
            <v>Torba PEB</v>
          </cell>
          <cell r="F19" t="str">
            <v>V</v>
          </cell>
          <cell r="G19" t="str">
            <v>Government of Vanuatu</v>
          </cell>
          <cell r="H19" t="str">
            <v>Mere Lava</v>
          </cell>
          <cell r="I19" t="str">
            <v>Torba</v>
          </cell>
          <cell r="J19" t="str">
            <v>0084565001</v>
          </cell>
          <cell r="K19" t="str">
            <v>NEGAR PRIMARY SCHOOL</v>
          </cell>
          <cell r="L19" t="str">
            <v>PS</v>
          </cell>
          <cell r="M19" t="str">
            <v>No</v>
          </cell>
          <cell r="N19" t="str">
            <v>Yes</v>
          </cell>
          <cell r="O19" t="str">
            <v>Yes</v>
          </cell>
          <cell r="P19" t="str">
            <v>Yes</v>
          </cell>
          <cell r="Q19" t="str">
            <v>Yes</v>
          </cell>
          <cell r="R19" t="str">
            <v>Yes</v>
          </cell>
          <cell r="S19" t="str">
            <v>Yes</v>
          </cell>
          <cell r="T19" t="str">
            <v>No</v>
          </cell>
          <cell r="U19" t="str">
            <v>No</v>
          </cell>
          <cell r="V19" t="str">
            <v>No</v>
          </cell>
          <cell r="W19" t="str">
            <v>No</v>
          </cell>
          <cell r="X19" t="str">
            <v>No</v>
          </cell>
          <cell r="Y19" t="str">
            <v>No</v>
          </cell>
          <cell r="Z19" t="str">
            <v>No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1 2 3 4 5 6 </v>
          </cell>
          <cell r="AE19" t="str">
            <v>No</v>
          </cell>
          <cell r="AF19" t="str">
            <v>Yes</v>
          </cell>
          <cell r="AG19" t="str">
            <v>No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No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No</v>
          </cell>
          <cell r="AW19" t="str">
            <v>No</v>
          </cell>
          <cell r="AX19">
            <v>0</v>
          </cell>
          <cell r="AY19">
            <v>10</v>
          </cell>
          <cell r="AZ19">
            <v>5</v>
          </cell>
          <cell r="BA19">
            <v>7</v>
          </cell>
          <cell r="BB19">
            <v>7</v>
          </cell>
          <cell r="BC19">
            <v>19</v>
          </cell>
          <cell r="BD19">
            <v>9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57</v>
          </cell>
          <cell r="BO19">
            <v>0</v>
          </cell>
          <cell r="BP19">
            <v>0</v>
          </cell>
          <cell r="BQ19">
            <v>9</v>
          </cell>
          <cell r="BR19">
            <v>3</v>
          </cell>
          <cell r="BS19">
            <v>4</v>
          </cell>
          <cell r="BT19">
            <v>7</v>
          </cell>
          <cell r="BU19">
            <v>13</v>
          </cell>
          <cell r="BV19">
            <v>7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43</v>
          </cell>
          <cell r="CG19">
            <v>0</v>
          </cell>
          <cell r="CH19">
            <v>0</v>
          </cell>
          <cell r="CI19">
            <v>0</v>
          </cell>
          <cell r="CJ19">
            <v>51</v>
          </cell>
        </row>
        <row r="20">
          <cell r="A20" t="str">
            <v>010316</v>
          </cell>
          <cell r="B20" t="str">
            <v>Tasvare Primary</v>
          </cell>
          <cell r="C20" t="str">
            <v>ENG</v>
          </cell>
          <cell r="D20" t="str">
            <v>PEB_TORBA</v>
          </cell>
          <cell r="E20" t="str">
            <v>Torba PEB</v>
          </cell>
          <cell r="F20" t="str">
            <v>V</v>
          </cell>
          <cell r="G20" t="str">
            <v>Government of Vanuatu</v>
          </cell>
          <cell r="H20" t="str">
            <v>Mere Lava</v>
          </cell>
          <cell r="I20" t="str">
            <v>Torba</v>
          </cell>
          <cell r="J20" t="str">
            <v>0084567001</v>
          </cell>
          <cell r="K20" t="str">
            <v>TASVARE PRIMARY SCHOOL</v>
          </cell>
          <cell r="L20" t="str">
            <v>PS</v>
          </cell>
          <cell r="M20" t="str">
            <v>No</v>
          </cell>
          <cell r="N20" t="str">
            <v>Yes</v>
          </cell>
          <cell r="O20" t="str">
            <v>Yes</v>
          </cell>
          <cell r="P20" t="str">
            <v>Yes</v>
          </cell>
          <cell r="Q20" t="str">
            <v>Yes</v>
          </cell>
          <cell r="R20" t="str">
            <v>Yes</v>
          </cell>
          <cell r="S20" t="str">
            <v>Yes</v>
          </cell>
          <cell r="T20" t="str">
            <v>No</v>
          </cell>
          <cell r="U20" t="str">
            <v>No</v>
          </cell>
          <cell r="V20" t="str">
            <v>No</v>
          </cell>
          <cell r="W20" t="str">
            <v>No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1 2 3 4 5 6 </v>
          </cell>
          <cell r="AE20" t="str">
            <v>No</v>
          </cell>
          <cell r="AF20" t="str">
            <v>Yes</v>
          </cell>
          <cell r="AG20" t="str">
            <v>No</v>
          </cell>
          <cell r="AH20" t="str">
            <v>No</v>
          </cell>
          <cell r="AI20" t="str">
            <v>No</v>
          </cell>
          <cell r="AJ20" t="str">
            <v>Yes</v>
          </cell>
          <cell r="AK20" t="str">
            <v>Yes</v>
          </cell>
          <cell r="AL20" t="str">
            <v>Yes</v>
          </cell>
          <cell r="AM20" t="str">
            <v>Yes</v>
          </cell>
          <cell r="AN20" t="str">
            <v>Yes</v>
          </cell>
          <cell r="AO20" t="str">
            <v>Yes</v>
          </cell>
          <cell r="AP20" t="str">
            <v>No</v>
          </cell>
          <cell r="AQ20" t="str">
            <v>Yes</v>
          </cell>
          <cell r="AR20" t="str">
            <v>Yes</v>
          </cell>
          <cell r="AS20" t="str">
            <v>Yes</v>
          </cell>
          <cell r="AT20" t="str">
            <v>Yes</v>
          </cell>
          <cell r="AU20" t="str">
            <v>Yes</v>
          </cell>
          <cell r="AV20" t="str">
            <v>No</v>
          </cell>
          <cell r="AW20" t="str">
            <v>No</v>
          </cell>
          <cell r="AX20">
            <v>0</v>
          </cell>
          <cell r="AY20">
            <v>3</v>
          </cell>
          <cell r="AZ20">
            <v>8</v>
          </cell>
          <cell r="BA20">
            <v>8</v>
          </cell>
          <cell r="BB20">
            <v>6</v>
          </cell>
          <cell r="BC20">
            <v>2</v>
          </cell>
          <cell r="BD20">
            <v>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32</v>
          </cell>
          <cell r="BO20">
            <v>0</v>
          </cell>
          <cell r="BP20">
            <v>0</v>
          </cell>
          <cell r="BQ20">
            <v>3</v>
          </cell>
          <cell r="BR20">
            <v>8</v>
          </cell>
          <cell r="BS20">
            <v>8</v>
          </cell>
          <cell r="BT20">
            <v>6</v>
          </cell>
          <cell r="BU20">
            <v>2</v>
          </cell>
          <cell r="BV20">
            <v>5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32</v>
          </cell>
          <cell r="CG20">
            <v>0</v>
          </cell>
          <cell r="CH20">
            <v>0</v>
          </cell>
          <cell r="CI20">
            <v>0</v>
          </cell>
          <cell r="CJ20">
            <v>24</v>
          </cell>
        </row>
        <row r="21">
          <cell r="A21" t="str">
            <v>010401</v>
          </cell>
          <cell r="B21" t="str">
            <v>Baldwin Lonsdale Memorial (BLM) Primary</v>
          </cell>
          <cell r="C21" t="str">
            <v>ENG</v>
          </cell>
          <cell r="D21" t="str">
            <v>PEB_TORBA</v>
          </cell>
          <cell r="E21" t="str">
            <v>Torba PEB</v>
          </cell>
          <cell r="F21" t="str">
            <v>V</v>
          </cell>
          <cell r="G21" t="str">
            <v>Government of Vanuatu</v>
          </cell>
          <cell r="H21" t="str">
            <v>Vanua Lava</v>
          </cell>
          <cell r="I21" t="str">
            <v>Torba</v>
          </cell>
          <cell r="J21" t="str">
            <v>0084581001</v>
          </cell>
          <cell r="K21" t="str">
            <v>AREP PRIMARY SCHOOL</v>
          </cell>
          <cell r="L21" t="str">
            <v>PS</v>
          </cell>
          <cell r="M21" t="str">
            <v>No</v>
          </cell>
          <cell r="N21" t="str">
            <v>Yes</v>
          </cell>
          <cell r="O21" t="str">
            <v>Yes</v>
          </cell>
          <cell r="P21" t="str">
            <v>Yes</v>
          </cell>
          <cell r="Q21" t="str">
            <v>Yes</v>
          </cell>
          <cell r="R21" t="str">
            <v>Yes</v>
          </cell>
          <cell r="S21" t="str">
            <v>Yes</v>
          </cell>
          <cell r="T21" t="str">
            <v>No</v>
          </cell>
          <cell r="U21" t="str">
            <v>No</v>
          </cell>
          <cell r="V21" t="str">
            <v>No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1 2 3 4 5 6 </v>
          </cell>
          <cell r="AE21" t="str">
            <v>No</v>
          </cell>
          <cell r="AF21" t="str">
            <v>Yes</v>
          </cell>
          <cell r="AG21" t="str">
            <v>No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No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Yes</v>
          </cell>
          <cell r="AW21" t="str">
            <v>No</v>
          </cell>
          <cell r="AX21">
            <v>0</v>
          </cell>
          <cell r="AY21">
            <v>21</v>
          </cell>
          <cell r="AZ21">
            <v>19</v>
          </cell>
          <cell r="BA21">
            <v>22</v>
          </cell>
          <cell r="BB21">
            <v>25</v>
          </cell>
          <cell r="BC21">
            <v>21</v>
          </cell>
          <cell r="BD21">
            <v>23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131</v>
          </cell>
          <cell r="BO21">
            <v>0</v>
          </cell>
          <cell r="BP21">
            <v>0</v>
          </cell>
          <cell r="BQ21">
            <v>21</v>
          </cell>
          <cell r="BR21">
            <v>19</v>
          </cell>
          <cell r="BS21">
            <v>22</v>
          </cell>
          <cell r="BT21">
            <v>25</v>
          </cell>
          <cell r="BU21">
            <v>21</v>
          </cell>
          <cell r="BV21">
            <v>23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131</v>
          </cell>
          <cell r="CG21">
            <v>0</v>
          </cell>
          <cell r="CH21">
            <v>0</v>
          </cell>
          <cell r="CI21">
            <v>0</v>
          </cell>
          <cell r="CJ21">
            <v>10</v>
          </cell>
        </row>
        <row r="22">
          <cell r="A22" t="str">
            <v>0104095</v>
          </cell>
          <cell r="B22" t="str">
            <v>Ecole Primaire de Baldwin Lonsdale Memorial (BLMS)</v>
          </cell>
          <cell r="C22" t="str">
            <v>FRE</v>
          </cell>
          <cell r="D22" t="str">
            <v>PEB_TORBA</v>
          </cell>
          <cell r="E22" t="str">
            <v>Torba PEB</v>
          </cell>
          <cell r="F22" t="str">
            <v>V</v>
          </cell>
          <cell r="G22" t="str">
            <v>Government of Vanuatu</v>
          </cell>
          <cell r="H22" t="str">
            <v>Vanua Lava</v>
          </cell>
          <cell r="I22" t="str">
            <v>Torba</v>
          </cell>
          <cell r="J22" t="str">
            <v>0084581001</v>
          </cell>
          <cell r="K22" t="str">
            <v>AREP PRIMARY SCHOOL</v>
          </cell>
          <cell r="L22" t="str">
            <v>PS</v>
          </cell>
          <cell r="M22" t="str">
            <v>No</v>
          </cell>
          <cell r="N22" t="str">
            <v>Yes</v>
          </cell>
          <cell r="O22" t="str">
            <v>Yes</v>
          </cell>
          <cell r="P22" t="str">
            <v>Yes</v>
          </cell>
          <cell r="Q22" t="str">
            <v>Yes</v>
          </cell>
          <cell r="R22" t="str">
            <v>Yes</v>
          </cell>
          <cell r="S22" t="str">
            <v>Yes</v>
          </cell>
          <cell r="T22" t="str">
            <v>No</v>
          </cell>
          <cell r="U22" t="str">
            <v>No</v>
          </cell>
          <cell r="V22" t="str">
            <v>No</v>
          </cell>
          <cell r="W22" t="str">
            <v>No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1 2 3 4 5 6 </v>
          </cell>
          <cell r="AE22" t="str">
            <v>No</v>
          </cell>
          <cell r="AF22" t="str">
            <v>Yes</v>
          </cell>
          <cell r="AG22" t="str">
            <v>No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No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No</v>
          </cell>
          <cell r="AW22" t="str">
            <v>No</v>
          </cell>
          <cell r="AX22">
            <v>0</v>
          </cell>
          <cell r="AY22">
            <v>12</v>
          </cell>
          <cell r="AZ22">
            <v>8</v>
          </cell>
          <cell r="BA22">
            <v>13</v>
          </cell>
          <cell r="BB22">
            <v>12</v>
          </cell>
          <cell r="BC22">
            <v>13</v>
          </cell>
          <cell r="BD22">
            <v>10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68</v>
          </cell>
          <cell r="BO22">
            <v>0</v>
          </cell>
          <cell r="BP22">
            <v>0</v>
          </cell>
          <cell r="BQ22">
            <v>12</v>
          </cell>
          <cell r="BR22">
            <v>8</v>
          </cell>
          <cell r="BS22">
            <v>13</v>
          </cell>
          <cell r="BT22">
            <v>12</v>
          </cell>
          <cell r="BU22">
            <v>13</v>
          </cell>
          <cell r="BV22">
            <v>10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68</v>
          </cell>
          <cell r="CG22">
            <v>0</v>
          </cell>
          <cell r="CH22">
            <v>0</v>
          </cell>
          <cell r="CI22">
            <v>0</v>
          </cell>
          <cell r="CJ22">
            <v>5</v>
          </cell>
        </row>
        <row r="23">
          <cell r="A23" t="str">
            <v>010411</v>
          </cell>
          <cell r="B23" t="str">
            <v>Sanlang Primary</v>
          </cell>
          <cell r="C23" t="str">
            <v>ENG</v>
          </cell>
          <cell r="D23" t="str">
            <v>ACOM</v>
          </cell>
          <cell r="E23" t="str">
            <v>Anglican Church of Melanesia</v>
          </cell>
          <cell r="F23" t="str">
            <v>G</v>
          </cell>
          <cell r="G23" t="str">
            <v>Church (Government Assisted)</v>
          </cell>
          <cell r="H23" t="str">
            <v>Vanua Lava</v>
          </cell>
          <cell r="I23" t="str">
            <v>Torba</v>
          </cell>
          <cell r="J23" t="str">
            <v>0084569001</v>
          </cell>
          <cell r="K23" t="str">
            <v>SANLANG PRIMARY SCHOOL</v>
          </cell>
          <cell r="L23" t="str">
            <v>PS</v>
          </cell>
          <cell r="M23" t="str">
            <v>No</v>
          </cell>
          <cell r="N23" t="str">
            <v>Yes</v>
          </cell>
          <cell r="O23" t="str">
            <v>Yes</v>
          </cell>
          <cell r="P23" t="str">
            <v>Yes</v>
          </cell>
          <cell r="Q23" t="str">
            <v>Yes</v>
          </cell>
          <cell r="R23" t="str">
            <v>Yes</v>
          </cell>
          <cell r="S23" t="str">
            <v>Yes</v>
          </cell>
          <cell r="T23" t="str">
            <v>Yes</v>
          </cell>
          <cell r="U23" t="str">
            <v>Yes</v>
          </cell>
          <cell r="V23" t="str">
            <v>No</v>
          </cell>
          <cell r="W23" t="str">
            <v>No</v>
          </cell>
          <cell r="X23" t="str">
            <v>No</v>
          </cell>
          <cell r="Y23" t="str">
            <v>No</v>
          </cell>
          <cell r="Z23" t="str">
            <v>No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1 2 3 4 5 6 7 8 </v>
          </cell>
          <cell r="AE23" t="str">
            <v>No</v>
          </cell>
          <cell r="AF23" t="str">
            <v>Yes</v>
          </cell>
          <cell r="AG23" t="str">
            <v>Yes</v>
          </cell>
          <cell r="AH23" t="str">
            <v>Yes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32</v>
          </cell>
          <cell r="AZ23">
            <v>37</v>
          </cell>
          <cell r="BA23">
            <v>38</v>
          </cell>
          <cell r="BB23">
            <v>36</v>
          </cell>
          <cell r="BC23">
            <v>38</v>
          </cell>
          <cell r="BD23">
            <v>36</v>
          </cell>
          <cell r="BE23">
            <v>33</v>
          </cell>
          <cell r="BF23">
            <v>25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217</v>
          </cell>
          <cell r="BO23">
            <v>58</v>
          </cell>
          <cell r="BP23">
            <v>0</v>
          </cell>
          <cell r="BQ23">
            <v>32</v>
          </cell>
          <cell r="BR23">
            <v>37</v>
          </cell>
          <cell r="BS23">
            <v>38</v>
          </cell>
          <cell r="BT23">
            <v>36</v>
          </cell>
          <cell r="BU23">
            <v>38</v>
          </cell>
          <cell r="BV23">
            <v>36</v>
          </cell>
          <cell r="BW23">
            <v>33</v>
          </cell>
          <cell r="BX23">
            <v>25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217</v>
          </cell>
          <cell r="CG23">
            <v>58</v>
          </cell>
          <cell r="CH23">
            <v>0</v>
          </cell>
          <cell r="CI23">
            <v>0</v>
          </cell>
          <cell r="CJ23">
            <v>10</v>
          </cell>
        </row>
        <row r="24">
          <cell r="A24" t="str">
            <v>0104115</v>
          </cell>
          <cell r="B24" t="str">
            <v>Gneretuvuro Primary</v>
          </cell>
          <cell r="C24" t="str">
            <v>FRE</v>
          </cell>
          <cell r="D24" t="str">
            <v>PEB_TORBA</v>
          </cell>
          <cell r="E24" t="str">
            <v>Torba PEB</v>
          </cell>
          <cell r="F24" t="str">
            <v>V</v>
          </cell>
          <cell r="G24" t="str">
            <v>Government of Vanuatu</v>
          </cell>
          <cell r="H24" t="str">
            <v>Vanua Lava</v>
          </cell>
          <cell r="I24" t="str">
            <v>Torba</v>
          </cell>
          <cell r="J24" t="str">
            <v>0098403001</v>
          </cell>
          <cell r="K24" t="str">
            <v>GNERETUVURO PRIMARY SCHOOL</v>
          </cell>
          <cell r="L24" t="str">
            <v>PS</v>
          </cell>
          <cell r="M24" t="str">
            <v>No</v>
          </cell>
          <cell r="N24" t="str">
            <v>Yes</v>
          </cell>
          <cell r="O24" t="str">
            <v>Yes</v>
          </cell>
          <cell r="P24" t="str">
            <v>Yes</v>
          </cell>
          <cell r="Q24" t="str">
            <v>Yes</v>
          </cell>
          <cell r="R24" t="str">
            <v>Yes</v>
          </cell>
          <cell r="S24" t="str">
            <v>Yes</v>
          </cell>
          <cell r="T24" t="str">
            <v>No</v>
          </cell>
          <cell r="U24" t="str">
            <v>No</v>
          </cell>
          <cell r="V24" t="str">
            <v>No</v>
          </cell>
          <cell r="W24" t="str">
            <v>No</v>
          </cell>
          <cell r="X24" t="str">
            <v>No</v>
          </cell>
          <cell r="Y24" t="str">
            <v>No</v>
          </cell>
          <cell r="Z24" t="str">
            <v>No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1 2 3 4 5 6 </v>
          </cell>
          <cell r="AE24" t="str">
            <v>No</v>
          </cell>
          <cell r="AF24" t="str">
            <v>Yes</v>
          </cell>
          <cell r="AG24" t="str">
            <v>No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Yes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No</v>
          </cell>
          <cell r="AW24" t="str">
            <v>No</v>
          </cell>
          <cell r="AX24">
            <v>0</v>
          </cell>
          <cell r="AY24">
            <v>8</v>
          </cell>
          <cell r="AZ24">
            <v>10</v>
          </cell>
          <cell r="BA24">
            <v>7</v>
          </cell>
          <cell r="BB24">
            <v>5</v>
          </cell>
          <cell r="BC24">
            <v>5</v>
          </cell>
          <cell r="BD24">
            <v>2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37</v>
          </cell>
          <cell r="BO24">
            <v>0</v>
          </cell>
          <cell r="BP24">
            <v>0</v>
          </cell>
          <cell r="BQ24">
            <v>8</v>
          </cell>
          <cell r="BR24">
            <v>10</v>
          </cell>
          <cell r="BS24">
            <v>7</v>
          </cell>
          <cell r="BT24">
            <v>5</v>
          </cell>
          <cell r="BU24">
            <v>5</v>
          </cell>
          <cell r="BV24">
            <v>2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37</v>
          </cell>
          <cell r="CG24">
            <v>0</v>
          </cell>
          <cell r="CH24">
            <v>0</v>
          </cell>
          <cell r="CI24">
            <v>0</v>
          </cell>
          <cell r="CJ24">
            <v>27</v>
          </cell>
        </row>
        <row r="25">
          <cell r="A25" t="str">
            <v>0104142</v>
          </cell>
          <cell r="B25" t="str">
            <v>Serevagal Primary School</v>
          </cell>
          <cell r="C25" t="str">
            <v>ENG</v>
          </cell>
          <cell r="D25" t="str">
            <v>ACOM</v>
          </cell>
          <cell r="E25" t="str">
            <v>Anglican Church of Melanesia</v>
          </cell>
          <cell r="F25" t="str">
            <v>G</v>
          </cell>
          <cell r="G25" t="str">
            <v>Church (Government Assisted)</v>
          </cell>
          <cell r="H25" t="str">
            <v>Vanua Lava</v>
          </cell>
          <cell r="I25" t="str">
            <v>Torba</v>
          </cell>
          <cell r="L25" t="str">
            <v>PS</v>
          </cell>
          <cell r="M25" t="str">
            <v>No</v>
          </cell>
          <cell r="N25" t="str">
            <v>Yes</v>
          </cell>
          <cell r="O25" t="str">
            <v>Yes</v>
          </cell>
          <cell r="P25" t="str">
            <v>Yes</v>
          </cell>
          <cell r="Q25" t="str">
            <v>Yes</v>
          </cell>
          <cell r="R25" t="str">
            <v>Yes</v>
          </cell>
          <cell r="S25" t="str">
            <v>Yes</v>
          </cell>
          <cell r="T25" t="str">
            <v>No</v>
          </cell>
          <cell r="U25" t="str">
            <v>No</v>
          </cell>
          <cell r="V25" t="str">
            <v>No</v>
          </cell>
          <cell r="W25" t="str">
            <v>No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1 2 3 4 5 6 </v>
          </cell>
          <cell r="AE25" t="str">
            <v>No</v>
          </cell>
          <cell r="AF25" t="str">
            <v>Yes</v>
          </cell>
          <cell r="AG25" t="str">
            <v>No</v>
          </cell>
          <cell r="AH25" t="str">
            <v>No</v>
          </cell>
          <cell r="AI25" t="str">
            <v>No</v>
          </cell>
          <cell r="AJ25" t="str">
            <v>No</v>
          </cell>
          <cell r="AK25" t="str">
            <v>No</v>
          </cell>
          <cell r="AL25" t="str">
            <v>No</v>
          </cell>
          <cell r="AM25" t="str">
            <v>No</v>
          </cell>
          <cell r="AN25" t="str">
            <v>No</v>
          </cell>
          <cell r="AO25" t="str">
            <v>No</v>
          </cell>
          <cell r="AP25" t="str">
            <v>No</v>
          </cell>
          <cell r="AQ25" t="str">
            <v>No</v>
          </cell>
          <cell r="AR25" t="str">
            <v>No</v>
          </cell>
          <cell r="AS25" t="str">
            <v>No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Yes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A26" t="str">
            <v>010422</v>
          </cell>
          <cell r="B26" t="str">
            <v>Ecole de Nelson (Vatop) Primary</v>
          </cell>
          <cell r="C26" t="str">
            <v>FRE</v>
          </cell>
          <cell r="D26" t="str">
            <v>PEB_TORBA</v>
          </cell>
          <cell r="E26" t="str">
            <v>Torba PEB</v>
          </cell>
          <cell r="F26" t="str">
            <v>V</v>
          </cell>
          <cell r="G26" t="str">
            <v>Government of Vanuatu</v>
          </cell>
          <cell r="H26" t="str">
            <v>Vanua Lava</v>
          </cell>
          <cell r="I26" t="str">
            <v>Torba</v>
          </cell>
          <cell r="J26" t="str">
            <v>0084568001</v>
          </cell>
          <cell r="K26" t="str">
            <v>NELSON PRIMARY SCHOOL</v>
          </cell>
          <cell r="L26" t="str">
            <v>PS</v>
          </cell>
          <cell r="M26" t="str">
            <v>No</v>
          </cell>
          <cell r="N26" t="str">
            <v>Yes</v>
          </cell>
          <cell r="O26" t="str">
            <v>Yes</v>
          </cell>
          <cell r="P26" t="str">
            <v>Yes</v>
          </cell>
          <cell r="Q26" t="str">
            <v>Yes</v>
          </cell>
          <cell r="R26" t="str">
            <v>Yes</v>
          </cell>
          <cell r="S26" t="str">
            <v>Yes</v>
          </cell>
          <cell r="T26" t="str">
            <v>No</v>
          </cell>
          <cell r="U26" t="str">
            <v>No</v>
          </cell>
          <cell r="V26" t="str">
            <v>No</v>
          </cell>
          <cell r="W26" t="str">
            <v>No</v>
          </cell>
          <cell r="X26" t="str">
            <v>No</v>
          </cell>
          <cell r="Y26" t="str">
            <v>No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1 2 3 4 5 6 </v>
          </cell>
          <cell r="AE26" t="str">
            <v>No</v>
          </cell>
          <cell r="AF26" t="str">
            <v>Yes</v>
          </cell>
          <cell r="AG26" t="str">
            <v>No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No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7</v>
          </cell>
          <cell r="AZ26">
            <v>8</v>
          </cell>
          <cell r="BA26">
            <v>4</v>
          </cell>
          <cell r="BB26">
            <v>4</v>
          </cell>
          <cell r="BC26">
            <v>2</v>
          </cell>
          <cell r="BD26">
            <v>1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26</v>
          </cell>
          <cell r="BO26">
            <v>0</v>
          </cell>
          <cell r="BP26">
            <v>0</v>
          </cell>
          <cell r="BQ26">
            <v>7</v>
          </cell>
          <cell r="BR26">
            <v>8</v>
          </cell>
          <cell r="BS26">
            <v>4</v>
          </cell>
          <cell r="BT26">
            <v>4</v>
          </cell>
          <cell r="BU26">
            <v>2</v>
          </cell>
          <cell r="BV26">
            <v>1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26</v>
          </cell>
          <cell r="CG26">
            <v>0</v>
          </cell>
          <cell r="CH26">
            <v>0</v>
          </cell>
          <cell r="CI26">
            <v>0</v>
          </cell>
          <cell r="CJ26">
            <v>20</v>
          </cell>
        </row>
        <row r="27">
          <cell r="A27" t="str">
            <v>010424</v>
          </cell>
          <cell r="B27" t="str">
            <v>Wosok Primary</v>
          </cell>
          <cell r="C27" t="str">
            <v>FRE</v>
          </cell>
          <cell r="D27" t="str">
            <v>PEB_TORBA</v>
          </cell>
          <cell r="E27" t="str">
            <v>Torba PEB</v>
          </cell>
          <cell r="F27" t="str">
            <v>V</v>
          </cell>
          <cell r="G27" t="str">
            <v>Government of Vanuatu</v>
          </cell>
          <cell r="H27" t="str">
            <v>Vanua Lava</v>
          </cell>
          <cell r="I27" t="str">
            <v>Torba</v>
          </cell>
          <cell r="J27" t="str">
            <v>0084571001</v>
          </cell>
          <cell r="K27" t="str">
            <v>WOSOK PRIMARY SCHOOL</v>
          </cell>
          <cell r="L27" t="str">
            <v>PS</v>
          </cell>
          <cell r="M27" t="str">
            <v>No</v>
          </cell>
          <cell r="N27" t="str">
            <v>Yes</v>
          </cell>
          <cell r="O27" t="str">
            <v>Yes</v>
          </cell>
          <cell r="P27" t="str">
            <v>Yes</v>
          </cell>
          <cell r="Q27" t="str">
            <v>Yes</v>
          </cell>
          <cell r="R27" t="str">
            <v>Yes</v>
          </cell>
          <cell r="S27" t="str">
            <v>Yes</v>
          </cell>
          <cell r="T27" t="str">
            <v>No</v>
          </cell>
          <cell r="U27" t="str">
            <v>No</v>
          </cell>
          <cell r="V27" t="str">
            <v>No</v>
          </cell>
          <cell r="W27" t="str">
            <v>No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1 2 3 4 5 6 </v>
          </cell>
          <cell r="AE27" t="str">
            <v>No</v>
          </cell>
          <cell r="AF27" t="str">
            <v>Yes</v>
          </cell>
          <cell r="AG27" t="str">
            <v>No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No</v>
          </cell>
          <cell r="AQ27" t="str">
            <v>No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No</v>
          </cell>
          <cell r="AW27" t="str">
            <v>No</v>
          </cell>
          <cell r="AX27">
            <v>0</v>
          </cell>
          <cell r="AY27">
            <v>9</v>
          </cell>
          <cell r="AZ27">
            <v>10</v>
          </cell>
          <cell r="BA27">
            <v>9</v>
          </cell>
          <cell r="BB27">
            <v>12</v>
          </cell>
          <cell r="BC27">
            <v>13</v>
          </cell>
          <cell r="BD27">
            <v>11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64</v>
          </cell>
          <cell r="BO27">
            <v>0</v>
          </cell>
          <cell r="BP27">
            <v>0</v>
          </cell>
          <cell r="BQ27">
            <v>9</v>
          </cell>
          <cell r="BR27">
            <v>10</v>
          </cell>
          <cell r="BS27">
            <v>9</v>
          </cell>
          <cell r="BT27">
            <v>12</v>
          </cell>
          <cell r="BU27">
            <v>13</v>
          </cell>
          <cell r="BV27">
            <v>11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64</v>
          </cell>
          <cell r="CG27">
            <v>0</v>
          </cell>
          <cell r="CH27">
            <v>0</v>
          </cell>
          <cell r="CI27">
            <v>0</v>
          </cell>
          <cell r="CJ27">
            <v>22</v>
          </cell>
        </row>
        <row r="28">
          <cell r="A28" t="str">
            <v>010517</v>
          </cell>
          <cell r="B28" t="str">
            <v>Telhei Primary</v>
          </cell>
          <cell r="C28" t="str">
            <v>ENG</v>
          </cell>
          <cell r="D28" t="str">
            <v>ACOM</v>
          </cell>
          <cell r="E28" t="str">
            <v>Anglican Church of Melanesia</v>
          </cell>
          <cell r="F28" t="str">
            <v>G</v>
          </cell>
          <cell r="G28" t="str">
            <v>Church (Government Assisted)</v>
          </cell>
          <cell r="H28" t="str">
            <v>Mota Lava</v>
          </cell>
          <cell r="I28" t="str">
            <v>Torba</v>
          </cell>
          <cell r="J28" t="str">
            <v>0084572001</v>
          </cell>
          <cell r="K28" t="str">
            <v>TELHEI PRIMARY SCHOOL</v>
          </cell>
          <cell r="L28" t="str">
            <v>PS</v>
          </cell>
          <cell r="M28" t="str">
            <v>No</v>
          </cell>
          <cell r="N28" t="str">
            <v>Yes</v>
          </cell>
          <cell r="O28" t="str">
            <v>Yes</v>
          </cell>
          <cell r="P28" t="str">
            <v>Yes</v>
          </cell>
          <cell r="Q28" t="str">
            <v>Yes</v>
          </cell>
          <cell r="R28" t="str">
            <v>Yes</v>
          </cell>
          <cell r="S28" t="str">
            <v>Yes</v>
          </cell>
          <cell r="T28" t="str">
            <v>No</v>
          </cell>
          <cell r="U28" t="str">
            <v>No</v>
          </cell>
          <cell r="V28" t="str">
            <v>No</v>
          </cell>
          <cell r="W28" t="str">
            <v>No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1 2 3 4 5 6 </v>
          </cell>
          <cell r="AE28" t="str">
            <v>No</v>
          </cell>
          <cell r="AF28" t="str">
            <v>Yes</v>
          </cell>
          <cell r="AG28" t="str">
            <v>No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Yes</v>
          </cell>
          <cell r="AQ28" t="str">
            <v>Yes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27</v>
          </cell>
          <cell r="AZ28">
            <v>30</v>
          </cell>
          <cell r="BA28">
            <v>26</v>
          </cell>
          <cell r="BB28">
            <v>25</v>
          </cell>
          <cell r="BC28">
            <v>37</v>
          </cell>
          <cell r="BD28">
            <v>36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181</v>
          </cell>
          <cell r="BO28">
            <v>0</v>
          </cell>
          <cell r="BP28">
            <v>0</v>
          </cell>
          <cell r="BQ28">
            <v>27</v>
          </cell>
          <cell r="BR28">
            <v>30</v>
          </cell>
          <cell r="BS28">
            <v>26</v>
          </cell>
          <cell r="BT28">
            <v>25</v>
          </cell>
          <cell r="BU28">
            <v>37</v>
          </cell>
          <cell r="BV28">
            <v>36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181</v>
          </cell>
          <cell r="CG28">
            <v>0</v>
          </cell>
          <cell r="CH28">
            <v>0</v>
          </cell>
          <cell r="CI28">
            <v>0</v>
          </cell>
          <cell r="CJ28">
            <v>118</v>
          </cell>
        </row>
        <row r="29">
          <cell r="A29" t="str">
            <v>010518</v>
          </cell>
          <cell r="B29" t="str">
            <v>Telvet Primary</v>
          </cell>
          <cell r="C29" t="str">
            <v>FRE</v>
          </cell>
          <cell r="D29" t="str">
            <v>PEB_TORBA</v>
          </cell>
          <cell r="E29" t="str">
            <v>Torba PEB</v>
          </cell>
          <cell r="F29" t="str">
            <v>V</v>
          </cell>
          <cell r="G29" t="str">
            <v>Government of Vanuatu</v>
          </cell>
          <cell r="H29" t="str">
            <v>Mota Lava</v>
          </cell>
          <cell r="I29" t="str">
            <v>Torba</v>
          </cell>
          <cell r="J29" t="str">
            <v>0084580001</v>
          </cell>
          <cell r="K29" t="str">
            <v>TELVET PRIMARY SCHOOL</v>
          </cell>
          <cell r="L29" t="str">
            <v>PS</v>
          </cell>
          <cell r="M29" t="str">
            <v>No</v>
          </cell>
          <cell r="N29" t="str">
            <v>Yes</v>
          </cell>
          <cell r="O29" t="str">
            <v>Yes</v>
          </cell>
          <cell r="P29" t="str">
            <v>Yes</v>
          </cell>
          <cell r="Q29" t="str">
            <v>Yes</v>
          </cell>
          <cell r="R29" t="str">
            <v>Yes</v>
          </cell>
          <cell r="S29" t="str">
            <v>Yes</v>
          </cell>
          <cell r="T29" t="str">
            <v>No</v>
          </cell>
          <cell r="U29" t="str">
            <v>No</v>
          </cell>
          <cell r="V29" t="str">
            <v>No</v>
          </cell>
          <cell r="W29" t="str">
            <v>No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1 2 3 4 5 6 </v>
          </cell>
          <cell r="AE29" t="str">
            <v>No</v>
          </cell>
          <cell r="AF29" t="str">
            <v>Yes</v>
          </cell>
          <cell r="AG29" t="str">
            <v>No</v>
          </cell>
          <cell r="AH29" t="str">
            <v>No</v>
          </cell>
          <cell r="AI29" t="str">
            <v>No</v>
          </cell>
          <cell r="AJ29" t="str">
            <v>Yes</v>
          </cell>
          <cell r="AK29" t="str">
            <v>Yes</v>
          </cell>
          <cell r="AL29" t="str">
            <v>Yes</v>
          </cell>
          <cell r="AM29" t="str">
            <v>Yes</v>
          </cell>
          <cell r="AN29" t="str">
            <v>Yes</v>
          </cell>
          <cell r="AO29" t="str">
            <v>Yes</v>
          </cell>
          <cell r="AP29" t="str">
            <v>No</v>
          </cell>
          <cell r="AQ29" t="str">
            <v>No</v>
          </cell>
          <cell r="AR29" t="str">
            <v>Yes</v>
          </cell>
          <cell r="AS29" t="str">
            <v>Yes</v>
          </cell>
          <cell r="AT29" t="str">
            <v>Yes</v>
          </cell>
          <cell r="AU29" t="str">
            <v>Yes</v>
          </cell>
          <cell r="AV29" t="str">
            <v>No</v>
          </cell>
          <cell r="AW29" t="str">
            <v>No</v>
          </cell>
          <cell r="AX29">
            <v>0</v>
          </cell>
          <cell r="AY29">
            <v>14</v>
          </cell>
          <cell r="AZ29">
            <v>9</v>
          </cell>
          <cell r="BA29">
            <v>10</v>
          </cell>
          <cell r="BB29">
            <v>8</v>
          </cell>
          <cell r="BC29">
            <v>12</v>
          </cell>
          <cell r="BD29">
            <v>15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68</v>
          </cell>
          <cell r="BO29">
            <v>0</v>
          </cell>
          <cell r="BP29">
            <v>0</v>
          </cell>
          <cell r="BQ29">
            <v>14</v>
          </cell>
          <cell r="BR29">
            <v>9</v>
          </cell>
          <cell r="BS29">
            <v>10</v>
          </cell>
          <cell r="BT29">
            <v>8</v>
          </cell>
          <cell r="BU29">
            <v>12</v>
          </cell>
          <cell r="BV29">
            <v>15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68</v>
          </cell>
          <cell r="CG29">
            <v>0</v>
          </cell>
          <cell r="CH29">
            <v>0</v>
          </cell>
          <cell r="CI29">
            <v>0</v>
          </cell>
          <cell r="CJ29">
            <v>52</v>
          </cell>
        </row>
        <row r="30">
          <cell r="A30" t="str">
            <v>010523</v>
          </cell>
          <cell r="B30" t="str">
            <v>Wongyeskei Primary</v>
          </cell>
          <cell r="C30" t="str">
            <v>FRE</v>
          </cell>
          <cell r="D30" t="str">
            <v>PEB_TORBA</v>
          </cell>
          <cell r="E30" t="str">
            <v>Torba PEB</v>
          </cell>
          <cell r="F30" t="str">
            <v>V</v>
          </cell>
          <cell r="G30" t="str">
            <v>Government of Vanuatu</v>
          </cell>
          <cell r="H30" t="str">
            <v>Mota Lava</v>
          </cell>
          <cell r="I30" t="str">
            <v>Torba</v>
          </cell>
          <cell r="J30" t="str">
            <v>0084573001</v>
          </cell>
          <cell r="K30" t="str">
            <v>WONGYESKEI PRIMARY SCHOOL</v>
          </cell>
          <cell r="L30" t="str">
            <v>PS</v>
          </cell>
          <cell r="M30" t="str">
            <v>No</v>
          </cell>
          <cell r="N30" t="str">
            <v>Yes</v>
          </cell>
          <cell r="O30" t="str">
            <v>Yes</v>
          </cell>
          <cell r="P30" t="str">
            <v>Yes</v>
          </cell>
          <cell r="Q30" t="str">
            <v>Yes</v>
          </cell>
          <cell r="R30" t="str">
            <v>Yes</v>
          </cell>
          <cell r="S30" t="str">
            <v>Yes</v>
          </cell>
          <cell r="T30" t="str">
            <v>No</v>
          </cell>
          <cell r="U30" t="str">
            <v>No</v>
          </cell>
          <cell r="V30" t="str">
            <v>No</v>
          </cell>
          <cell r="W30" t="str">
            <v>No</v>
          </cell>
          <cell r="X30" t="str">
            <v>No</v>
          </cell>
          <cell r="Y30" t="str">
            <v>No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1 2 3 4 5 6 </v>
          </cell>
          <cell r="AE30" t="str">
            <v>No</v>
          </cell>
          <cell r="AF30" t="str">
            <v>Yes</v>
          </cell>
          <cell r="AG30" t="str">
            <v>No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No</v>
          </cell>
          <cell r="AQ30" t="str">
            <v>No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No</v>
          </cell>
          <cell r="AX30">
            <v>0</v>
          </cell>
          <cell r="AY30">
            <v>20</v>
          </cell>
          <cell r="AZ30">
            <v>8</v>
          </cell>
          <cell r="BA30">
            <v>7</v>
          </cell>
          <cell r="BB30">
            <v>13</v>
          </cell>
          <cell r="BC30">
            <v>11</v>
          </cell>
          <cell r="BD30">
            <v>18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77</v>
          </cell>
          <cell r="BO30">
            <v>0</v>
          </cell>
          <cell r="BP30">
            <v>0</v>
          </cell>
          <cell r="BQ30">
            <v>20</v>
          </cell>
          <cell r="BR30">
            <v>8</v>
          </cell>
          <cell r="BS30">
            <v>7</v>
          </cell>
          <cell r="BT30">
            <v>13</v>
          </cell>
          <cell r="BU30">
            <v>11</v>
          </cell>
          <cell r="BV30">
            <v>18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77</v>
          </cell>
          <cell r="CG30">
            <v>0</v>
          </cell>
          <cell r="CH30">
            <v>0</v>
          </cell>
          <cell r="CI30">
            <v>0</v>
          </cell>
          <cell r="CJ30">
            <v>56</v>
          </cell>
        </row>
        <row r="31">
          <cell r="A31" t="str">
            <v>010609</v>
          </cell>
          <cell r="B31" t="str">
            <v>Pasalele Primary</v>
          </cell>
          <cell r="C31" t="str">
            <v>ENG</v>
          </cell>
          <cell r="D31" t="str">
            <v>ACOM</v>
          </cell>
          <cell r="E31" t="str">
            <v>Anglican Church of Melanesia</v>
          </cell>
          <cell r="F31" t="str">
            <v>G</v>
          </cell>
          <cell r="G31" t="str">
            <v>Church (Government Assisted)</v>
          </cell>
          <cell r="H31" t="str">
            <v>Mota</v>
          </cell>
          <cell r="I31" t="str">
            <v>Torba</v>
          </cell>
          <cell r="J31" t="str">
            <v>0084574001</v>
          </cell>
          <cell r="K31" t="str">
            <v>PASLELE PRIMARY SCHOOL</v>
          </cell>
          <cell r="L31" t="str">
            <v>PS</v>
          </cell>
          <cell r="M31" t="str">
            <v>No</v>
          </cell>
          <cell r="N31" t="str">
            <v>Yes</v>
          </cell>
          <cell r="O31" t="str">
            <v>Yes</v>
          </cell>
          <cell r="P31" t="str">
            <v>Yes</v>
          </cell>
          <cell r="Q31" t="str">
            <v>Yes</v>
          </cell>
          <cell r="R31" t="str">
            <v>Yes</v>
          </cell>
          <cell r="S31" t="str">
            <v>Yes</v>
          </cell>
          <cell r="T31" t="str">
            <v>Yes</v>
          </cell>
          <cell r="U31" t="str">
            <v>Yes</v>
          </cell>
          <cell r="V31" t="str">
            <v>No</v>
          </cell>
          <cell r="W31" t="str">
            <v>No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1 2 3 4 5 6 7 8 </v>
          </cell>
          <cell r="AE31" t="str">
            <v>No</v>
          </cell>
          <cell r="AF31" t="str">
            <v>Yes</v>
          </cell>
          <cell r="AG31" t="str">
            <v>Yes</v>
          </cell>
          <cell r="AH31" t="str">
            <v>Yes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No</v>
          </cell>
          <cell r="AQ31" t="str">
            <v>No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13</v>
          </cell>
          <cell r="AZ31">
            <v>12</v>
          </cell>
          <cell r="BA31">
            <v>14</v>
          </cell>
          <cell r="BB31">
            <v>27</v>
          </cell>
          <cell r="BC31">
            <v>13</v>
          </cell>
          <cell r="BD31">
            <v>16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95</v>
          </cell>
          <cell r="BO31">
            <v>0</v>
          </cell>
          <cell r="BP31">
            <v>0</v>
          </cell>
          <cell r="BQ31">
            <v>13</v>
          </cell>
          <cell r="BR31">
            <v>12</v>
          </cell>
          <cell r="BS31">
            <v>14</v>
          </cell>
          <cell r="BT31">
            <v>27</v>
          </cell>
          <cell r="BU31">
            <v>13</v>
          </cell>
          <cell r="BV31">
            <v>16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95</v>
          </cell>
          <cell r="CG31">
            <v>0</v>
          </cell>
          <cell r="CH31">
            <v>0</v>
          </cell>
          <cell r="CI31">
            <v>0</v>
          </cell>
          <cell r="CJ31">
            <v>55</v>
          </cell>
        </row>
        <row r="32">
          <cell r="A32" t="str">
            <v>0106125</v>
          </cell>
          <cell r="B32" t="str">
            <v>Ecole Publique Primaire de Karamale</v>
          </cell>
          <cell r="C32" t="str">
            <v>FRE</v>
          </cell>
          <cell r="D32" t="str">
            <v>PEB_TORBA</v>
          </cell>
          <cell r="E32" t="str">
            <v>Torba PEB</v>
          </cell>
          <cell r="F32" t="str">
            <v>V</v>
          </cell>
          <cell r="G32" t="str">
            <v>Government of Vanuatu</v>
          </cell>
          <cell r="H32" t="str">
            <v>Mota</v>
          </cell>
          <cell r="I32" t="str">
            <v>Torba</v>
          </cell>
          <cell r="L32" t="str">
            <v>PS</v>
          </cell>
          <cell r="M32" t="str">
            <v>No</v>
          </cell>
          <cell r="N32" t="str">
            <v>Yes</v>
          </cell>
          <cell r="O32" t="str">
            <v>Yes</v>
          </cell>
          <cell r="P32" t="str">
            <v>Yes</v>
          </cell>
          <cell r="Q32" t="str">
            <v>Yes</v>
          </cell>
          <cell r="R32" t="str">
            <v>Yes</v>
          </cell>
          <cell r="S32" t="str">
            <v>Yes</v>
          </cell>
          <cell r="T32" t="str">
            <v>No</v>
          </cell>
          <cell r="U32" t="str">
            <v>No</v>
          </cell>
          <cell r="V32" t="str">
            <v>No</v>
          </cell>
          <cell r="W32" t="str">
            <v>No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1 2 3 4 5 6 </v>
          </cell>
          <cell r="AE32" t="str">
            <v>No</v>
          </cell>
          <cell r="AF32" t="str">
            <v>Yes</v>
          </cell>
          <cell r="AG32" t="str">
            <v>No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No</v>
          </cell>
          <cell r="AR32" t="str">
            <v>Yes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13</v>
          </cell>
          <cell r="AZ32">
            <v>9</v>
          </cell>
          <cell r="BA32">
            <v>8</v>
          </cell>
          <cell r="BB32">
            <v>8</v>
          </cell>
          <cell r="BC32">
            <v>4</v>
          </cell>
          <cell r="BD32">
            <v>3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45</v>
          </cell>
          <cell r="BO32">
            <v>0</v>
          </cell>
          <cell r="BP32">
            <v>0</v>
          </cell>
          <cell r="BQ32">
            <v>13</v>
          </cell>
          <cell r="BR32">
            <v>9</v>
          </cell>
          <cell r="BS32">
            <v>8</v>
          </cell>
          <cell r="BT32">
            <v>8</v>
          </cell>
          <cell r="BU32">
            <v>4</v>
          </cell>
          <cell r="BV32">
            <v>3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45</v>
          </cell>
          <cell r="CG32">
            <v>0</v>
          </cell>
          <cell r="CH32">
            <v>0</v>
          </cell>
          <cell r="CI32">
            <v>0</v>
          </cell>
          <cell r="CJ32">
            <v>41</v>
          </cell>
        </row>
        <row r="33">
          <cell r="A33" t="str">
            <v>010914</v>
          </cell>
          <cell r="B33" t="str">
            <v>Shelil Primary</v>
          </cell>
          <cell r="C33" t="str">
            <v>ENG</v>
          </cell>
          <cell r="D33" t="str">
            <v>PEB_TORBA</v>
          </cell>
          <cell r="E33" t="str">
            <v>Torba PEB</v>
          </cell>
          <cell r="F33" t="str">
            <v>V</v>
          </cell>
          <cell r="G33" t="str">
            <v>Government of Vanuatu</v>
          </cell>
          <cell r="H33" t="str">
            <v>Ureparapara</v>
          </cell>
          <cell r="I33" t="str">
            <v>Torba</v>
          </cell>
          <cell r="J33" t="str">
            <v>0084575001</v>
          </cell>
          <cell r="K33" t="str">
            <v>SHELIL PRIMARY SCHOOL</v>
          </cell>
          <cell r="L33" t="str">
            <v>PS</v>
          </cell>
          <cell r="M33" t="str">
            <v>No</v>
          </cell>
          <cell r="N33" t="str">
            <v>Yes</v>
          </cell>
          <cell r="O33" t="str">
            <v>Yes</v>
          </cell>
          <cell r="P33" t="str">
            <v>Yes</v>
          </cell>
          <cell r="Q33" t="str">
            <v>Yes</v>
          </cell>
          <cell r="R33" t="str">
            <v>Yes</v>
          </cell>
          <cell r="S33" t="str">
            <v>Yes</v>
          </cell>
          <cell r="T33" t="str">
            <v>No</v>
          </cell>
          <cell r="U33" t="str">
            <v>No</v>
          </cell>
          <cell r="V33" t="str">
            <v>No</v>
          </cell>
          <cell r="W33" t="str">
            <v>No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1 2 3 4 5 6 </v>
          </cell>
          <cell r="AE33" t="str">
            <v>No</v>
          </cell>
          <cell r="AF33" t="str">
            <v>Yes</v>
          </cell>
          <cell r="AG33" t="str">
            <v>No</v>
          </cell>
          <cell r="AH33" t="str">
            <v>No</v>
          </cell>
          <cell r="AI33" t="str">
            <v>No</v>
          </cell>
          <cell r="AJ33" t="str">
            <v>Yes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Yes</v>
          </cell>
          <cell r="AQ33" t="str">
            <v>Yes</v>
          </cell>
          <cell r="AR33" t="str">
            <v>Yes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No</v>
          </cell>
          <cell r="AW33" t="str">
            <v>No</v>
          </cell>
          <cell r="AX33">
            <v>0</v>
          </cell>
          <cell r="AY33">
            <v>3</v>
          </cell>
          <cell r="AZ33">
            <v>5</v>
          </cell>
          <cell r="BA33">
            <v>10</v>
          </cell>
          <cell r="BB33">
            <v>5</v>
          </cell>
          <cell r="BC33">
            <v>0</v>
          </cell>
          <cell r="BD33">
            <v>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31</v>
          </cell>
          <cell r="BO33">
            <v>0</v>
          </cell>
          <cell r="BP33">
            <v>0</v>
          </cell>
          <cell r="BQ33">
            <v>3</v>
          </cell>
          <cell r="BR33">
            <v>5</v>
          </cell>
          <cell r="BS33">
            <v>10</v>
          </cell>
          <cell r="BT33">
            <v>5</v>
          </cell>
          <cell r="BU33">
            <v>0</v>
          </cell>
          <cell r="BV33">
            <v>8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31</v>
          </cell>
          <cell r="CG33">
            <v>0</v>
          </cell>
          <cell r="CH33">
            <v>0</v>
          </cell>
          <cell r="CI33">
            <v>0</v>
          </cell>
          <cell r="CJ33">
            <v>3</v>
          </cell>
        </row>
        <row r="34">
          <cell r="A34" t="str">
            <v>010915</v>
          </cell>
          <cell r="B34" t="str">
            <v>Shem Rolley Primary</v>
          </cell>
          <cell r="C34" t="str">
            <v>ENG</v>
          </cell>
          <cell r="D34" t="str">
            <v>ACOM</v>
          </cell>
          <cell r="E34" t="str">
            <v>Anglican Church of Melanesia</v>
          </cell>
          <cell r="F34" t="str">
            <v>G</v>
          </cell>
          <cell r="G34" t="str">
            <v>Church (Government Assisted)</v>
          </cell>
          <cell r="H34" t="str">
            <v>Ureparapara</v>
          </cell>
          <cell r="I34" t="str">
            <v>Torba</v>
          </cell>
          <cell r="J34" t="str">
            <v>0084576001</v>
          </cell>
          <cell r="K34" t="str">
            <v>SHEM ROLLEY PRIMARY SCHOOL</v>
          </cell>
          <cell r="L34" t="str">
            <v>PS</v>
          </cell>
          <cell r="M34" t="str">
            <v>No</v>
          </cell>
          <cell r="N34" t="str">
            <v>Yes</v>
          </cell>
          <cell r="O34" t="str">
            <v>Yes</v>
          </cell>
          <cell r="P34" t="str">
            <v>Yes</v>
          </cell>
          <cell r="Q34" t="str">
            <v>Yes</v>
          </cell>
          <cell r="R34" t="str">
            <v>Yes</v>
          </cell>
          <cell r="S34" t="str">
            <v>Yes</v>
          </cell>
          <cell r="T34" t="str">
            <v>No</v>
          </cell>
          <cell r="U34" t="str">
            <v>No</v>
          </cell>
          <cell r="V34" t="str">
            <v>No</v>
          </cell>
          <cell r="W34" t="str">
            <v>No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1 2 3 4 5 6 </v>
          </cell>
          <cell r="AE34" t="str">
            <v>No</v>
          </cell>
          <cell r="AF34" t="str">
            <v>Yes</v>
          </cell>
          <cell r="AG34" t="str">
            <v>No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7</v>
          </cell>
          <cell r="AZ34">
            <v>7</v>
          </cell>
          <cell r="BA34">
            <v>7</v>
          </cell>
          <cell r="BB34">
            <v>7</v>
          </cell>
          <cell r="BC34">
            <v>11</v>
          </cell>
          <cell r="BD34">
            <v>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44</v>
          </cell>
          <cell r="BO34">
            <v>0</v>
          </cell>
          <cell r="BP34">
            <v>0</v>
          </cell>
          <cell r="BQ34">
            <v>7</v>
          </cell>
          <cell r="BR34">
            <v>7</v>
          </cell>
          <cell r="BS34">
            <v>7</v>
          </cell>
          <cell r="BT34">
            <v>7</v>
          </cell>
          <cell r="BU34">
            <v>11</v>
          </cell>
          <cell r="BV34">
            <v>5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44</v>
          </cell>
          <cell r="CG34">
            <v>0</v>
          </cell>
          <cell r="CH34">
            <v>0</v>
          </cell>
          <cell r="CI34">
            <v>0</v>
          </cell>
          <cell r="CJ34">
            <v>21</v>
          </cell>
        </row>
        <row r="35">
          <cell r="A35" t="str">
            <v>011003</v>
          </cell>
          <cell r="B35" t="str">
            <v>Bagavegug Primary</v>
          </cell>
          <cell r="C35" t="str">
            <v>ENG</v>
          </cell>
          <cell r="D35" t="str">
            <v>PEB_TORBA</v>
          </cell>
          <cell r="E35" t="str">
            <v>Torba PEB</v>
          </cell>
          <cell r="F35" t="str">
            <v>V</v>
          </cell>
          <cell r="G35" t="str">
            <v>Government of Vanuatu</v>
          </cell>
          <cell r="H35" t="str">
            <v>Toga</v>
          </cell>
          <cell r="I35" t="str">
            <v>Torba</v>
          </cell>
          <cell r="J35" t="str">
            <v>0084577001</v>
          </cell>
          <cell r="K35" t="str">
            <v>BAKAVEGUG PRIMARY SCHOOL</v>
          </cell>
          <cell r="L35" t="str">
            <v>PS</v>
          </cell>
          <cell r="M35" t="str">
            <v>No</v>
          </cell>
          <cell r="N35" t="str">
            <v>Yes</v>
          </cell>
          <cell r="O35" t="str">
            <v>Yes</v>
          </cell>
          <cell r="P35" t="str">
            <v>Yes</v>
          </cell>
          <cell r="Q35" t="str">
            <v>Yes</v>
          </cell>
          <cell r="R35" t="str">
            <v>Yes</v>
          </cell>
          <cell r="S35" t="str">
            <v>Yes</v>
          </cell>
          <cell r="T35" t="str">
            <v>No</v>
          </cell>
          <cell r="U35" t="str">
            <v>No</v>
          </cell>
          <cell r="V35" t="str">
            <v>No</v>
          </cell>
          <cell r="W35" t="str">
            <v>No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1 2 3 4 5 6 </v>
          </cell>
          <cell r="AE35" t="str">
            <v>No</v>
          </cell>
          <cell r="AF35" t="str">
            <v>Yes</v>
          </cell>
          <cell r="AG35" t="str">
            <v>No</v>
          </cell>
          <cell r="AH35" t="str">
            <v>No</v>
          </cell>
          <cell r="AI35" t="str">
            <v>No</v>
          </cell>
          <cell r="AJ35" t="str">
            <v>Yes</v>
          </cell>
          <cell r="AK35" t="str">
            <v>Yes</v>
          </cell>
          <cell r="AL35" t="str">
            <v>Yes</v>
          </cell>
          <cell r="AM35" t="str">
            <v>Yes</v>
          </cell>
          <cell r="AN35" t="str">
            <v>Yes</v>
          </cell>
          <cell r="AO35" t="str">
            <v>Yes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16</v>
          </cell>
          <cell r="AZ35">
            <v>14</v>
          </cell>
          <cell r="BA35">
            <v>18</v>
          </cell>
          <cell r="BB35">
            <v>13</v>
          </cell>
          <cell r="BC35">
            <v>17</v>
          </cell>
          <cell r="BD35">
            <v>19</v>
          </cell>
          <cell r="BE35">
            <v>14</v>
          </cell>
          <cell r="BF35">
            <v>14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97</v>
          </cell>
          <cell r="BO35">
            <v>28</v>
          </cell>
          <cell r="BP35">
            <v>0</v>
          </cell>
          <cell r="BQ35">
            <v>16</v>
          </cell>
          <cell r="BR35">
            <v>14</v>
          </cell>
          <cell r="BS35">
            <v>18</v>
          </cell>
          <cell r="BT35">
            <v>13</v>
          </cell>
          <cell r="BU35">
            <v>17</v>
          </cell>
          <cell r="BV35">
            <v>19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97</v>
          </cell>
          <cell r="CG35">
            <v>0</v>
          </cell>
          <cell r="CH35">
            <v>0</v>
          </cell>
          <cell r="CI35">
            <v>0</v>
          </cell>
          <cell r="CJ35">
            <v>96</v>
          </cell>
        </row>
        <row r="36">
          <cell r="A36" t="str">
            <v>011110</v>
          </cell>
          <cell r="B36" t="str">
            <v>Robin Memorial Primary</v>
          </cell>
          <cell r="C36" t="str">
            <v>ENG</v>
          </cell>
          <cell r="D36" t="str">
            <v>ACOM</v>
          </cell>
          <cell r="E36" t="str">
            <v>Anglican Church of Melanesia</v>
          </cell>
          <cell r="F36" t="str">
            <v>G</v>
          </cell>
          <cell r="G36" t="str">
            <v>Church (Government Assisted)</v>
          </cell>
          <cell r="H36" t="str">
            <v>Loh</v>
          </cell>
          <cell r="I36" t="str">
            <v>Torba</v>
          </cell>
          <cell r="J36" t="str">
            <v>0084578001</v>
          </cell>
          <cell r="K36" t="str">
            <v>ROBIN PRIMARY SCHOOL</v>
          </cell>
          <cell r="L36" t="str">
            <v>PS</v>
          </cell>
          <cell r="M36" t="str">
            <v>No</v>
          </cell>
          <cell r="N36" t="str">
            <v>Yes</v>
          </cell>
          <cell r="O36" t="str">
            <v>Yes</v>
          </cell>
          <cell r="P36" t="str">
            <v>Yes</v>
          </cell>
          <cell r="Q36" t="str">
            <v>Yes</v>
          </cell>
          <cell r="R36" t="str">
            <v>Yes</v>
          </cell>
          <cell r="S36" t="str">
            <v>Yes</v>
          </cell>
          <cell r="T36" t="str">
            <v>Yes</v>
          </cell>
          <cell r="U36" t="str">
            <v>Yes</v>
          </cell>
          <cell r="V36" t="str">
            <v>No</v>
          </cell>
          <cell r="W36" t="str">
            <v>No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1 2 3 4 5 6 7 8 </v>
          </cell>
          <cell r="AE36" t="str">
            <v>No</v>
          </cell>
          <cell r="AF36" t="str">
            <v>Yes</v>
          </cell>
          <cell r="AG36" t="str">
            <v>Yes</v>
          </cell>
          <cell r="AH36" t="str">
            <v>Yes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7</v>
          </cell>
          <cell r="AZ36">
            <v>5</v>
          </cell>
          <cell r="BA36">
            <v>6</v>
          </cell>
          <cell r="BB36">
            <v>10</v>
          </cell>
          <cell r="BC36">
            <v>11</v>
          </cell>
          <cell r="BD36">
            <v>9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48</v>
          </cell>
          <cell r="BO36">
            <v>0</v>
          </cell>
          <cell r="BP36">
            <v>0</v>
          </cell>
          <cell r="BQ36">
            <v>7</v>
          </cell>
          <cell r="BR36">
            <v>5</v>
          </cell>
          <cell r="BS36">
            <v>6</v>
          </cell>
          <cell r="BT36">
            <v>10</v>
          </cell>
          <cell r="BU36">
            <v>11</v>
          </cell>
          <cell r="BV36">
            <v>9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48</v>
          </cell>
          <cell r="CG36">
            <v>0</v>
          </cell>
          <cell r="CH36">
            <v>0</v>
          </cell>
          <cell r="CI36">
            <v>0</v>
          </cell>
          <cell r="CJ36">
            <v>36</v>
          </cell>
        </row>
        <row r="37">
          <cell r="A37" t="str">
            <v>011407</v>
          </cell>
          <cell r="B37" t="str">
            <v>Martin Primary</v>
          </cell>
          <cell r="C37" t="str">
            <v>ENG</v>
          </cell>
          <cell r="D37" t="str">
            <v>PEB_TORBA</v>
          </cell>
          <cell r="E37" t="str">
            <v>Torba PEB</v>
          </cell>
          <cell r="F37" t="str">
            <v>V</v>
          </cell>
          <cell r="G37" t="str">
            <v>Government of Vanuatu</v>
          </cell>
          <cell r="H37" t="str">
            <v>Hiu</v>
          </cell>
          <cell r="I37" t="str">
            <v>Torba</v>
          </cell>
          <cell r="J37" t="str">
            <v>0084579001</v>
          </cell>
          <cell r="K37" t="str">
            <v>MARTIN PRIMARY SCHOOL</v>
          </cell>
          <cell r="L37" t="str">
            <v>PS</v>
          </cell>
          <cell r="M37" t="str">
            <v>No</v>
          </cell>
          <cell r="N37" t="str">
            <v>Yes</v>
          </cell>
          <cell r="O37" t="str">
            <v>Yes</v>
          </cell>
          <cell r="P37" t="str">
            <v>Yes</v>
          </cell>
          <cell r="Q37" t="str">
            <v>Yes</v>
          </cell>
          <cell r="R37" t="str">
            <v>Yes</v>
          </cell>
          <cell r="S37" t="str">
            <v>Yes</v>
          </cell>
          <cell r="T37" t="str">
            <v>No</v>
          </cell>
          <cell r="U37" t="str">
            <v>No</v>
          </cell>
          <cell r="V37" t="str">
            <v>No</v>
          </cell>
          <cell r="W37" t="str">
            <v>No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1 2 3 4 5 6 </v>
          </cell>
          <cell r="AE37" t="str">
            <v>No</v>
          </cell>
          <cell r="AF37" t="str">
            <v>Yes</v>
          </cell>
          <cell r="AG37" t="str">
            <v>No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14</v>
          </cell>
          <cell r="AZ37">
            <v>10</v>
          </cell>
          <cell r="BA37">
            <v>22</v>
          </cell>
          <cell r="BB37">
            <v>10</v>
          </cell>
          <cell r="BC37">
            <v>4</v>
          </cell>
          <cell r="BD37">
            <v>8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68</v>
          </cell>
          <cell r="BO37">
            <v>0</v>
          </cell>
          <cell r="BP37">
            <v>0</v>
          </cell>
          <cell r="BQ37">
            <v>14</v>
          </cell>
          <cell r="BR37">
            <v>10</v>
          </cell>
          <cell r="BS37">
            <v>22</v>
          </cell>
          <cell r="BT37">
            <v>10</v>
          </cell>
          <cell r="BU37">
            <v>4</v>
          </cell>
          <cell r="BV37">
            <v>8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68</v>
          </cell>
          <cell r="CG37">
            <v>0</v>
          </cell>
          <cell r="CH37">
            <v>0</v>
          </cell>
          <cell r="CI37">
            <v>0</v>
          </cell>
          <cell r="CJ37">
            <v>68</v>
          </cell>
        </row>
        <row r="38">
          <cell r="A38" t="str">
            <v>020101</v>
          </cell>
          <cell r="B38" t="str">
            <v>Kamewa English Primary</v>
          </cell>
          <cell r="C38" t="str">
            <v>ENG</v>
          </cell>
          <cell r="D38" t="str">
            <v>PEB_SANMA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0084640001</v>
          </cell>
          <cell r="K38" t="str">
            <v>KAMEWA PRIMARY SCHOOL</v>
          </cell>
          <cell r="L38" t="str">
            <v>PS</v>
          </cell>
          <cell r="M38" t="str">
            <v>No</v>
          </cell>
          <cell r="N38" t="str">
            <v>Yes</v>
          </cell>
          <cell r="O38" t="str">
            <v>Yes</v>
          </cell>
          <cell r="P38" t="str">
            <v>Yes</v>
          </cell>
          <cell r="Q38" t="str">
            <v>Yes</v>
          </cell>
          <cell r="R38" t="str">
            <v>Yes</v>
          </cell>
          <cell r="S38" t="str">
            <v>Yes</v>
          </cell>
          <cell r="T38" t="str">
            <v>Yes</v>
          </cell>
          <cell r="U38" t="str">
            <v>Yes</v>
          </cell>
          <cell r="V38" t="str">
            <v>No</v>
          </cell>
          <cell r="W38" t="str">
            <v>No</v>
          </cell>
          <cell r="X38" t="str">
            <v>No</v>
          </cell>
          <cell r="Y38" t="str">
            <v>No</v>
          </cell>
          <cell r="Z38" t="str">
            <v>No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1 2 3 4 5 6 7 8 </v>
          </cell>
          <cell r="AE38" t="str">
            <v>No</v>
          </cell>
          <cell r="AF38" t="str">
            <v>Yes</v>
          </cell>
          <cell r="AG38" t="str">
            <v>Yes</v>
          </cell>
          <cell r="AH38" t="str">
            <v>Yes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Yes</v>
          </cell>
          <cell r="AW38" t="str">
            <v>No</v>
          </cell>
          <cell r="AX38">
            <v>0</v>
          </cell>
          <cell r="AY38">
            <v>66</v>
          </cell>
          <cell r="AZ38">
            <v>63</v>
          </cell>
          <cell r="BA38">
            <v>61</v>
          </cell>
          <cell r="BB38">
            <v>67</v>
          </cell>
          <cell r="BC38">
            <v>70</v>
          </cell>
          <cell r="BD38">
            <v>88</v>
          </cell>
          <cell r="BE38">
            <v>99</v>
          </cell>
          <cell r="BF38">
            <v>66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415</v>
          </cell>
          <cell r="BO38">
            <v>165</v>
          </cell>
          <cell r="BP38">
            <v>0</v>
          </cell>
          <cell r="BQ38">
            <v>66</v>
          </cell>
          <cell r="BR38">
            <v>63</v>
          </cell>
          <cell r="BS38">
            <v>61</v>
          </cell>
          <cell r="BT38">
            <v>67</v>
          </cell>
          <cell r="BU38">
            <v>70</v>
          </cell>
          <cell r="BV38">
            <v>88</v>
          </cell>
          <cell r="BW38">
            <v>99</v>
          </cell>
          <cell r="BX38">
            <v>66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415</v>
          </cell>
          <cell r="CG38">
            <v>165</v>
          </cell>
          <cell r="CH38">
            <v>0</v>
          </cell>
          <cell r="CI38">
            <v>0</v>
          </cell>
          <cell r="CJ38">
            <v>22</v>
          </cell>
        </row>
        <row r="39">
          <cell r="A39" t="str">
            <v>020102</v>
          </cell>
          <cell r="B39" t="str">
            <v>Kamewa French Primary</v>
          </cell>
          <cell r="C39" t="str">
            <v>FRE</v>
          </cell>
          <cell r="D39" t="str">
            <v>PEB_SANMA</v>
          </cell>
          <cell r="E39" t="str">
            <v>Sanma PEB</v>
          </cell>
          <cell r="F39" t="str">
            <v>V</v>
          </cell>
          <cell r="G39" t="str">
            <v>Government of Vanuatu</v>
          </cell>
          <cell r="H39" t="str">
            <v>Santo</v>
          </cell>
          <cell r="I39" t="str">
            <v>Sanma</v>
          </cell>
          <cell r="J39" t="str">
            <v>0084640001</v>
          </cell>
          <cell r="K39" t="str">
            <v>KAMEWA PRIMARY SCHOOL</v>
          </cell>
          <cell r="L39" t="str">
            <v>PS</v>
          </cell>
          <cell r="M39" t="str">
            <v>No</v>
          </cell>
          <cell r="N39" t="str">
            <v>Yes</v>
          </cell>
          <cell r="O39" t="str">
            <v>Yes</v>
          </cell>
          <cell r="P39" t="str">
            <v>Yes</v>
          </cell>
          <cell r="Q39" t="str">
            <v>Yes</v>
          </cell>
          <cell r="R39" t="str">
            <v>Yes</v>
          </cell>
          <cell r="S39" t="str">
            <v>Yes</v>
          </cell>
          <cell r="T39" t="str">
            <v>Yes</v>
          </cell>
          <cell r="U39" t="str">
            <v>Yes</v>
          </cell>
          <cell r="V39" t="str">
            <v>No</v>
          </cell>
          <cell r="W39" t="str">
            <v>No</v>
          </cell>
          <cell r="X39" t="str">
            <v>No</v>
          </cell>
          <cell r="Y39" t="str">
            <v>No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1 2 3 4 5 6 7 8 </v>
          </cell>
          <cell r="AE39" t="str">
            <v>No</v>
          </cell>
          <cell r="AF39" t="str">
            <v>Yes</v>
          </cell>
          <cell r="AG39" t="str">
            <v>Yes</v>
          </cell>
          <cell r="AH39" t="str">
            <v>Yes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38</v>
          </cell>
          <cell r="AZ39">
            <v>44</v>
          </cell>
          <cell r="BA39">
            <v>52</v>
          </cell>
          <cell r="BB39">
            <v>56</v>
          </cell>
          <cell r="BC39">
            <v>50</v>
          </cell>
          <cell r="BD39">
            <v>63</v>
          </cell>
          <cell r="BE39">
            <v>78</v>
          </cell>
          <cell r="BF39">
            <v>44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303</v>
          </cell>
          <cell r="BO39">
            <v>122</v>
          </cell>
          <cell r="BP39">
            <v>0</v>
          </cell>
          <cell r="BQ39">
            <v>38</v>
          </cell>
          <cell r="BR39">
            <v>44</v>
          </cell>
          <cell r="BS39">
            <v>52</v>
          </cell>
          <cell r="BT39">
            <v>56</v>
          </cell>
          <cell r="BU39">
            <v>50</v>
          </cell>
          <cell r="BV39">
            <v>63</v>
          </cell>
          <cell r="BW39">
            <v>78</v>
          </cell>
          <cell r="BX39">
            <v>44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303</v>
          </cell>
          <cell r="CG39">
            <v>122</v>
          </cell>
          <cell r="CH39">
            <v>0</v>
          </cell>
          <cell r="CI39">
            <v>0</v>
          </cell>
          <cell r="CJ39">
            <v>23</v>
          </cell>
        </row>
        <row r="40">
          <cell r="A40" t="str">
            <v>020103</v>
          </cell>
          <cell r="B40" t="str">
            <v>Luganville Est Primary</v>
          </cell>
          <cell r="C40" t="str">
            <v>FRE</v>
          </cell>
          <cell r="D40" t="str">
            <v>PEB_SANMA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0084608001</v>
          </cell>
          <cell r="K40" t="str">
            <v>LUGANVILLE EAST PRIMARY SCHOOL</v>
          </cell>
          <cell r="L40" t="str">
            <v>PS</v>
          </cell>
          <cell r="M40" t="str">
            <v>No</v>
          </cell>
          <cell r="N40" t="str">
            <v>Yes</v>
          </cell>
          <cell r="O40" t="str">
            <v>Yes</v>
          </cell>
          <cell r="P40" t="str">
            <v>Yes</v>
          </cell>
          <cell r="Q40" t="str">
            <v>Yes</v>
          </cell>
          <cell r="R40" t="str">
            <v>Yes</v>
          </cell>
          <cell r="S40" t="str">
            <v>Yes</v>
          </cell>
          <cell r="T40" t="str">
            <v>Yes</v>
          </cell>
          <cell r="U40" t="str">
            <v>Yes</v>
          </cell>
          <cell r="V40" t="str">
            <v>No</v>
          </cell>
          <cell r="W40" t="str">
            <v>No</v>
          </cell>
          <cell r="X40" t="str">
            <v>No</v>
          </cell>
          <cell r="Y40" t="str">
            <v>No</v>
          </cell>
          <cell r="Z40" t="str">
            <v>No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1 2 3 4 5 6 7 8 </v>
          </cell>
          <cell r="AE40" t="str">
            <v>No</v>
          </cell>
          <cell r="AF40" t="str">
            <v>Yes</v>
          </cell>
          <cell r="AG40" t="str">
            <v>Yes</v>
          </cell>
          <cell r="AH40" t="str">
            <v>Yes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Yes</v>
          </cell>
          <cell r="AW40" t="str">
            <v>No</v>
          </cell>
          <cell r="AX40">
            <v>0</v>
          </cell>
          <cell r="AY40">
            <v>53</v>
          </cell>
          <cell r="AZ40">
            <v>51</v>
          </cell>
          <cell r="BA40">
            <v>57</v>
          </cell>
          <cell r="BB40">
            <v>65</v>
          </cell>
          <cell r="BC40">
            <v>64</v>
          </cell>
          <cell r="BD40">
            <v>88</v>
          </cell>
          <cell r="BE40">
            <v>73</v>
          </cell>
          <cell r="BF40">
            <v>65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378</v>
          </cell>
          <cell r="BO40">
            <v>138</v>
          </cell>
          <cell r="BP40">
            <v>0</v>
          </cell>
          <cell r="BQ40">
            <v>53</v>
          </cell>
          <cell r="BR40">
            <v>51</v>
          </cell>
          <cell r="BS40">
            <v>57</v>
          </cell>
          <cell r="BT40">
            <v>65</v>
          </cell>
          <cell r="BU40">
            <v>64</v>
          </cell>
          <cell r="BV40">
            <v>88</v>
          </cell>
          <cell r="BW40">
            <v>73</v>
          </cell>
          <cell r="BX40">
            <v>65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378</v>
          </cell>
          <cell r="CG40">
            <v>138</v>
          </cell>
          <cell r="CH40">
            <v>0</v>
          </cell>
          <cell r="CI40">
            <v>0</v>
          </cell>
          <cell r="CJ40">
            <v>27</v>
          </cell>
        </row>
        <row r="41">
          <cell r="A41" t="str">
            <v>020104</v>
          </cell>
          <cell r="B41" t="str">
            <v>St. Michel Primary</v>
          </cell>
          <cell r="C41" t="str">
            <v>FRE</v>
          </cell>
          <cell r="D41" t="str">
            <v>CATH</v>
          </cell>
          <cell r="E41" t="str">
            <v>Catholic Education Authority</v>
          </cell>
          <cell r="F41" t="str">
            <v>G</v>
          </cell>
          <cell r="G41" t="str">
            <v>Church (Government Assisted)</v>
          </cell>
          <cell r="H41" t="str">
            <v>Santo</v>
          </cell>
          <cell r="I41" t="str">
            <v>Sanma</v>
          </cell>
          <cell r="J41" t="str">
            <v>0084667001</v>
          </cell>
          <cell r="K41" t="str">
            <v>LUGANVILLE ST MICHEL PRIMARY SCHOOL</v>
          </cell>
          <cell r="L41" t="str">
            <v>PS</v>
          </cell>
          <cell r="M41" t="str">
            <v>No</v>
          </cell>
          <cell r="N41" t="str">
            <v>Yes</v>
          </cell>
          <cell r="O41" t="str">
            <v>Yes</v>
          </cell>
          <cell r="P41" t="str">
            <v>Yes</v>
          </cell>
          <cell r="Q41" t="str">
            <v>Yes</v>
          </cell>
          <cell r="R41" t="str">
            <v>Yes</v>
          </cell>
          <cell r="S41" t="str">
            <v>Yes</v>
          </cell>
          <cell r="T41" t="str">
            <v>No</v>
          </cell>
          <cell r="U41" t="str">
            <v>No</v>
          </cell>
          <cell r="V41" t="str">
            <v>No</v>
          </cell>
          <cell r="W41" t="str">
            <v>No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1 2 3 4 5 6 </v>
          </cell>
          <cell r="AE41" t="str">
            <v>No</v>
          </cell>
          <cell r="AF41" t="str">
            <v>Yes</v>
          </cell>
          <cell r="AG41" t="str">
            <v>No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37</v>
          </cell>
          <cell r="AZ41">
            <v>41</v>
          </cell>
          <cell r="BA41">
            <v>64</v>
          </cell>
          <cell r="BB41">
            <v>63</v>
          </cell>
          <cell r="BC41">
            <v>55</v>
          </cell>
          <cell r="BD41">
            <v>44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304</v>
          </cell>
          <cell r="BO41">
            <v>0</v>
          </cell>
          <cell r="BP41">
            <v>0</v>
          </cell>
          <cell r="BQ41">
            <v>37</v>
          </cell>
          <cell r="BR41">
            <v>41</v>
          </cell>
          <cell r="BS41">
            <v>64</v>
          </cell>
          <cell r="BT41">
            <v>63</v>
          </cell>
          <cell r="BU41">
            <v>55</v>
          </cell>
          <cell r="BV41">
            <v>44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304</v>
          </cell>
          <cell r="CG41">
            <v>0</v>
          </cell>
          <cell r="CH41">
            <v>0</v>
          </cell>
          <cell r="CI41">
            <v>0</v>
          </cell>
          <cell r="CJ41">
            <v>50</v>
          </cell>
        </row>
        <row r="42">
          <cell r="A42" t="str">
            <v>020105</v>
          </cell>
          <cell r="B42" t="str">
            <v>Ste. Therese Luganville Primary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Santo</v>
          </cell>
          <cell r="I42" t="str">
            <v>Sanma</v>
          </cell>
          <cell r="J42" t="str">
            <v>0084655001</v>
          </cell>
          <cell r="K42" t="str">
            <v>ST THERESE PRIMARY SCHOOL</v>
          </cell>
          <cell r="L42" t="str">
            <v>PS</v>
          </cell>
          <cell r="M42" t="str">
            <v>No</v>
          </cell>
          <cell r="N42" t="str">
            <v>Yes</v>
          </cell>
          <cell r="O42" t="str">
            <v>Yes</v>
          </cell>
          <cell r="P42" t="str">
            <v>Yes</v>
          </cell>
          <cell r="Q42" t="str">
            <v>Yes</v>
          </cell>
          <cell r="R42" t="str">
            <v>Yes</v>
          </cell>
          <cell r="S42" t="str">
            <v>Yes</v>
          </cell>
          <cell r="T42" t="str">
            <v>Yes</v>
          </cell>
          <cell r="U42" t="str">
            <v>Yes</v>
          </cell>
          <cell r="V42" t="str">
            <v>No</v>
          </cell>
          <cell r="W42" t="str">
            <v>No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1 2 3 4 5 6 7 8 </v>
          </cell>
          <cell r="AE42" t="str">
            <v>No</v>
          </cell>
          <cell r="AF42" t="str">
            <v>Yes</v>
          </cell>
          <cell r="AG42" t="str">
            <v>Yes</v>
          </cell>
          <cell r="AH42" t="str">
            <v>Yes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No</v>
          </cell>
          <cell r="AR42" t="str">
            <v>No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52</v>
          </cell>
          <cell r="AZ42">
            <v>67</v>
          </cell>
          <cell r="BA42">
            <v>69</v>
          </cell>
          <cell r="BB42">
            <v>70</v>
          </cell>
          <cell r="BC42">
            <v>81</v>
          </cell>
          <cell r="BD42">
            <v>111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450</v>
          </cell>
          <cell r="BO42">
            <v>0</v>
          </cell>
          <cell r="BP42">
            <v>0</v>
          </cell>
          <cell r="BQ42">
            <v>52</v>
          </cell>
          <cell r="BR42">
            <v>67</v>
          </cell>
          <cell r="BS42">
            <v>69</v>
          </cell>
          <cell r="BT42">
            <v>70</v>
          </cell>
          <cell r="BU42">
            <v>81</v>
          </cell>
          <cell r="BV42">
            <v>111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450</v>
          </cell>
          <cell r="CG42">
            <v>0</v>
          </cell>
          <cell r="CH42">
            <v>0</v>
          </cell>
          <cell r="CI42">
            <v>0</v>
          </cell>
          <cell r="CJ42">
            <v>5</v>
          </cell>
        </row>
        <row r="43">
          <cell r="A43" t="str">
            <v>020108</v>
          </cell>
          <cell r="B43" t="str">
            <v>Rowhani Primary</v>
          </cell>
          <cell r="C43" t="str">
            <v>ENG</v>
          </cell>
          <cell r="D43" t="str">
            <v>BAHAI</v>
          </cell>
          <cell r="E43" t="str">
            <v>Bahai</v>
          </cell>
          <cell r="F43" t="str">
            <v>G</v>
          </cell>
          <cell r="G43" t="str">
            <v>Church (Government Assisted)</v>
          </cell>
          <cell r="H43" t="str">
            <v>Santo</v>
          </cell>
          <cell r="I43" t="str">
            <v>Sanma</v>
          </cell>
          <cell r="J43" t="str">
            <v>0107822001</v>
          </cell>
          <cell r="K43" t="str">
            <v>ROWHANI SCHOOL</v>
          </cell>
          <cell r="L43" t="str">
            <v>PS</v>
          </cell>
          <cell r="M43" t="str">
            <v>No</v>
          </cell>
          <cell r="N43" t="str">
            <v>Yes</v>
          </cell>
          <cell r="O43" t="str">
            <v>Yes</v>
          </cell>
          <cell r="P43" t="str">
            <v>Yes</v>
          </cell>
          <cell r="Q43" t="str">
            <v>Yes</v>
          </cell>
          <cell r="R43" t="str">
            <v>Yes</v>
          </cell>
          <cell r="S43" t="str">
            <v>Yes</v>
          </cell>
          <cell r="T43" t="str">
            <v>No</v>
          </cell>
          <cell r="U43" t="str">
            <v>No</v>
          </cell>
          <cell r="V43" t="str">
            <v>No</v>
          </cell>
          <cell r="W43" t="str">
            <v>No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1 2 3 4 5 6 </v>
          </cell>
          <cell r="AE43" t="str">
            <v>No</v>
          </cell>
          <cell r="AF43" t="str">
            <v>Yes</v>
          </cell>
          <cell r="AG43" t="str">
            <v>No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21</v>
          </cell>
          <cell r="AZ43">
            <v>18</v>
          </cell>
          <cell r="BA43">
            <v>20</v>
          </cell>
          <cell r="BB43">
            <v>20</v>
          </cell>
          <cell r="BC43">
            <v>17</v>
          </cell>
          <cell r="BD43">
            <v>20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116</v>
          </cell>
          <cell r="BO43">
            <v>0</v>
          </cell>
          <cell r="BP43">
            <v>0</v>
          </cell>
          <cell r="BQ43">
            <v>21</v>
          </cell>
          <cell r="BR43">
            <v>18</v>
          </cell>
          <cell r="BS43">
            <v>20</v>
          </cell>
          <cell r="BT43">
            <v>20</v>
          </cell>
          <cell r="BU43">
            <v>17</v>
          </cell>
          <cell r="BV43">
            <v>20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116</v>
          </cell>
          <cell r="CG43">
            <v>0</v>
          </cell>
          <cell r="CH43">
            <v>0</v>
          </cell>
          <cell r="CI43">
            <v>0</v>
          </cell>
          <cell r="CJ43">
            <v>10</v>
          </cell>
        </row>
        <row r="44">
          <cell r="A44" t="str">
            <v>020109</v>
          </cell>
          <cell r="B44" t="str">
            <v>Santo Christian Primary</v>
          </cell>
          <cell r="C44" t="str">
            <v>ENG</v>
          </cell>
          <cell r="D44" t="str">
            <v>AOG</v>
          </cell>
          <cell r="E44" t="str">
            <v>Assemblies of God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L44" t="str">
            <v>PS</v>
          </cell>
          <cell r="M44" t="str">
            <v>No</v>
          </cell>
          <cell r="N44" t="str">
            <v>Yes</v>
          </cell>
          <cell r="O44" t="str">
            <v>Yes</v>
          </cell>
          <cell r="P44" t="str">
            <v>Yes</v>
          </cell>
          <cell r="Q44" t="str">
            <v>Yes</v>
          </cell>
          <cell r="R44" t="str">
            <v>Yes</v>
          </cell>
          <cell r="S44" t="str">
            <v>Yes</v>
          </cell>
          <cell r="T44" t="str">
            <v>No</v>
          </cell>
          <cell r="U44" t="str">
            <v>No</v>
          </cell>
          <cell r="V44" t="str">
            <v>No</v>
          </cell>
          <cell r="W44" t="str">
            <v>No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1 2 3 4 5 6 </v>
          </cell>
          <cell r="AE44" t="str">
            <v>No</v>
          </cell>
          <cell r="AF44" t="str">
            <v>Yes</v>
          </cell>
          <cell r="AG44" t="str">
            <v>No</v>
          </cell>
          <cell r="AH44" t="str">
            <v>No</v>
          </cell>
          <cell r="AI44" t="str">
            <v>No</v>
          </cell>
          <cell r="AJ44" t="str">
            <v>No</v>
          </cell>
          <cell r="AK44" t="str">
            <v>No</v>
          </cell>
          <cell r="AL44" t="str">
            <v>No</v>
          </cell>
          <cell r="AM44" t="str">
            <v>No</v>
          </cell>
          <cell r="AN44" t="str">
            <v>No</v>
          </cell>
          <cell r="AO44" t="str">
            <v>No</v>
          </cell>
          <cell r="AP44" t="str">
            <v>No</v>
          </cell>
          <cell r="AQ44" t="str">
            <v>No</v>
          </cell>
          <cell r="AR44" t="str">
            <v>No</v>
          </cell>
          <cell r="AS44" t="str">
            <v>No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Yes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</row>
        <row r="45">
          <cell r="A45" t="str">
            <v>020110</v>
          </cell>
          <cell r="B45" t="str">
            <v>Santo East Primary</v>
          </cell>
          <cell r="C45" t="str">
            <v>ENG</v>
          </cell>
          <cell r="D45" t="str">
            <v>PEB_SANMA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0084585001</v>
          </cell>
          <cell r="K45" t="str">
            <v>SANTO EAST PRIMARY SCHOOL</v>
          </cell>
          <cell r="L45" t="str">
            <v>PS</v>
          </cell>
          <cell r="M45" t="str">
            <v>No</v>
          </cell>
          <cell r="N45" t="str">
            <v>Yes</v>
          </cell>
          <cell r="O45" t="str">
            <v>Yes</v>
          </cell>
          <cell r="P45" t="str">
            <v>Yes</v>
          </cell>
          <cell r="Q45" t="str">
            <v>Yes</v>
          </cell>
          <cell r="R45" t="str">
            <v>Yes</v>
          </cell>
          <cell r="S45" t="str">
            <v>Yes</v>
          </cell>
          <cell r="T45" t="str">
            <v>No</v>
          </cell>
          <cell r="U45" t="str">
            <v>No</v>
          </cell>
          <cell r="V45" t="str">
            <v>No</v>
          </cell>
          <cell r="W45" t="str">
            <v>No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1 2 3 4 5 6 </v>
          </cell>
          <cell r="AE45" t="str">
            <v>No</v>
          </cell>
          <cell r="AF45" t="str">
            <v>Yes</v>
          </cell>
          <cell r="AG45" t="str">
            <v>No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Yes</v>
          </cell>
          <cell r="AW45" t="str">
            <v>No</v>
          </cell>
          <cell r="AX45">
            <v>0</v>
          </cell>
          <cell r="AY45">
            <v>138</v>
          </cell>
          <cell r="AZ45">
            <v>153</v>
          </cell>
          <cell r="BA45">
            <v>140</v>
          </cell>
          <cell r="BB45">
            <v>140</v>
          </cell>
          <cell r="BC45">
            <v>132</v>
          </cell>
          <cell r="BD45">
            <v>138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841</v>
          </cell>
          <cell r="BO45">
            <v>0</v>
          </cell>
          <cell r="BP45">
            <v>0</v>
          </cell>
          <cell r="BQ45">
            <v>138</v>
          </cell>
          <cell r="BR45">
            <v>153</v>
          </cell>
          <cell r="BS45">
            <v>140</v>
          </cell>
          <cell r="BT45">
            <v>140</v>
          </cell>
          <cell r="BU45">
            <v>132</v>
          </cell>
          <cell r="BV45">
            <v>138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841</v>
          </cell>
          <cell r="CG45">
            <v>0</v>
          </cell>
          <cell r="CH45">
            <v>0</v>
          </cell>
          <cell r="CI45">
            <v>0</v>
          </cell>
          <cell r="CJ45">
            <v>60</v>
          </cell>
        </row>
        <row r="46">
          <cell r="A46" t="str">
            <v>020111</v>
          </cell>
          <cell r="B46" t="str">
            <v>Sarakata Primary</v>
          </cell>
          <cell r="C46" t="str">
            <v>ENG</v>
          </cell>
          <cell r="D46" t="str">
            <v>PEB_SANMA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0084586001</v>
          </cell>
          <cell r="K46" t="str">
            <v>SARAKATA PRIMARY SCHOOL</v>
          </cell>
          <cell r="L46" t="str">
            <v>PS</v>
          </cell>
          <cell r="M46" t="str">
            <v>No</v>
          </cell>
          <cell r="N46" t="str">
            <v>Yes</v>
          </cell>
          <cell r="O46" t="str">
            <v>Yes</v>
          </cell>
          <cell r="P46" t="str">
            <v>Yes</v>
          </cell>
          <cell r="Q46" t="str">
            <v>Yes</v>
          </cell>
          <cell r="R46" t="str">
            <v>Yes</v>
          </cell>
          <cell r="S46" t="str">
            <v>Yes</v>
          </cell>
          <cell r="T46" t="str">
            <v>Yes</v>
          </cell>
          <cell r="U46" t="str">
            <v>Yes</v>
          </cell>
          <cell r="V46" t="str">
            <v>No</v>
          </cell>
          <cell r="W46" t="str">
            <v>No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1 2 3 4 5 6 7 8 </v>
          </cell>
          <cell r="AE46" t="str">
            <v>No</v>
          </cell>
          <cell r="AF46" t="str">
            <v>Yes</v>
          </cell>
          <cell r="AG46" t="str">
            <v>Yes</v>
          </cell>
          <cell r="AH46" t="str">
            <v>Yes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No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27</v>
          </cell>
          <cell r="AZ46">
            <v>39</v>
          </cell>
          <cell r="BA46">
            <v>39</v>
          </cell>
          <cell r="BB46">
            <v>36</v>
          </cell>
          <cell r="BC46">
            <v>35</v>
          </cell>
          <cell r="BD46">
            <v>37</v>
          </cell>
          <cell r="BE46">
            <v>38</v>
          </cell>
          <cell r="BF46">
            <v>34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213</v>
          </cell>
          <cell r="BO46">
            <v>72</v>
          </cell>
          <cell r="BP46">
            <v>0</v>
          </cell>
          <cell r="BQ46">
            <v>27</v>
          </cell>
          <cell r="BR46">
            <v>39</v>
          </cell>
          <cell r="BS46">
            <v>39</v>
          </cell>
          <cell r="BT46">
            <v>36</v>
          </cell>
          <cell r="BU46">
            <v>35</v>
          </cell>
          <cell r="BV46">
            <v>37</v>
          </cell>
          <cell r="BW46">
            <v>38</v>
          </cell>
          <cell r="BX46">
            <v>34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213</v>
          </cell>
          <cell r="CG46">
            <v>72</v>
          </cell>
          <cell r="CH46">
            <v>0</v>
          </cell>
          <cell r="CI46">
            <v>0</v>
          </cell>
          <cell r="CJ46">
            <v>7</v>
          </cell>
        </row>
        <row r="47">
          <cell r="A47" t="str">
            <v>021711</v>
          </cell>
          <cell r="B47" t="str">
            <v>Dambulu Primary</v>
          </cell>
          <cell r="C47" t="str">
            <v>ENG</v>
          </cell>
          <cell r="D47" t="str">
            <v>PEB_SANMA</v>
          </cell>
          <cell r="E47" t="str">
            <v>Sanma PEB</v>
          </cell>
          <cell r="F47" t="str">
            <v>V</v>
          </cell>
          <cell r="G47" t="str">
            <v>Government of Vanuatu</v>
          </cell>
          <cell r="H47" t="str">
            <v>Mavea</v>
          </cell>
          <cell r="I47" t="str">
            <v>Sanma</v>
          </cell>
          <cell r="J47" t="str">
            <v>0084588001</v>
          </cell>
          <cell r="K47" t="str">
            <v>DAMBULU PRIMARY SCHOOL</v>
          </cell>
          <cell r="L47" t="str">
            <v>PS</v>
          </cell>
          <cell r="M47" t="str">
            <v>No</v>
          </cell>
          <cell r="N47" t="str">
            <v>Yes</v>
          </cell>
          <cell r="O47" t="str">
            <v>Yes</v>
          </cell>
          <cell r="P47" t="str">
            <v>Yes</v>
          </cell>
          <cell r="Q47" t="str">
            <v>Yes</v>
          </cell>
          <cell r="R47" t="str">
            <v>Yes</v>
          </cell>
          <cell r="S47" t="str">
            <v>Yes</v>
          </cell>
          <cell r="T47" t="str">
            <v>No</v>
          </cell>
          <cell r="U47" t="str">
            <v>No</v>
          </cell>
          <cell r="V47" t="str">
            <v>No</v>
          </cell>
          <cell r="W47" t="str">
            <v>No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1 2 3 4 5 6 </v>
          </cell>
          <cell r="AE47" t="str">
            <v>No</v>
          </cell>
          <cell r="AF47" t="str">
            <v>Yes</v>
          </cell>
          <cell r="AG47" t="str">
            <v>No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Yes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1</v>
          </cell>
          <cell r="AZ47">
            <v>5</v>
          </cell>
          <cell r="BA47">
            <v>7</v>
          </cell>
          <cell r="BB47">
            <v>5</v>
          </cell>
          <cell r="BC47">
            <v>4</v>
          </cell>
          <cell r="BD47">
            <v>5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27</v>
          </cell>
          <cell r="BO47">
            <v>0</v>
          </cell>
          <cell r="BP47">
            <v>0</v>
          </cell>
          <cell r="BQ47">
            <v>1</v>
          </cell>
          <cell r="BR47">
            <v>5</v>
          </cell>
          <cell r="BS47">
            <v>7</v>
          </cell>
          <cell r="BT47">
            <v>5</v>
          </cell>
          <cell r="BU47">
            <v>4</v>
          </cell>
          <cell r="BV47">
            <v>5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27</v>
          </cell>
          <cell r="CG47">
            <v>0</v>
          </cell>
          <cell r="CH47">
            <v>0</v>
          </cell>
          <cell r="CI47">
            <v>0</v>
          </cell>
          <cell r="CJ47">
            <v>4</v>
          </cell>
        </row>
        <row r="48">
          <cell r="A48" t="str">
            <v>021912</v>
          </cell>
          <cell r="B48" t="str">
            <v>Dombulu Primary</v>
          </cell>
          <cell r="C48" t="str">
            <v>ENG</v>
          </cell>
          <cell r="D48" t="str">
            <v>PEB_SANMA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Tutuba</v>
          </cell>
          <cell r="I48" t="str">
            <v>Sanma</v>
          </cell>
          <cell r="J48" t="str">
            <v>0084589001</v>
          </cell>
          <cell r="K48" t="str">
            <v>DOMBULU PRIMARY SCHOOL</v>
          </cell>
          <cell r="L48" t="str">
            <v>PS</v>
          </cell>
          <cell r="M48" t="str">
            <v>No</v>
          </cell>
          <cell r="N48" t="str">
            <v>Yes</v>
          </cell>
          <cell r="O48" t="str">
            <v>Yes</v>
          </cell>
          <cell r="P48" t="str">
            <v>Yes</v>
          </cell>
          <cell r="Q48" t="str">
            <v>Yes</v>
          </cell>
          <cell r="R48" t="str">
            <v>Yes</v>
          </cell>
          <cell r="S48" t="str">
            <v>Yes</v>
          </cell>
          <cell r="T48" t="str">
            <v>No</v>
          </cell>
          <cell r="U48" t="str">
            <v>No</v>
          </cell>
          <cell r="V48" t="str">
            <v>No</v>
          </cell>
          <cell r="W48" t="str">
            <v>No</v>
          </cell>
          <cell r="X48" t="str">
            <v>No</v>
          </cell>
          <cell r="Y48" t="str">
            <v>No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1 2 3 4 5 6 </v>
          </cell>
          <cell r="AE48" t="str">
            <v>No</v>
          </cell>
          <cell r="AF48" t="str">
            <v>Yes</v>
          </cell>
          <cell r="AG48" t="str">
            <v>No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No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24</v>
          </cell>
          <cell r="AZ48">
            <v>24</v>
          </cell>
          <cell r="BA48">
            <v>24</v>
          </cell>
          <cell r="BB48">
            <v>26</v>
          </cell>
          <cell r="BC48">
            <v>21</v>
          </cell>
          <cell r="BD48">
            <v>21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140</v>
          </cell>
          <cell r="BO48">
            <v>0</v>
          </cell>
          <cell r="BP48">
            <v>0</v>
          </cell>
          <cell r="BQ48">
            <v>24</v>
          </cell>
          <cell r="BR48">
            <v>24</v>
          </cell>
          <cell r="BS48">
            <v>24</v>
          </cell>
          <cell r="BT48">
            <v>26</v>
          </cell>
          <cell r="BU48">
            <v>21</v>
          </cell>
          <cell r="BV48">
            <v>21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140</v>
          </cell>
          <cell r="CG48">
            <v>0</v>
          </cell>
          <cell r="CH48">
            <v>0</v>
          </cell>
          <cell r="CI48">
            <v>0</v>
          </cell>
          <cell r="CJ48">
            <v>11</v>
          </cell>
        </row>
        <row r="49">
          <cell r="A49" t="str">
            <v>022007</v>
          </cell>
          <cell r="B49" t="str">
            <v>Bernier Bay Primary</v>
          </cell>
          <cell r="C49" t="str">
            <v>ENG</v>
          </cell>
          <cell r="D49" t="str">
            <v>PEB_SANMA</v>
          </cell>
          <cell r="E49" t="str">
            <v>Sanma PEB</v>
          </cell>
          <cell r="F49" t="str">
            <v>V</v>
          </cell>
          <cell r="G49" t="str">
            <v>Government of Vanuatu</v>
          </cell>
          <cell r="H49" t="str">
            <v>Aore</v>
          </cell>
          <cell r="I49" t="str">
            <v>Sanma</v>
          </cell>
          <cell r="J49" t="str">
            <v>0084642001</v>
          </cell>
          <cell r="K49" t="str">
            <v>BERNIER BAY PRIMARY SCHOOL</v>
          </cell>
          <cell r="L49" t="str">
            <v>PS</v>
          </cell>
          <cell r="M49" t="str">
            <v>No</v>
          </cell>
          <cell r="N49" t="str">
            <v>Yes</v>
          </cell>
          <cell r="O49" t="str">
            <v>Yes</v>
          </cell>
          <cell r="P49" t="str">
            <v>Yes</v>
          </cell>
          <cell r="Q49" t="str">
            <v>Yes</v>
          </cell>
          <cell r="R49" t="str">
            <v>Yes</v>
          </cell>
          <cell r="S49" t="str">
            <v>Yes</v>
          </cell>
          <cell r="T49" t="str">
            <v>No</v>
          </cell>
          <cell r="U49" t="str">
            <v>No</v>
          </cell>
          <cell r="V49" t="str">
            <v>No</v>
          </cell>
          <cell r="W49" t="str">
            <v>No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1 2 3 4 5 6 </v>
          </cell>
          <cell r="AE49" t="str">
            <v>No</v>
          </cell>
          <cell r="AF49" t="str">
            <v>Yes</v>
          </cell>
          <cell r="AG49" t="str">
            <v>No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6</v>
          </cell>
          <cell r="AZ49">
            <v>5</v>
          </cell>
          <cell r="BA49">
            <v>7</v>
          </cell>
          <cell r="BB49">
            <v>9</v>
          </cell>
          <cell r="BC49">
            <v>6</v>
          </cell>
          <cell r="BD49">
            <v>11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44</v>
          </cell>
          <cell r="BO49">
            <v>0</v>
          </cell>
          <cell r="BP49">
            <v>0</v>
          </cell>
          <cell r="BQ49">
            <v>6</v>
          </cell>
          <cell r="BR49">
            <v>5</v>
          </cell>
          <cell r="BS49">
            <v>7</v>
          </cell>
          <cell r="BT49">
            <v>9</v>
          </cell>
          <cell r="BU49">
            <v>6</v>
          </cell>
          <cell r="BV49">
            <v>11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44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</row>
        <row r="50">
          <cell r="A50" t="str">
            <v>022049</v>
          </cell>
          <cell r="B50" t="str">
            <v>Parker Primary</v>
          </cell>
          <cell r="C50" t="str">
            <v>ENG</v>
          </cell>
          <cell r="D50" t="str">
            <v>SDA</v>
          </cell>
          <cell r="E50" t="str">
            <v>Seven Day Adventist</v>
          </cell>
          <cell r="F50" t="str">
            <v>G</v>
          </cell>
          <cell r="G50" t="str">
            <v>Church (Government Assisted)</v>
          </cell>
          <cell r="H50" t="str">
            <v>Aore</v>
          </cell>
          <cell r="I50" t="str">
            <v>Sanma</v>
          </cell>
          <cell r="J50" t="str">
            <v>0098429001</v>
          </cell>
          <cell r="K50" t="str">
            <v>PARKER PRIMARY SCHOOL</v>
          </cell>
          <cell r="L50" t="str">
            <v>PS</v>
          </cell>
          <cell r="M50" t="str">
            <v>No</v>
          </cell>
          <cell r="N50" t="str">
            <v>Yes</v>
          </cell>
          <cell r="O50" t="str">
            <v>Yes</v>
          </cell>
          <cell r="P50" t="str">
            <v>Yes</v>
          </cell>
          <cell r="Q50" t="str">
            <v>Yes</v>
          </cell>
          <cell r="R50" t="str">
            <v>Yes</v>
          </cell>
          <cell r="S50" t="str">
            <v>Yes</v>
          </cell>
          <cell r="T50" t="str">
            <v>No</v>
          </cell>
          <cell r="U50" t="str">
            <v>No</v>
          </cell>
          <cell r="V50" t="str">
            <v>No</v>
          </cell>
          <cell r="W50" t="str">
            <v>No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1 2 3 4 5 6 </v>
          </cell>
          <cell r="AE50" t="str">
            <v>No</v>
          </cell>
          <cell r="AF50" t="str">
            <v>Yes</v>
          </cell>
          <cell r="AG50" t="str">
            <v>No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No</v>
          </cell>
          <cell r="AQ50" t="str">
            <v>No</v>
          </cell>
          <cell r="AR50" t="str">
            <v>No</v>
          </cell>
          <cell r="AS50" t="str">
            <v>No</v>
          </cell>
          <cell r="AT50" t="str">
            <v>No</v>
          </cell>
          <cell r="AU50" t="str">
            <v>Yes</v>
          </cell>
          <cell r="AV50" t="str">
            <v>No</v>
          </cell>
          <cell r="AW50" t="str">
            <v>Yes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</row>
        <row r="51">
          <cell r="A51" t="str">
            <v>022101</v>
          </cell>
          <cell r="B51" t="str">
            <v>Alowaru Primary</v>
          </cell>
          <cell r="C51" t="str">
            <v>ENG</v>
          </cell>
          <cell r="D51" t="str">
            <v>PEB_SANMA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Malo</v>
          </cell>
          <cell r="I51" t="str">
            <v>Sanma</v>
          </cell>
          <cell r="J51" t="str">
            <v>0084590001</v>
          </cell>
          <cell r="K51" t="str">
            <v>ALOWARU PRIMARY SCHOOL</v>
          </cell>
          <cell r="L51" t="str">
            <v>PS</v>
          </cell>
          <cell r="M51" t="str">
            <v>No</v>
          </cell>
          <cell r="N51" t="str">
            <v>Yes</v>
          </cell>
          <cell r="O51" t="str">
            <v>Yes</v>
          </cell>
          <cell r="P51" t="str">
            <v>Yes</v>
          </cell>
          <cell r="Q51" t="str">
            <v>Yes</v>
          </cell>
          <cell r="R51" t="str">
            <v>Yes</v>
          </cell>
          <cell r="S51" t="str">
            <v>Yes</v>
          </cell>
          <cell r="T51" t="str">
            <v>No</v>
          </cell>
          <cell r="U51" t="str">
            <v>No</v>
          </cell>
          <cell r="V51" t="str">
            <v>No</v>
          </cell>
          <cell r="W51" t="str">
            <v>No</v>
          </cell>
          <cell r="X51" t="str">
            <v>No</v>
          </cell>
          <cell r="Y51" t="str">
            <v>No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1 2 3 4 5 6 </v>
          </cell>
          <cell r="AE51" t="str">
            <v>No</v>
          </cell>
          <cell r="AF51" t="str">
            <v>Yes</v>
          </cell>
          <cell r="AG51" t="str">
            <v>No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8</v>
          </cell>
          <cell r="AZ51">
            <v>12</v>
          </cell>
          <cell r="BA51">
            <v>7</v>
          </cell>
          <cell r="BB51">
            <v>11</v>
          </cell>
          <cell r="BC51">
            <v>9</v>
          </cell>
          <cell r="BD51">
            <v>10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57</v>
          </cell>
          <cell r="BO51">
            <v>0</v>
          </cell>
          <cell r="BP51">
            <v>0</v>
          </cell>
          <cell r="BQ51">
            <v>8</v>
          </cell>
          <cell r="BR51">
            <v>12</v>
          </cell>
          <cell r="BS51">
            <v>7</v>
          </cell>
          <cell r="BT51">
            <v>11</v>
          </cell>
          <cell r="BU51">
            <v>9</v>
          </cell>
          <cell r="BV51">
            <v>10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57</v>
          </cell>
          <cell r="CG51">
            <v>0</v>
          </cell>
          <cell r="CH51">
            <v>0</v>
          </cell>
          <cell r="CI51">
            <v>0</v>
          </cell>
          <cell r="CJ51">
            <v>3</v>
          </cell>
        </row>
        <row r="52">
          <cell r="A52" t="str">
            <v>022102</v>
          </cell>
          <cell r="B52" t="str">
            <v>Amapelau/Mati Primary</v>
          </cell>
          <cell r="C52" t="str">
            <v>ENG</v>
          </cell>
          <cell r="D52" t="str">
            <v>SDA</v>
          </cell>
          <cell r="E52" t="str">
            <v>Seven Day Adventist</v>
          </cell>
          <cell r="F52" t="str">
            <v>G</v>
          </cell>
          <cell r="G52" t="str">
            <v>Church (Government Assisted)</v>
          </cell>
          <cell r="H52" t="str">
            <v>Malo</v>
          </cell>
          <cell r="I52" t="str">
            <v>Sanma</v>
          </cell>
          <cell r="J52" t="str">
            <v>0091201001</v>
          </cell>
          <cell r="K52" t="str">
            <v>AMAPELAO PRIMARY SCHOOL</v>
          </cell>
          <cell r="L52" t="str">
            <v>PS</v>
          </cell>
          <cell r="M52" t="str">
            <v>No</v>
          </cell>
          <cell r="N52" t="str">
            <v>Yes</v>
          </cell>
          <cell r="O52" t="str">
            <v>Yes</v>
          </cell>
          <cell r="P52" t="str">
            <v>Yes</v>
          </cell>
          <cell r="Q52" t="str">
            <v>Yes</v>
          </cell>
          <cell r="R52" t="str">
            <v>Yes</v>
          </cell>
          <cell r="S52" t="str">
            <v>Yes</v>
          </cell>
          <cell r="T52" t="str">
            <v>Yes</v>
          </cell>
          <cell r="U52" t="str">
            <v>Yes</v>
          </cell>
          <cell r="V52" t="str">
            <v>No</v>
          </cell>
          <cell r="W52" t="str">
            <v>No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1 2 3 4 5 6 7 8 </v>
          </cell>
          <cell r="AE52" t="str">
            <v>No</v>
          </cell>
          <cell r="AF52" t="str">
            <v>Yes</v>
          </cell>
          <cell r="AG52" t="str">
            <v>Yes</v>
          </cell>
          <cell r="AH52" t="str">
            <v>Yes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No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13</v>
          </cell>
          <cell r="AZ52">
            <v>13</v>
          </cell>
          <cell r="BA52">
            <v>12</v>
          </cell>
          <cell r="BB52">
            <v>17</v>
          </cell>
          <cell r="BC52">
            <v>24</v>
          </cell>
          <cell r="BD52">
            <v>8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87</v>
          </cell>
          <cell r="BO52">
            <v>0</v>
          </cell>
          <cell r="BP52">
            <v>0</v>
          </cell>
          <cell r="BQ52">
            <v>13</v>
          </cell>
          <cell r="BR52">
            <v>13</v>
          </cell>
          <cell r="BS52">
            <v>12</v>
          </cell>
          <cell r="BT52">
            <v>17</v>
          </cell>
          <cell r="BU52">
            <v>24</v>
          </cell>
          <cell r="BV52">
            <v>8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87</v>
          </cell>
          <cell r="CG52">
            <v>0</v>
          </cell>
          <cell r="CH52">
            <v>0</v>
          </cell>
          <cell r="CI52">
            <v>0</v>
          </cell>
          <cell r="CJ52">
            <v>9</v>
          </cell>
        </row>
        <row r="53">
          <cell r="A53" t="str">
            <v>022103</v>
          </cell>
          <cell r="B53" t="str">
            <v>Avunatari Primary</v>
          </cell>
          <cell r="C53" t="str">
            <v>ENG</v>
          </cell>
          <cell r="D53" t="str">
            <v>PEB_SANMA</v>
          </cell>
          <cell r="E53" t="str">
            <v>Sanma PEB</v>
          </cell>
          <cell r="F53" t="str">
            <v>V</v>
          </cell>
          <cell r="G53" t="str">
            <v>Government of Vanuatu</v>
          </cell>
          <cell r="H53" t="str">
            <v>Malo</v>
          </cell>
          <cell r="I53" t="str">
            <v>Sanma</v>
          </cell>
          <cell r="J53" t="str">
            <v>0084591001</v>
          </cell>
          <cell r="K53" t="str">
            <v>AVUNATARI PRIMARY SCHOOL</v>
          </cell>
          <cell r="L53" t="str">
            <v>PS</v>
          </cell>
          <cell r="M53" t="str">
            <v>No</v>
          </cell>
          <cell r="N53" t="str">
            <v>Yes</v>
          </cell>
          <cell r="O53" t="str">
            <v>Yes</v>
          </cell>
          <cell r="P53" t="str">
            <v>Yes</v>
          </cell>
          <cell r="Q53" t="str">
            <v>Yes</v>
          </cell>
          <cell r="R53" t="str">
            <v>Yes</v>
          </cell>
          <cell r="S53" t="str">
            <v>Yes</v>
          </cell>
          <cell r="T53" t="str">
            <v>Yes</v>
          </cell>
          <cell r="U53" t="str">
            <v>Yes</v>
          </cell>
          <cell r="V53" t="str">
            <v>No</v>
          </cell>
          <cell r="W53" t="str">
            <v>No</v>
          </cell>
          <cell r="X53" t="str">
            <v>No</v>
          </cell>
          <cell r="Y53" t="str">
            <v>No</v>
          </cell>
          <cell r="Z53" t="str">
            <v>No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1 2 3 4 5 6 7 8 </v>
          </cell>
          <cell r="AE53" t="str">
            <v>No</v>
          </cell>
          <cell r="AF53" t="str">
            <v>Yes</v>
          </cell>
          <cell r="AG53" t="str">
            <v>Yes</v>
          </cell>
          <cell r="AH53" t="str">
            <v>Yes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No</v>
          </cell>
          <cell r="AQ53" t="str">
            <v>Yes</v>
          </cell>
          <cell r="AR53" t="str">
            <v>No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22</v>
          </cell>
          <cell r="AZ53">
            <v>25</v>
          </cell>
          <cell r="BA53">
            <v>25</v>
          </cell>
          <cell r="BB53">
            <v>25</v>
          </cell>
          <cell r="BC53">
            <v>26</v>
          </cell>
          <cell r="BD53">
            <v>29</v>
          </cell>
          <cell r="BE53">
            <v>38</v>
          </cell>
          <cell r="BF53">
            <v>36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152</v>
          </cell>
          <cell r="BO53">
            <v>74</v>
          </cell>
          <cell r="BP53">
            <v>0</v>
          </cell>
          <cell r="BQ53">
            <v>22</v>
          </cell>
          <cell r="BR53">
            <v>25</v>
          </cell>
          <cell r="BS53">
            <v>25</v>
          </cell>
          <cell r="BT53">
            <v>25</v>
          </cell>
          <cell r="BU53">
            <v>26</v>
          </cell>
          <cell r="BV53">
            <v>29</v>
          </cell>
          <cell r="BW53">
            <v>38</v>
          </cell>
          <cell r="BX53">
            <v>36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152</v>
          </cell>
          <cell r="CG53">
            <v>74</v>
          </cell>
          <cell r="CH53">
            <v>0</v>
          </cell>
          <cell r="CI53">
            <v>0</v>
          </cell>
          <cell r="CJ53">
            <v>13</v>
          </cell>
        </row>
        <row r="54">
          <cell r="A54" t="str">
            <v>022106</v>
          </cell>
          <cell r="B54" t="str">
            <v>Banaviti Primary</v>
          </cell>
          <cell r="C54" t="str">
            <v>ENG</v>
          </cell>
          <cell r="D54" t="str">
            <v>PEB_SANMA</v>
          </cell>
          <cell r="E54" t="str">
            <v>Sanma PEB</v>
          </cell>
          <cell r="F54" t="str">
            <v>V</v>
          </cell>
          <cell r="G54" t="str">
            <v>Government of Vanuatu</v>
          </cell>
          <cell r="H54" t="str">
            <v>Malo</v>
          </cell>
          <cell r="I54" t="str">
            <v>Sanma</v>
          </cell>
          <cell r="J54" t="str">
            <v>0084592001</v>
          </cell>
          <cell r="K54" t="str">
            <v>BANAVITI PRIMARY SCHOOL</v>
          </cell>
          <cell r="L54" t="str">
            <v>PS</v>
          </cell>
          <cell r="M54" t="str">
            <v>No</v>
          </cell>
          <cell r="N54" t="str">
            <v>Yes</v>
          </cell>
          <cell r="O54" t="str">
            <v>Yes</v>
          </cell>
          <cell r="P54" t="str">
            <v>Yes</v>
          </cell>
          <cell r="Q54" t="str">
            <v>Yes</v>
          </cell>
          <cell r="R54" t="str">
            <v>Yes</v>
          </cell>
          <cell r="S54" t="str">
            <v>Yes</v>
          </cell>
          <cell r="T54" t="str">
            <v>No</v>
          </cell>
          <cell r="U54" t="str">
            <v>No</v>
          </cell>
          <cell r="V54" t="str">
            <v>No</v>
          </cell>
          <cell r="W54" t="str">
            <v>No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1 2 3 4 5 6 </v>
          </cell>
          <cell r="AE54" t="str">
            <v>No</v>
          </cell>
          <cell r="AF54" t="str">
            <v>Yes</v>
          </cell>
          <cell r="AG54" t="str">
            <v>No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11</v>
          </cell>
          <cell r="AZ54">
            <v>17</v>
          </cell>
          <cell r="BA54">
            <v>16</v>
          </cell>
          <cell r="BB54">
            <v>17</v>
          </cell>
          <cell r="BC54">
            <v>30</v>
          </cell>
          <cell r="BD54">
            <v>17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108</v>
          </cell>
          <cell r="BO54">
            <v>0</v>
          </cell>
          <cell r="BP54">
            <v>0</v>
          </cell>
          <cell r="BQ54">
            <v>11</v>
          </cell>
          <cell r="BR54">
            <v>17</v>
          </cell>
          <cell r="BS54">
            <v>16</v>
          </cell>
          <cell r="BT54">
            <v>17</v>
          </cell>
          <cell r="BU54">
            <v>30</v>
          </cell>
          <cell r="BV54">
            <v>17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108</v>
          </cell>
          <cell r="CG54">
            <v>0</v>
          </cell>
          <cell r="CH54">
            <v>0</v>
          </cell>
          <cell r="CI54">
            <v>0</v>
          </cell>
          <cell r="CJ54">
            <v>3</v>
          </cell>
        </row>
        <row r="55">
          <cell r="A55" t="str">
            <v>022114</v>
          </cell>
          <cell r="B55" t="str">
            <v>Jinaure Primary</v>
          </cell>
          <cell r="C55" t="str">
            <v>ENG</v>
          </cell>
          <cell r="D55" t="str">
            <v>PEB_SANMA</v>
          </cell>
          <cell r="E55" t="str">
            <v>Sanma PEB</v>
          </cell>
          <cell r="F55" t="str">
            <v>V</v>
          </cell>
          <cell r="G55" t="str">
            <v>Government of Vanuatu</v>
          </cell>
          <cell r="H55" t="str">
            <v>Malo</v>
          </cell>
          <cell r="I55" t="str">
            <v>Sanma</v>
          </cell>
          <cell r="J55" t="str">
            <v>0084594001</v>
          </cell>
          <cell r="K55" t="str">
            <v>GINAURE PRIMARY SCHOOL</v>
          </cell>
          <cell r="L55" t="str">
            <v>PS</v>
          </cell>
          <cell r="M55" t="str">
            <v>No</v>
          </cell>
          <cell r="N55" t="str">
            <v>Yes</v>
          </cell>
          <cell r="O55" t="str">
            <v>Yes</v>
          </cell>
          <cell r="P55" t="str">
            <v>Yes</v>
          </cell>
          <cell r="Q55" t="str">
            <v>Yes</v>
          </cell>
          <cell r="R55" t="str">
            <v>Yes</v>
          </cell>
          <cell r="S55" t="str">
            <v>Yes</v>
          </cell>
          <cell r="T55" t="str">
            <v>No</v>
          </cell>
          <cell r="U55" t="str">
            <v>No</v>
          </cell>
          <cell r="V55" t="str">
            <v>No</v>
          </cell>
          <cell r="W55" t="str">
            <v>No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1 2 3 4 5 6 </v>
          </cell>
          <cell r="AE55" t="str">
            <v>No</v>
          </cell>
          <cell r="AF55" t="str">
            <v>Yes</v>
          </cell>
          <cell r="AG55" t="str">
            <v>No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23</v>
          </cell>
          <cell r="AZ55">
            <v>23</v>
          </cell>
          <cell r="BA55">
            <v>17</v>
          </cell>
          <cell r="BB55">
            <v>19</v>
          </cell>
          <cell r="BC55">
            <v>25</v>
          </cell>
          <cell r="BD55">
            <v>18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125</v>
          </cell>
          <cell r="BO55">
            <v>0</v>
          </cell>
          <cell r="BP55">
            <v>0</v>
          </cell>
          <cell r="BQ55">
            <v>23</v>
          </cell>
          <cell r="BR55">
            <v>23</v>
          </cell>
          <cell r="BS55">
            <v>17</v>
          </cell>
          <cell r="BT55">
            <v>19</v>
          </cell>
          <cell r="BU55">
            <v>25</v>
          </cell>
          <cell r="BV55">
            <v>18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125</v>
          </cell>
          <cell r="CG55">
            <v>0</v>
          </cell>
          <cell r="CH55">
            <v>0</v>
          </cell>
          <cell r="CI55">
            <v>0</v>
          </cell>
          <cell r="CJ55">
            <v>11</v>
          </cell>
        </row>
        <row r="56">
          <cell r="A56" t="str">
            <v>022120</v>
          </cell>
          <cell r="B56" t="str">
            <v>Kitacu Primary</v>
          </cell>
          <cell r="C56" t="str">
            <v>ENG</v>
          </cell>
          <cell r="D56" t="str">
            <v>PEB_SANMA</v>
          </cell>
          <cell r="E56" t="str">
            <v>Sanma PEB</v>
          </cell>
          <cell r="F56" t="str">
            <v>V</v>
          </cell>
          <cell r="G56" t="str">
            <v>Government of Vanuatu</v>
          </cell>
          <cell r="H56" t="str">
            <v>Malo</v>
          </cell>
          <cell r="I56" t="str">
            <v>Sanma</v>
          </cell>
          <cell r="J56" t="str">
            <v>0084595001</v>
          </cell>
          <cell r="K56" t="str">
            <v>KITACU PRIMARY SCHOOL</v>
          </cell>
          <cell r="L56" t="str">
            <v>PS</v>
          </cell>
          <cell r="M56" t="str">
            <v>No</v>
          </cell>
          <cell r="N56" t="str">
            <v>Yes</v>
          </cell>
          <cell r="O56" t="str">
            <v>Yes</v>
          </cell>
          <cell r="P56" t="str">
            <v>Yes</v>
          </cell>
          <cell r="Q56" t="str">
            <v>Yes</v>
          </cell>
          <cell r="R56" t="str">
            <v>Yes</v>
          </cell>
          <cell r="S56" t="str">
            <v>Yes</v>
          </cell>
          <cell r="T56" t="str">
            <v>No</v>
          </cell>
          <cell r="U56" t="str">
            <v>No</v>
          </cell>
          <cell r="V56" t="str">
            <v>No</v>
          </cell>
          <cell r="W56" t="str">
            <v>No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1 2 3 4 5 6 </v>
          </cell>
          <cell r="AE56" t="str">
            <v>No</v>
          </cell>
          <cell r="AF56" t="str">
            <v>Yes</v>
          </cell>
          <cell r="AG56" t="str">
            <v>No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Yes</v>
          </cell>
          <cell r="AX56">
            <v>0</v>
          </cell>
          <cell r="AY56">
            <v>0</v>
          </cell>
          <cell r="AZ56">
            <v>2</v>
          </cell>
          <cell r="BA56">
            <v>2</v>
          </cell>
          <cell r="BB56">
            <v>2</v>
          </cell>
          <cell r="BC56">
            <v>2</v>
          </cell>
          <cell r="BD56">
            <v>4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12</v>
          </cell>
          <cell r="BO56">
            <v>0</v>
          </cell>
          <cell r="BP56">
            <v>0</v>
          </cell>
          <cell r="BQ56">
            <v>0</v>
          </cell>
          <cell r="BR56">
            <v>2</v>
          </cell>
          <cell r="BS56">
            <v>2</v>
          </cell>
          <cell r="BT56">
            <v>2</v>
          </cell>
          <cell r="BU56">
            <v>2</v>
          </cell>
          <cell r="BV56">
            <v>4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12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</row>
        <row r="57">
          <cell r="A57" t="str">
            <v>022139</v>
          </cell>
          <cell r="B57" t="str">
            <v>Nanuhu (Randasi)</v>
          </cell>
          <cell r="C57" t="str">
            <v>ENG</v>
          </cell>
          <cell r="D57" t="str">
            <v>PEB_SANMA</v>
          </cell>
          <cell r="E57" t="str">
            <v>Sanma PEB</v>
          </cell>
          <cell r="F57" t="str">
            <v>V</v>
          </cell>
          <cell r="G57" t="str">
            <v>Government of Vanuatu</v>
          </cell>
          <cell r="H57" t="str">
            <v>Malo</v>
          </cell>
          <cell r="I57" t="str">
            <v>Sanma</v>
          </cell>
          <cell r="J57" t="str">
            <v>0084651001</v>
          </cell>
          <cell r="K57" t="str">
            <v>NANUHU PRIMARY SCHOOL</v>
          </cell>
          <cell r="L57" t="str">
            <v>PS</v>
          </cell>
          <cell r="M57" t="str">
            <v>No</v>
          </cell>
          <cell r="N57" t="str">
            <v>Yes</v>
          </cell>
          <cell r="O57" t="str">
            <v>Yes</v>
          </cell>
          <cell r="P57" t="str">
            <v>Yes</v>
          </cell>
          <cell r="Q57" t="str">
            <v>Yes</v>
          </cell>
          <cell r="R57" t="str">
            <v>Yes</v>
          </cell>
          <cell r="S57" t="str">
            <v>Yes</v>
          </cell>
          <cell r="T57" t="str">
            <v>No</v>
          </cell>
          <cell r="U57" t="str">
            <v>No</v>
          </cell>
          <cell r="V57" t="str">
            <v>No</v>
          </cell>
          <cell r="W57" t="str">
            <v>No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1 2 3 4 5 6 </v>
          </cell>
          <cell r="AE57" t="str">
            <v>No</v>
          </cell>
          <cell r="AF57" t="str">
            <v>Yes</v>
          </cell>
          <cell r="AG57" t="str">
            <v>No</v>
          </cell>
          <cell r="AH57" t="str">
            <v>No</v>
          </cell>
          <cell r="AI57" t="str">
            <v>No</v>
          </cell>
          <cell r="AJ57" t="str">
            <v>No</v>
          </cell>
          <cell r="AK57" t="str">
            <v>No</v>
          </cell>
          <cell r="AL57" t="str">
            <v>No</v>
          </cell>
          <cell r="AM57" t="str">
            <v>No</v>
          </cell>
          <cell r="AN57" t="str">
            <v>No</v>
          </cell>
          <cell r="AO57" t="str">
            <v>No</v>
          </cell>
          <cell r="AP57" t="str">
            <v>Yes</v>
          </cell>
          <cell r="AQ57" t="str">
            <v>No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12</v>
          </cell>
          <cell r="AZ57">
            <v>11</v>
          </cell>
          <cell r="BA57">
            <v>17</v>
          </cell>
          <cell r="BB57">
            <v>16</v>
          </cell>
          <cell r="BC57">
            <v>16</v>
          </cell>
          <cell r="BD57">
            <v>13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85</v>
          </cell>
          <cell r="BO57">
            <v>0</v>
          </cell>
          <cell r="BP57">
            <v>0</v>
          </cell>
          <cell r="BQ57">
            <v>12</v>
          </cell>
          <cell r="BR57">
            <v>11</v>
          </cell>
          <cell r="BS57">
            <v>17</v>
          </cell>
          <cell r="BT57">
            <v>16</v>
          </cell>
          <cell r="BU57">
            <v>16</v>
          </cell>
          <cell r="BV57">
            <v>13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85</v>
          </cell>
          <cell r="CG57">
            <v>0</v>
          </cell>
          <cell r="CH57">
            <v>0</v>
          </cell>
          <cell r="CI57">
            <v>0</v>
          </cell>
          <cell r="CJ57">
            <v>10</v>
          </cell>
        </row>
        <row r="58">
          <cell r="A58" t="str">
            <v>022143</v>
          </cell>
          <cell r="B58" t="str">
            <v>Naviaru Primary</v>
          </cell>
          <cell r="C58" t="str">
            <v>FRE</v>
          </cell>
          <cell r="D58" t="str">
            <v>PEB_SANMA</v>
          </cell>
          <cell r="E58" t="str">
            <v>Sanma PEB</v>
          </cell>
          <cell r="F58" t="str">
            <v>V</v>
          </cell>
          <cell r="G58" t="str">
            <v>Government of Vanuatu</v>
          </cell>
          <cell r="H58" t="str">
            <v>Malo</v>
          </cell>
          <cell r="I58" t="str">
            <v>Sanma</v>
          </cell>
          <cell r="J58" t="str">
            <v>0084652001</v>
          </cell>
          <cell r="K58" t="str">
            <v>NAVIARU PRIMARY SCHOOL</v>
          </cell>
          <cell r="L58" t="str">
            <v>PS</v>
          </cell>
          <cell r="M58" t="str">
            <v>No</v>
          </cell>
          <cell r="N58" t="str">
            <v>Yes</v>
          </cell>
          <cell r="O58" t="str">
            <v>Yes</v>
          </cell>
          <cell r="P58" t="str">
            <v>Yes</v>
          </cell>
          <cell r="Q58" t="str">
            <v>Yes</v>
          </cell>
          <cell r="R58" t="str">
            <v>Yes</v>
          </cell>
          <cell r="S58" t="str">
            <v>Yes</v>
          </cell>
          <cell r="T58" t="str">
            <v>No</v>
          </cell>
          <cell r="U58" t="str">
            <v>No</v>
          </cell>
          <cell r="V58" t="str">
            <v>No</v>
          </cell>
          <cell r="W58" t="str">
            <v>No</v>
          </cell>
          <cell r="X58" t="str">
            <v>No</v>
          </cell>
          <cell r="Y58" t="str">
            <v>No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1 2 3 4 5 6 </v>
          </cell>
          <cell r="AE58" t="str">
            <v>No</v>
          </cell>
          <cell r="AF58" t="str">
            <v>Yes</v>
          </cell>
          <cell r="AG58" t="str">
            <v>No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14</v>
          </cell>
          <cell r="AZ58">
            <v>11</v>
          </cell>
          <cell r="BA58">
            <v>9</v>
          </cell>
          <cell r="BB58">
            <v>10</v>
          </cell>
          <cell r="BC58">
            <v>15</v>
          </cell>
          <cell r="BD58">
            <v>6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65</v>
          </cell>
          <cell r="BO58">
            <v>0</v>
          </cell>
          <cell r="BP58">
            <v>0</v>
          </cell>
          <cell r="BQ58">
            <v>14</v>
          </cell>
          <cell r="BR58">
            <v>11</v>
          </cell>
          <cell r="BS58">
            <v>9</v>
          </cell>
          <cell r="BT58">
            <v>10</v>
          </cell>
          <cell r="BU58">
            <v>15</v>
          </cell>
          <cell r="BV58">
            <v>6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65</v>
          </cell>
          <cell r="CG58">
            <v>0</v>
          </cell>
          <cell r="CH58">
            <v>0</v>
          </cell>
          <cell r="CI58">
            <v>0</v>
          </cell>
          <cell r="CJ58">
            <v>6</v>
          </cell>
        </row>
        <row r="59">
          <cell r="A59" t="str">
            <v>0221500</v>
          </cell>
          <cell r="B59" t="str">
            <v>Najaraiwelu Primary</v>
          </cell>
          <cell r="C59" t="str">
            <v>FRE</v>
          </cell>
          <cell r="D59" t="str">
            <v>PEB_SANMA</v>
          </cell>
          <cell r="E59" t="str">
            <v>Sanma PEB</v>
          </cell>
          <cell r="F59" t="str">
            <v>V</v>
          </cell>
          <cell r="G59" t="str">
            <v>Government of Vanuatu</v>
          </cell>
          <cell r="H59" t="str">
            <v>Malo</v>
          </cell>
          <cell r="I59" t="str">
            <v>Sanma</v>
          </cell>
          <cell r="J59" t="str">
            <v>0098421001</v>
          </cell>
          <cell r="K59" t="str">
            <v>NAJARAIWELU PRIMARY SCHOOL</v>
          </cell>
          <cell r="L59" t="str">
            <v>PS</v>
          </cell>
          <cell r="M59" t="str">
            <v>No</v>
          </cell>
          <cell r="N59" t="str">
            <v>Yes</v>
          </cell>
          <cell r="O59" t="str">
            <v>Yes</v>
          </cell>
          <cell r="P59" t="str">
            <v>Yes</v>
          </cell>
          <cell r="Q59" t="str">
            <v>Yes</v>
          </cell>
          <cell r="R59" t="str">
            <v>Yes</v>
          </cell>
          <cell r="S59" t="str">
            <v>Yes</v>
          </cell>
          <cell r="T59" t="str">
            <v>No</v>
          </cell>
          <cell r="U59" t="str">
            <v>No</v>
          </cell>
          <cell r="V59" t="str">
            <v>No</v>
          </cell>
          <cell r="W59" t="str">
            <v>No</v>
          </cell>
          <cell r="X59" t="str">
            <v>No</v>
          </cell>
          <cell r="Y59" t="str">
            <v>No</v>
          </cell>
          <cell r="Z59" t="str">
            <v>No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1 2 3 4 5 6 </v>
          </cell>
          <cell r="AE59" t="str">
            <v>No</v>
          </cell>
          <cell r="AF59" t="str">
            <v>Yes</v>
          </cell>
          <cell r="AG59" t="str">
            <v>No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13</v>
          </cell>
          <cell r="AZ59">
            <v>6</v>
          </cell>
          <cell r="BA59">
            <v>14</v>
          </cell>
          <cell r="BB59">
            <v>21</v>
          </cell>
          <cell r="BC59">
            <v>13</v>
          </cell>
          <cell r="BD59">
            <v>13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80</v>
          </cell>
          <cell r="BO59">
            <v>0</v>
          </cell>
          <cell r="BP59">
            <v>0</v>
          </cell>
          <cell r="BQ59">
            <v>13</v>
          </cell>
          <cell r="BR59">
            <v>6</v>
          </cell>
          <cell r="BS59">
            <v>14</v>
          </cell>
          <cell r="BT59">
            <v>21</v>
          </cell>
          <cell r="BU59">
            <v>13</v>
          </cell>
          <cell r="BV59">
            <v>13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80</v>
          </cell>
          <cell r="CG59">
            <v>0</v>
          </cell>
          <cell r="CH59">
            <v>0</v>
          </cell>
          <cell r="CI59">
            <v>0</v>
          </cell>
          <cell r="CJ59">
            <v>7</v>
          </cell>
        </row>
        <row r="60">
          <cell r="A60" t="str">
            <v>0221501</v>
          </cell>
          <cell r="B60" t="str">
            <v>Ambakura Primary</v>
          </cell>
          <cell r="C60" t="str">
            <v>FRE</v>
          </cell>
          <cell r="D60" t="str">
            <v>PEB_SANMA</v>
          </cell>
          <cell r="E60" t="str">
            <v>Sanma PEB</v>
          </cell>
          <cell r="F60" t="str">
            <v>V</v>
          </cell>
          <cell r="G60" t="str">
            <v>Government of Vanuatu</v>
          </cell>
          <cell r="H60" t="str">
            <v>Malo</v>
          </cell>
          <cell r="I60" t="str">
            <v>Sanma</v>
          </cell>
          <cell r="J60" t="str">
            <v>0098422001</v>
          </cell>
          <cell r="K60" t="str">
            <v>AMBAKURA PRIMARY SCHOOL</v>
          </cell>
          <cell r="L60" t="str">
            <v>PS</v>
          </cell>
          <cell r="M60" t="str">
            <v>No</v>
          </cell>
          <cell r="N60" t="str">
            <v>Yes</v>
          </cell>
          <cell r="O60" t="str">
            <v>Yes</v>
          </cell>
          <cell r="P60" t="str">
            <v>Yes</v>
          </cell>
          <cell r="Q60" t="str">
            <v>Yes</v>
          </cell>
          <cell r="R60" t="str">
            <v>Yes</v>
          </cell>
          <cell r="S60" t="str">
            <v>Yes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1 2 3 4 5 6 </v>
          </cell>
          <cell r="AE60" t="str">
            <v>No</v>
          </cell>
          <cell r="AF60" t="str">
            <v>Yes</v>
          </cell>
          <cell r="AG60" t="str">
            <v>No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No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8</v>
          </cell>
          <cell r="AZ60">
            <v>0</v>
          </cell>
          <cell r="BA60">
            <v>10</v>
          </cell>
          <cell r="BB60">
            <v>9</v>
          </cell>
          <cell r="BC60">
            <v>2</v>
          </cell>
          <cell r="BD60">
            <v>5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34</v>
          </cell>
          <cell r="BO60">
            <v>0</v>
          </cell>
          <cell r="BP60">
            <v>0</v>
          </cell>
          <cell r="BQ60">
            <v>8</v>
          </cell>
          <cell r="BR60">
            <v>0</v>
          </cell>
          <cell r="BS60">
            <v>10</v>
          </cell>
          <cell r="BT60">
            <v>9</v>
          </cell>
          <cell r="BU60">
            <v>2</v>
          </cell>
          <cell r="BV60">
            <v>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34</v>
          </cell>
          <cell r="CG60">
            <v>0</v>
          </cell>
          <cell r="CH60">
            <v>0</v>
          </cell>
          <cell r="CI60">
            <v>0</v>
          </cell>
          <cell r="CJ60">
            <v>3</v>
          </cell>
        </row>
        <row r="61">
          <cell r="A61" t="str">
            <v>022163</v>
          </cell>
          <cell r="B61" t="str">
            <v>Taharo Primary</v>
          </cell>
          <cell r="C61" t="str">
            <v>ENG</v>
          </cell>
          <cell r="D61" t="str">
            <v>PEB_SANMA</v>
          </cell>
          <cell r="E61" t="str">
            <v>Sanma PEB</v>
          </cell>
          <cell r="F61" t="str">
            <v>V</v>
          </cell>
          <cell r="G61" t="str">
            <v>Government of Vanuatu</v>
          </cell>
          <cell r="H61" t="str">
            <v>Malo</v>
          </cell>
          <cell r="I61" t="str">
            <v>Sanma</v>
          </cell>
          <cell r="J61" t="str">
            <v>0084596001</v>
          </cell>
          <cell r="K61" t="str">
            <v>TAHARO PRIMARY SCHOOL</v>
          </cell>
          <cell r="L61" t="str">
            <v>PS</v>
          </cell>
          <cell r="M61" t="str">
            <v>No</v>
          </cell>
          <cell r="N61" t="str">
            <v>Yes</v>
          </cell>
          <cell r="O61" t="str">
            <v>Yes</v>
          </cell>
          <cell r="P61" t="str">
            <v>Yes</v>
          </cell>
          <cell r="Q61" t="str">
            <v>Yes</v>
          </cell>
          <cell r="R61" t="str">
            <v>Yes</v>
          </cell>
          <cell r="S61" t="str">
            <v>Yes</v>
          </cell>
          <cell r="T61" t="str">
            <v>No</v>
          </cell>
          <cell r="U61" t="str">
            <v>No</v>
          </cell>
          <cell r="V61" t="str">
            <v>No</v>
          </cell>
          <cell r="W61" t="str">
            <v>No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1 2 3 4 5 6 </v>
          </cell>
          <cell r="AE61" t="str">
            <v>No</v>
          </cell>
          <cell r="AF61" t="str">
            <v>Yes</v>
          </cell>
          <cell r="AG61" t="str">
            <v>No</v>
          </cell>
          <cell r="AH61" t="str">
            <v>No</v>
          </cell>
          <cell r="AI61" t="str">
            <v>No</v>
          </cell>
          <cell r="AJ61" t="str">
            <v>No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No</v>
          </cell>
          <cell r="AQ61" t="str">
            <v>No</v>
          </cell>
          <cell r="AR61" t="str">
            <v>No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5</v>
          </cell>
          <cell r="AZ61">
            <v>14</v>
          </cell>
          <cell r="BA61">
            <v>4</v>
          </cell>
          <cell r="BB61">
            <v>12</v>
          </cell>
          <cell r="BC61">
            <v>14</v>
          </cell>
          <cell r="BD61">
            <v>6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55</v>
          </cell>
          <cell r="BO61">
            <v>0</v>
          </cell>
          <cell r="BP61">
            <v>0</v>
          </cell>
          <cell r="BQ61">
            <v>5</v>
          </cell>
          <cell r="BR61">
            <v>14</v>
          </cell>
          <cell r="BS61">
            <v>4</v>
          </cell>
          <cell r="BT61">
            <v>12</v>
          </cell>
          <cell r="BU61">
            <v>14</v>
          </cell>
          <cell r="BV61">
            <v>6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55</v>
          </cell>
          <cell r="CG61">
            <v>0</v>
          </cell>
          <cell r="CH61">
            <v>0</v>
          </cell>
          <cell r="CI61">
            <v>0</v>
          </cell>
          <cell r="CJ61">
            <v>4</v>
          </cell>
        </row>
        <row r="62">
          <cell r="A62" t="str">
            <v>022204</v>
          </cell>
          <cell r="B62" t="str">
            <v>Balon Primary</v>
          </cell>
          <cell r="C62" t="str">
            <v>ENG</v>
          </cell>
          <cell r="D62" t="str">
            <v>PEB_SANMA</v>
          </cell>
          <cell r="E62" t="str">
            <v>Sanma PEB</v>
          </cell>
          <cell r="F62" t="str">
            <v>V</v>
          </cell>
          <cell r="G62" t="str">
            <v>Government of Vanuatu</v>
          </cell>
          <cell r="H62" t="str">
            <v>Santo</v>
          </cell>
          <cell r="I62" t="str">
            <v>Sanma</v>
          </cell>
          <cell r="J62" t="str">
            <v>0084597001</v>
          </cell>
          <cell r="K62" t="str">
            <v>BALON PRIMARY SCHOOL</v>
          </cell>
          <cell r="L62" t="str">
            <v>PS</v>
          </cell>
          <cell r="M62" t="str">
            <v>No</v>
          </cell>
          <cell r="N62" t="str">
            <v>Yes</v>
          </cell>
          <cell r="O62" t="str">
            <v>Yes</v>
          </cell>
          <cell r="P62" t="str">
            <v>Yes</v>
          </cell>
          <cell r="Q62" t="str">
            <v>Yes</v>
          </cell>
          <cell r="R62" t="str">
            <v>Yes</v>
          </cell>
          <cell r="S62" t="str">
            <v>Yes</v>
          </cell>
          <cell r="T62" t="str">
            <v>No</v>
          </cell>
          <cell r="U62" t="str">
            <v>No</v>
          </cell>
          <cell r="V62" t="str">
            <v>No</v>
          </cell>
          <cell r="W62" t="str">
            <v>No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1 2 3 4 5 6 </v>
          </cell>
          <cell r="AE62" t="str">
            <v>No</v>
          </cell>
          <cell r="AF62" t="str">
            <v>Yes</v>
          </cell>
          <cell r="AG62" t="str">
            <v>No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30</v>
          </cell>
          <cell r="AZ62">
            <v>29</v>
          </cell>
          <cell r="BA62">
            <v>25</v>
          </cell>
          <cell r="BB62">
            <v>24</v>
          </cell>
          <cell r="BC62">
            <v>26</v>
          </cell>
          <cell r="BD62">
            <v>34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168</v>
          </cell>
          <cell r="BO62">
            <v>0</v>
          </cell>
          <cell r="BP62">
            <v>0</v>
          </cell>
          <cell r="BQ62">
            <v>30</v>
          </cell>
          <cell r="BR62">
            <v>29</v>
          </cell>
          <cell r="BS62">
            <v>25</v>
          </cell>
          <cell r="BT62">
            <v>24</v>
          </cell>
          <cell r="BU62">
            <v>26</v>
          </cell>
          <cell r="BV62">
            <v>34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168</v>
          </cell>
          <cell r="CG62">
            <v>0</v>
          </cell>
          <cell r="CH62">
            <v>0</v>
          </cell>
          <cell r="CI62">
            <v>0</v>
          </cell>
          <cell r="CJ62">
            <v>13</v>
          </cell>
        </row>
        <row r="63">
          <cell r="A63" t="str">
            <v>022205</v>
          </cell>
          <cell r="B63" t="str">
            <v>Banban Primary</v>
          </cell>
          <cell r="C63" t="str">
            <v>ENG</v>
          </cell>
          <cell r="D63" t="str">
            <v>PEB_SANMA</v>
          </cell>
          <cell r="E63" t="str">
            <v>Sanma PEB</v>
          </cell>
          <cell r="F63" t="str">
            <v>V</v>
          </cell>
          <cell r="G63" t="str">
            <v>Government of Vanuatu</v>
          </cell>
          <cell r="H63" t="str">
            <v>Santo</v>
          </cell>
          <cell r="I63" t="str">
            <v>Sanma</v>
          </cell>
          <cell r="J63" t="str">
            <v>0084598001</v>
          </cell>
          <cell r="K63" t="str">
            <v>BANBAN PRIMARY SCHOOL</v>
          </cell>
          <cell r="L63" t="str">
            <v>PS</v>
          </cell>
          <cell r="M63" t="str">
            <v>No</v>
          </cell>
          <cell r="N63" t="str">
            <v>Yes</v>
          </cell>
          <cell r="O63" t="str">
            <v>Yes</v>
          </cell>
          <cell r="P63" t="str">
            <v>Yes</v>
          </cell>
          <cell r="Q63" t="str">
            <v>Yes</v>
          </cell>
          <cell r="R63" t="str">
            <v>Yes</v>
          </cell>
          <cell r="S63" t="str">
            <v>Yes</v>
          </cell>
          <cell r="T63" t="str">
            <v>Yes</v>
          </cell>
          <cell r="U63" t="str">
            <v>Yes</v>
          </cell>
          <cell r="V63" t="str">
            <v>No</v>
          </cell>
          <cell r="W63" t="str">
            <v>No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1 2 3 4 5 6 7 8 </v>
          </cell>
          <cell r="AE63" t="str">
            <v>No</v>
          </cell>
          <cell r="AF63" t="str">
            <v>Yes</v>
          </cell>
          <cell r="AG63" t="str">
            <v>Yes</v>
          </cell>
          <cell r="AH63" t="str">
            <v>Yes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92</v>
          </cell>
          <cell r="AZ63">
            <v>81</v>
          </cell>
          <cell r="BA63">
            <v>93</v>
          </cell>
          <cell r="BB63">
            <v>89</v>
          </cell>
          <cell r="BC63">
            <v>84</v>
          </cell>
          <cell r="BD63">
            <v>91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530</v>
          </cell>
          <cell r="BO63">
            <v>0</v>
          </cell>
          <cell r="BP63">
            <v>0</v>
          </cell>
          <cell r="BQ63">
            <v>92</v>
          </cell>
          <cell r="BR63">
            <v>81</v>
          </cell>
          <cell r="BS63">
            <v>93</v>
          </cell>
          <cell r="BT63">
            <v>89</v>
          </cell>
          <cell r="BU63">
            <v>84</v>
          </cell>
          <cell r="BV63">
            <v>91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530</v>
          </cell>
          <cell r="CG63">
            <v>0</v>
          </cell>
          <cell r="CH63">
            <v>0</v>
          </cell>
          <cell r="CI63">
            <v>0</v>
          </cell>
          <cell r="CJ63">
            <v>27</v>
          </cell>
        </row>
        <row r="64">
          <cell r="A64" t="str">
            <v>022208</v>
          </cell>
          <cell r="B64" t="str">
            <v>St. Jacques Primary</v>
          </cell>
          <cell r="C64" t="str">
            <v>FRE</v>
          </cell>
          <cell r="D64" t="str">
            <v>PEB_SANMA</v>
          </cell>
          <cell r="E64" t="str">
            <v>Sanma PEB</v>
          </cell>
          <cell r="F64" t="str">
            <v>V</v>
          </cell>
          <cell r="G64" t="str">
            <v>Government of Vanuatu</v>
          </cell>
          <cell r="H64" t="str">
            <v>Santo</v>
          </cell>
          <cell r="I64" t="str">
            <v>Sanma</v>
          </cell>
          <cell r="J64" t="str">
            <v>0084599001</v>
          </cell>
          <cell r="K64" t="str">
            <v>ST JACQUES PRIMARY SCHOOL</v>
          </cell>
          <cell r="L64" t="str">
            <v>PS</v>
          </cell>
          <cell r="M64" t="str">
            <v>No</v>
          </cell>
          <cell r="N64" t="str">
            <v>Yes</v>
          </cell>
          <cell r="O64" t="str">
            <v>Yes</v>
          </cell>
          <cell r="P64" t="str">
            <v>Yes</v>
          </cell>
          <cell r="Q64" t="str">
            <v>Yes</v>
          </cell>
          <cell r="R64" t="str">
            <v>Yes</v>
          </cell>
          <cell r="S64" t="str">
            <v>Yes</v>
          </cell>
          <cell r="T64" t="str">
            <v>Yes</v>
          </cell>
          <cell r="U64" t="str">
            <v>Yes</v>
          </cell>
          <cell r="V64" t="str">
            <v>No</v>
          </cell>
          <cell r="W64" t="str">
            <v>No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1 2 3 4 5 6 7 8 </v>
          </cell>
          <cell r="AE64" t="str">
            <v>No</v>
          </cell>
          <cell r="AF64" t="str">
            <v>Yes</v>
          </cell>
          <cell r="AG64" t="str">
            <v>Yes</v>
          </cell>
          <cell r="AH64" t="str">
            <v>Yes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No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9</v>
          </cell>
          <cell r="AZ64">
            <v>11</v>
          </cell>
          <cell r="BA64">
            <v>10</v>
          </cell>
          <cell r="BB64">
            <v>11</v>
          </cell>
          <cell r="BC64">
            <v>10</v>
          </cell>
          <cell r="BD64">
            <v>10</v>
          </cell>
          <cell r="BE64">
            <v>16</v>
          </cell>
          <cell r="BF64">
            <v>14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61</v>
          </cell>
          <cell r="BO64">
            <v>30</v>
          </cell>
          <cell r="BP64">
            <v>0</v>
          </cell>
          <cell r="BQ64">
            <v>9</v>
          </cell>
          <cell r="BR64">
            <v>11</v>
          </cell>
          <cell r="BS64">
            <v>10</v>
          </cell>
          <cell r="BT64">
            <v>11</v>
          </cell>
          <cell r="BU64">
            <v>10</v>
          </cell>
          <cell r="BV64">
            <v>10</v>
          </cell>
          <cell r="BW64">
            <v>16</v>
          </cell>
          <cell r="BX64">
            <v>14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61</v>
          </cell>
          <cell r="CG64">
            <v>30</v>
          </cell>
          <cell r="CH64">
            <v>0</v>
          </cell>
          <cell r="CI64">
            <v>0</v>
          </cell>
          <cell r="CJ64">
            <v>1</v>
          </cell>
        </row>
        <row r="65">
          <cell r="A65" t="str">
            <v>022209</v>
          </cell>
          <cell r="B65" t="str">
            <v>Butmas Primary</v>
          </cell>
          <cell r="C65" t="str">
            <v>FRE</v>
          </cell>
          <cell r="D65" t="str">
            <v>PEB_SANMA</v>
          </cell>
          <cell r="E65" t="str">
            <v>Sanma PEB</v>
          </cell>
          <cell r="F65" t="str">
            <v>V</v>
          </cell>
          <cell r="G65" t="str">
            <v>Government of Vanuatu</v>
          </cell>
          <cell r="H65" t="str">
            <v>Santo</v>
          </cell>
          <cell r="I65" t="str">
            <v>Sanma</v>
          </cell>
          <cell r="J65" t="str">
            <v>0084600001</v>
          </cell>
          <cell r="K65" t="str">
            <v>BUTMAS PRIMARY SCHOOL</v>
          </cell>
          <cell r="L65" t="str">
            <v>PS</v>
          </cell>
          <cell r="M65" t="str">
            <v>No</v>
          </cell>
          <cell r="N65" t="str">
            <v>Yes</v>
          </cell>
          <cell r="O65" t="str">
            <v>Yes</v>
          </cell>
          <cell r="P65" t="str">
            <v>Yes</v>
          </cell>
          <cell r="Q65" t="str">
            <v>Yes</v>
          </cell>
          <cell r="R65" t="str">
            <v>Yes</v>
          </cell>
          <cell r="S65" t="str">
            <v>Yes</v>
          </cell>
          <cell r="T65" t="str">
            <v>No</v>
          </cell>
          <cell r="U65" t="str">
            <v>No</v>
          </cell>
          <cell r="V65" t="str">
            <v>No</v>
          </cell>
          <cell r="W65" t="str">
            <v>No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1 2 3 4 5 6 </v>
          </cell>
          <cell r="AE65" t="str">
            <v>No</v>
          </cell>
          <cell r="AF65" t="str">
            <v>Yes</v>
          </cell>
          <cell r="AG65" t="str">
            <v>No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No</v>
          </cell>
          <cell r="AX65">
            <v>0</v>
          </cell>
          <cell r="AY65">
            <v>15</v>
          </cell>
          <cell r="AZ65">
            <v>15</v>
          </cell>
          <cell r="BA65">
            <v>11</v>
          </cell>
          <cell r="BB65">
            <v>13</v>
          </cell>
          <cell r="BC65">
            <v>11</v>
          </cell>
          <cell r="BD65">
            <v>9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74</v>
          </cell>
          <cell r="BO65">
            <v>0</v>
          </cell>
          <cell r="BP65">
            <v>0</v>
          </cell>
          <cell r="BQ65">
            <v>15</v>
          </cell>
          <cell r="BR65">
            <v>15</v>
          </cell>
          <cell r="BS65">
            <v>11</v>
          </cell>
          <cell r="BT65">
            <v>13</v>
          </cell>
          <cell r="BU65">
            <v>11</v>
          </cell>
          <cell r="BV65">
            <v>9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74</v>
          </cell>
          <cell r="CG65">
            <v>0</v>
          </cell>
          <cell r="CH65">
            <v>0</v>
          </cell>
          <cell r="CI65">
            <v>0</v>
          </cell>
          <cell r="CJ65">
            <v>21</v>
          </cell>
        </row>
        <row r="66">
          <cell r="A66" t="str">
            <v>022210</v>
          </cell>
          <cell r="B66" t="str">
            <v>Ebenezer Primary</v>
          </cell>
          <cell r="C66" t="str">
            <v>ENG</v>
          </cell>
          <cell r="D66" t="str">
            <v>PEB_SANMA</v>
          </cell>
          <cell r="E66" t="str">
            <v>Sanma PEB</v>
          </cell>
          <cell r="F66" t="str">
            <v>V</v>
          </cell>
          <cell r="G66" t="str">
            <v>Government of Vanuatu</v>
          </cell>
          <cell r="H66" t="str">
            <v>Santo</v>
          </cell>
          <cell r="I66" t="str">
            <v>Sanma</v>
          </cell>
          <cell r="J66" t="str">
            <v>0084601001</v>
          </cell>
          <cell r="K66" t="str">
            <v>EBENEZER PRIMARY SCHOOL</v>
          </cell>
          <cell r="L66" t="str">
            <v>PS</v>
          </cell>
          <cell r="M66" t="str">
            <v>No</v>
          </cell>
          <cell r="N66" t="str">
            <v>Yes</v>
          </cell>
          <cell r="O66" t="str">
            <v>Yes</v>
          </cell>
          <cell r="P66" t="str">
            <v>Yes</v>
          </cell>
          <cell r="Q66" t="str">
            <v>Yes</v>
          </cell>
          <cell r="R66" t="str">
            <v>Yes</v>
          </cell>
          <cell r="S66" t="str">
            <v>Yes</v>
          </cell>
          <cell r="T66" t="str">
            <v>Yes</v>
          </cell>
          <cell r="U66" t="str">
            <v>Yes</v>
          </cell>
          <cell r="V66" t="str">
            <v>No</v>
          </cell>
          <cell r="W66" t="str">
            <v>No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1 2 3 4 5 6 7 8 </v>
          </cell>
          <cell r="AE66" t="str">
            <v>No</v>
          </cell>
          <cell r="AF66" t="str">
            <v>Yes</v>
          </cell>
          <cell r="AG66" t="str">
            <v>Yes</v>
          </cell>
          <cell r="AH66" t="str">
            <v>Yes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31</v>
          </cell>
          <cell r="AZ66">
            <v>21</v>
          </cell>
          <cell r="BA66">
            <v>32</v>
          </cell>
          <cell r="BB66">
            <v>37</v>
          </cell>
          <cell r="BC66">
            <v>30</v>
          </cell>
          <cell r="BD66">
            <v>35</v>
          </cell>
          <cell r="BE66">
            <v>53</v>
          </cell>
          <cell r="BF66">
            <v>38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186</v>
          </cell>
          <cell r="BO66">
            <v>91</v>
          </cell>
          <cell r="BP66">
            <v>0</v>
          </cell>
          <cell r="BQ66">
            <v>31</v>
          </cell>
          <cell r="BR66">
            <v>21</v>
          </cell>
          <cell r="BS66">
            <v>32</v>
          </cell>
          <cell r="BT66">
            <v>37</v>
          </cell>
          <cell r="BU66">
            <v>30</v>
          </cell>
          <cell r="BV66">
            <v>35</v>
          </cell>
          <cell r="BW66">
            <v>53</v>
          </cell>
          <cell r="BX66">
            <v>38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186</v>
          </cell>
          <cell r="CG66">
            <v>91</v>
          </cell>
          <cell r="CH66">
            <v>0</v>
          </cell>
          <cell r="CI66">
            <v>0</v>
          </cell>
          <cell r="CJ66">
            <v>8</v>
          </cell>
        </row>
        <row r="67">
          <cell r="A67" t="str">
            <v>022213</v>
          </cell>
          <cell r="B67" t="str">
            <v>Fanafo Primary</v>
          </cell>
          <cell r="C67" t="str">
            <v>FRE</v>
          </cell>
          <cell r="D67" t="str">
            <v>CATH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Santo</v>
          </cell>
          <cell r="I67" t="str">
            <v>Sanma</v>
          </cell>
          <cell r="J67" t="str">
            <v>0084665001</v>
          </cell>
          <cell r="K67" t="str">
            <v>FANAFO PRIMARY SCHOOL</v>
          </cell>
          <cell r="L67" t="str">
            <v>PS</v>
          </cell>
          <cell r="M67" t="str">
            <v>No</v>
          </cell>
          <cell r="N67" t="str">
            <v>Yes</v>
          </cell>
          <cell r="O67" t="str">
            <v>Yes</v>
          </cell>
          <cell r="P67" t="str">
            <v>Yes</v>
          </cell>
          <cell r="Q67" t="str">
            <v>Yes</v>
          </cell>
          <cell r="R67" t="str">
            <v>Yes</v>
          </cell>
          <cell r="S67" t="str">
            <v>Yes</v>
          </cell>
          <cell r="T67" t="str">
            <v>No</v>
          </cell>
          <cell r="U67" t="str">
            <v>No</v>
          </cell>
          <cell r="V67" t="str">
            <v>No</v>
          </cell>
          <cell r="W67" t="str">
            <v>No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1 2 3 4 5 6 </v>
          </cell>
          <cell r="AE67" t="str">
            <v>No</v>
          </cell>
          <cell r="AF67" t="str">
            <v>Yes</v>
          </cell>
          <cell r="AG67" t="str">
            <v>No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29</v>
          </cell>
          <cell r="AZ67">
            <v>35</v>
          </cell>
          <cell r="BA67">
            <v>36</v>
          </cell>
          <cell r="BB67">
            <v>45</v>
          </cell>
          <cell r="BC67">
            <v>31</v>
          </cell>
          <cell r="BD67">
            <v>26</v>
          </cell>
          <cell r="BE67">
            <v>33</v>
          </cell>
          <cell r="BF67">
            <v>34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202</v>
          </cell>
          <cell r="BO67">
            <v>67</v>
          </cell>
          <cell r="BP67">
            <v>0</v>
          </cell>
          <cell r="BQ67">
            <v>29</v>
          </cell>
          <cell r="BR67">
            <v>35</v>
          </cell>
          <cell r="BS67">
            <v>36</v>
          </cell>
          <cell r="BT67">
            <v>45</v>
          </cell>
          <cell r="BU67">
            <v>31</v>
          </cell>
          <cell r="BV67">
            <v>26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202</v>
          </cell>
          <cell r="CG67">
            <v>0</v>
          </cell>
          <cell r="CH67">
            <v>0</v>
          </cell>
          <cell r="CI67">
            <v>0</v>
          </cell>
          <cell r="CJ67">
            <v>14</v>
          </cell>
        </row>
        <row r="68">
          <cell r="A68" t="str">
            <v>022215</v>
          </cell>
          <cell r="B68" t="str">
            <v>Hog Harbour Primary</v>
          </cell>
          <cell r="C68" t="str">
            <v>ENG</v>
          </cell>
          <cell r="D68" t="str">
            <v>PEB_SANMA</v>
          </cell>
          <cell r="E68" t="str">
            <v>Sanma PEB</v>
          </cell>
          <cell r="F68" t="str">
            <v>V</v>
          </cell>
          <cell r="G68" t="str">
            <v>Government of Vanuatu</v>
          </cell>
          <cell r="H68" t="str">
            <v>Santo</v>
          </cell>
          <cell r="I68" t="str">
            <v>Sanma</v>
          </cell>
          <cell r="J68" t="str">
            <v>0084602001</v>
          </cell>
          <cell r="K68" t="str">
            <v>HOG HARBOUR PRIMARY SCHOOL</v>
          </cell>
          <cell r="L68" t="str">
            <v>PS</v>
          </cell>
          <cell r="M68" t="str">
            <v>No</v>
          </cell>
          <cell r="N68" t="str">
            <v>Yes</v>
          </cell>
          <cell r="O68" t="str">
            <v>Yes</v>
          </cell>
          <cell r="P68" t="str">
            <v>Yes</v>
          </cell>
          <cell r="Q68" t="str">
            <v>Yes</v>
          </cell>
          <cell r="R68" t="str">
            <v>Yes</v>
          </cell>
          <cell r="S68" t="str">
            <v>Yes</v>
          </cell>
          <cell r="T68" t="str">
            <v>No</v>
          </cell>
          <cell r="U68" t="str">
            <v>No</v>
          </cell>
          <cell r="V68" t="str">
            <v>No</v>
          </cell>
          <cell r="W68" t="str">
            <v>No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1 2 3 4 5 6 </v>
          </cell>
          <cell r="AE68" t="str">
            <v>No</v>
          </cell>
          <cell r="AF68" t="str">
            <v>Yes</v>
          </cell>
          <cell r="AG68" t="str">
            <v>No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18</v>
          </cell>
          <cell r="AZ68">
            <v>25</v>
          </cell>
          <cell r="BA68">
            <v>24</v>
          </cell>
          <cell r="BB68">
            <v>24</v>
          </cell>
          <cell r="BC68">
            <v>26</v>
          </cell>
          <cell r="BD68">
            <v>33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150</v>
          </cell>
          <cell r="BO68">
            <v>0</v>
          </cell>
          <cell r="BP68">
            <v>0</v>
          </cell>
          <cell r="BQ68">
            <v>18</v>
          </cell>
          <cell r="BR68">
            <v>25</v>
          </cell>
          <cell r="BS68">
            <v>24</v>
          </cell>
          <cell r="BT68">
            <v>24</v>
          </cell>
          <cell r="BU68">
            <v>26</v>
          </cell>
          <cell r="BV68">
            <v>33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150</v>
          </cell>
          <cell r="CG68">
            <v>0</v>
          </cell>
          <cell r="CH68">
            <v>0</v>
          </cell>
          <cell r="CI68">
            <v>0</v>
          </cell>
          <cell r="CJ68">
            <v>7</v>
          </cell>
        </row>
        <row r="69">
          <cell r="A69" t="str">
            <v>022216</v>
          </cell>
          <cell r="B69" t="str">
            <v>Ian Livo Primary</v>
          </cell>
          <cell r="C69" t="str">
            <v>ENG</v>
          </cell>
          <cell r="D69" t="str">
            <v>PEB_SANMA</v>
          </cell>
          <cell r="E69" t="str">
            <v>Sanma PEB</v>
          </cell>
          <cell r="F69" t="str">
            <v>V</v>
          </cell>
          <cell r="G69" t="str">
            <v>Government of Vanuatu</v>
          </cell>
          <cell r="H69" t="str">
            <v>Santo</v>
          </cell>
          <cell r="I69" t="str">
            <v>Sanma</v>
          </cell>
          <cell r="J69" t="str">
            <v>0084603001</v>
          </cell>
          <cell r="K69" t="str">
            <v>IAN LIVO PRIMARY SCHOOL</v>
          </cell>
          <cell r="L69" t="str">
            <v>PS</v>
          </cell>
          <cell r="M69" t="str">
            <v>No</v>
          </cell>
          <cell r="N69" t="str">
            <v>Yes</v>
          </cell>
          <cell r="O69" t="str">
            <v>Yes</v>
          </cell>
          <cell r="P69" t="str">
            <v>Yes</v>
          </cell>
          <cell r="Q69" t="str">
            <v>Yes</v>
          </cell>
          <cell r="R69" t="str">
            <v>Yes</v>
          </cell>
          <cell r="S69" t="str">
            <v>Yes</v>
          </cell>
          <cell r="T69" t="str">
            <v>No</v>
          </cell>
          <cell r="U69" t="str">
            <v>No</v>
          </cell>
          <cell r="V69" t="str">
            <v>No</v>
          </cell>
          <cell r="W69" t="str">
            <v>No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1 2 3 4 5 6 </v>
          </cell>
          <cell r="AE69" t="str">
            <v>No</v>
          </cell>
          <cell r="AF69" t="str">
            <v>Yes</v>
          </cell>
          <cell r="AG69" t="str">
            <v>No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11</v>
          </cell>
          <cell r="AZ69">
            <v>18</v>
          </cell>
          <cell r="BA69">
            <v>15</v>
          </cell>
          <cell r="BB69">
            <v>17</v>
          </cell>
          <cell r="BC69">
            <v>18</v>
          </cell>
          <cell r="BD69">
            <v>20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99</v>
          </cell>
          <cell r="BO69">
            <v>0</v>
          </cell>
          <cell r="BP69">
            <v>0</v>
          </cell>
          <cell r="BQ69">
            <v>11</v>
          </cell>
          <cell r="BR69">
            <v>18</v>
          </cell>
          <cell r="BS69">
            <v>15</v>
          </cell>
          <cell r="BT69">
            <v>17</v>
          </cell>
          <cell r="BU69">
            <v>18</v>
          </cell>
          <cell r="BV69">
            <v>20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99</v>
          </cell>
          <cell r="CG69">
            <v>0</v>
          </cell>
          <cell r="CH69">
            <v>0</v>
          </cell>
          <cell r="CI69">
            <v>0</v>
          </cell>
          <cell r="CJ69">
            <v>26</v>
          </cell>
        </row>
        <row r="70">
          <cell r="A70" t="str">
            <v>022217</v>
          </cell>
          <cell r="B70" t="str">
            <v>Iethvekar Primary</v>
          </cell>
          <cell r="C70" t="str">
            <v>ENG</v>
          </cell>
          <cell r="D70" t="str">
            <v>PEB_SANMA</v>
          </cell>
          <cell r="E70" t="str">
            <v>Sanma PEB</v>
          </cell>
          <cell r="F70" t="str">
            <v>V</v>
          </cell>
          <cell r="G70" t="str">
            <v>Government of Vanuatu</v>
          </cell>
          <cell r="H70" t="str">
            <v>Santo</v>
          </cell>
          <cell r="I70" t="str">
            <v>Sanma</v>
          </cell>
          <cell r="J70" t="str">
            <v>0084604001</v>
          </cell>
          <cell r="K70" t="str">
            <v>IETHVEKAR PRIMARY SCHOOL</v>
          </cell>
          <cell r="L70" t="str">
            <v>PS</v>
          </cell>
          <cell r="M70" t="str">
            <v>No</v>
          </cell>
          <cell r="N70" t="str">
            <v>Yes</v>
          </cell>
          <cell r="O70" t="str">
            <v>Yes</v>
          </cell>
          <cell r="P70" t="str">
            <v>Yes</v>
          </cell>
          <cell r="Q70" t="str">
            <v>Yes</v>
          </cell>
          <cell r="R70" t="str">
            <v>Yes</v>
          </cell>
          <cell r="S70" t="str">
            <v>Yes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1 2 3 4 5 6 </v>
          </cell>
          <cell r="AE70" t="str">
            <v>No</v>
          </cell>
          <cell r="AF70" t="str">
            <v>Yes</v>
          </cell>
          <cell r="AG70" t="str">
            <v>No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15</v>
          </cell>
          <cell r="AZ70">
            <v>16</v>
          </cell>
          <cell r="BA70">
            <v>20</v>
          </cell>
          <cell r="BB70">
            <v>20</v>
          </cell>
          <cell r="BC70">
            <v>20</v>
          </cell>
          <cell r="BD70">
            <v>21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112</v>
          </cell>
          <cell r="BO70">
            <v>0</v>
          </cell>
          <cell r="BP70">
            <v>0</v>
          </cell>
          <cell r="BQ70">
            <v>15</v>
          </cell>
          <cell r="BR70">
            <v>16</v>
          </cell>
          <cell r="BS70">
            <v>20</v>
          </cell>
          <cell r="BT70">
            <v>20</v>
          </cell>
          <cell r="BU70">
            <v>20</v>
          </cell>
          <cell r="BV70">
            <v>21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112</v>
          </cell>
          <cell r="CG70">
            <v>0</v>
          </cell>
          <cell r="CH70">
            <v>0</v>
          </cell>
          <cell r="CI70">
            <v>0</v>
          </cell>
          <cell r="CJ70">
            <v>21</v>
          </cell>
        </row>
        <row r="71">
          <cell r="A71" t="str">
            <v>022218</v>
          </cell>
          <cell r="B71" t="str">
            <v>Ipayato Primary</v>
          </cell>
          <cell r="C71" t="str">
            <v>FRE</v>
          </cell>
          <cell r="D71" t="str">
            <v>FELP</v>
          </cell>
          <cell r="E71" t="str">
            <v>Federation de l'enseignement libre protestant (FELP)</v>
          </cell>
          <cell r="F71" t="str">
            <v>G</v>
          </cell>
          <cell r="G71" t="str">
            <v>Church (Government Assisted)</v>
          </cell>
          <cell r="H71" t="str">
            <v>Santo</v>
          </cell>
          <cell r="I71" t="str">
            <v>Sanma</v>
          </cell>
          <cell r="J71" t="str">
            <v>0084671001</v>
          </cell>
          <cell r="K71" t="str">
            <v>IPAYATO PRIMARY SCHOOL</v>
          </cell>
          <cell r="L71" t="str">
            <v>PS</v>
          </cell>
          <cell r="M71" t="str">
            <v>No</v>
          </cell>
          <cell r="N71" t="str">
            <v>Yes</v>
          </cell>
          <cell r="O71" t="str">
            <v>Yes</v>
          </cell>
          <cell r="P71" t="str">
            <v>Yes</v>
          </cell>
          <cell r="Q71" t="str">
            <v>Yes</v>
          </cell>
          <cell r="R71" t="str">
            <v>Yes</v>
          </cell>
          <cell r="S71" t="str">
            <v>Yes</v>
          </cell>
          <cell r="T71" t="str">
            <v>No</v>
          </cell>
          <cell r="U71" t="str">
            <v>No</v>
          </cell>
          <cell r="V71" t="str">
            <v>No</v>
          </cell>
          <cell r="W71" t="str">
            <v>No</v>
          </cell>
          <cell r="X71" t="str">
            <v>No</v>
          </cell>
          <cell r="Y71" t="str">
            <v>No</v>
          </cell>
          <cell r="Z71" t="str">
            <v>No</v>
          </cell>
          <cell r="AA71" t="str">
            <v>No</v>
          </cell>
          <cell r="AB71" t="str">
            <v>No</v>
          </cell>
          <cell r="AC71" t="str">
            <v>No</v>
          </cell>
          <cell r="AD71" t="str">
            <v xml:space="preserve">1 2 3 4 5 6 </v>
          </cell>
          <cell r="AE71" t="str">
            <v>No</v>
          </cell>
          <cell r="AF71" t="str">
            <v>Yes</v>
          </cell>
          <cell r="AG71" t="str">
            <v>No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No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17</v>
          </cell>
          <cell r="AZ71">
            <v>17</v>
          </cell>
          <cell r="BA71">
            <v>24</v>
          </cell>
          <cell r="BB71">
            <v>18</v>
          </cell>
          <cell r="BC71">
            <v>14</v>
          </cell>
          <cell r="BD71">
            <v>11</v>
          </cell>
          <cell r="BE71">
            <v>10</v>
          </cell>
          <cell r="BF71">
            <v>8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101</v>
          </cell>
          <cell r="BO71">
            <v>18</v>
          </cell>
          <cell r="BP71">
            <v>0</v>
          </cell>
          <cell r="BQ71">
            <v>17</v>
          </cell>
          <cell r="BR71">
            <v>17</v>
          </cell>
          <cell r="BS71">
            <v>24</v>
          </cell>
          <cell r="BT71">
            <v>18</v>
          </cell>
          <cell r="BU71">
            <v>14</v>
          </cell>
          <cell r="BV71">
            <v>11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101</v>
          </cell>
          <cell r="CG71">
            <v>0</v>
          </cell>
          <cell r="CH71">
            <v>0</v>
          </cell>
          <cell r="CI71">
            <v>0</v>
          </cell>
          <cell r="CJ71">
            <v>11</v>
          </cell>
        </row>
        <row r="72">
          <cell r="A72" t="str">
            <v>022222</v>
          </cell>
          <cell r="B72" t="str">
            <v>Lathi Primary</v>
          </cell>
          <cell r="C72" t="str">
            <v>ENG</v>
          </cell>
          <cell r="D72" t="str">
            <v>PEB_SANMA</v>
          </cell>
          <cell r="E72" t="str">
            <v>Sanma PEB</v>
          </cell>
          <cell r="F72" t="str">
            <v>V</v>
          </cell>
          <cell r="G72" t="str">
            <v>Government of Vanuatu</v>
          </cell>
          <cell r="H72" t="str">
            <v>Santo</v>
          </cell>
          <cell r="I72" t="str">
            <v>Sanma</v>
          </cell>
          <cell r="J72" t="str">
            <v>0084606001</v>
          </cell>
          <cell r="K72" t="str">
            <v>LATH HI PRIMARY SCHOOL</v>
          </cell>
          <cell r="L72" t="str">
            <v>PS</v>
          </cell>
          <cell r="M72" t="str">
            <v>No</v>
          </cell>
          <cell r="N72" t="str">
            <v>Yes</v>
          </cell>
          <cell r="O72" t="str">
            <v>Yes</v>
          </cell>
          <cell r="P72" t="str">
            <v>Yes</v>
          </cell>
          <cell r="Q72" t="str">
            <v>Yes</v>
          </cell>
          <cell r="R72" t="str">
            <v>Yes</v>
          </cell>
          <cell r="S72" t="str">
            <v>Yes</v>
          </cell>
          <cell r="T72" t="str">
            <v>No</v>
          </cell>
          <cell r="U72" t="str">
            <v>No</v>
          </cell>
          <cell r="V72" t="str">
            <v>No</v>
          </cell>
          <cell r="W72" t="str">
            <v>No</v>
          </cell>
          <cell r="X72" t="str">
            <v>No</v>
          </cell>
          <cell r="Y72" t="str">
            <v>No</v>
          </cell>
          <cell r="Z72" t="str">
            <v>No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1 2 3 4 5 6 </v>
          </cell>
          <cell r="AE72" t="str">
            <v>No</v>
          </cell>
          <cell r="AF72" t="str">
            <v>Yes</v>
          </cell>
          <cell r="AG72" t="str">
            <v>No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9</v>
          </cell>
          <cell r="AZ72">
            <v>12</v>
          </cell>
          <cell r="BA72">
            <v>7</v>
          </cell>
          <cell r="BB72">
            <v>10</v>
          </cell>
          <cell r="BC72">
            <v>15</v>
          </cell>
          <cell r="BD72">
            <v>5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58</v>
          </cell>
          <cell r="BO72">
            <v>0</v>
          </cell>
          <cell r="BP72">
            <v>0</v>
          </cell>
          <cell r="BQ72">
            <v>9</v>
          </cell>
          <cell r="BR72">
            <v>12</v>
          </cell>
          <cell r="BS72">
            <v>7</v>
          </cell>
          <cell r="BT72">
            <v>10</v>
          </cell>
          <cell r="BU72">
            <v>15</v>
          </cell>
          <cell r="BV72">
            <v>5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58</v>
          </cell>
          <cell r="CG72">
            <v>0</v>
          </cell>
          <cell r="CH72">
            <v>0</v>
          </cell>
          <cell r="CI72">
            <v>0</v>
          </cell>
          <cell r="CJ72">
            <v>7</v>
          </cell>
        </row>
        <row r="73">
          <cell r="A73" t="str">
            <v>022223</v>
          </cell>
          <cell r="B73" t="str">
            <v>Limarua Primary</v>
          </cell>
          <cell r="C73" t="str">
            <v>ENG</v>
          </cell>
          <cell r="D73" t="str">
            <v>PEB_SANMA</v>
          </cell>
          <cell r="E73" t="str">
            <v>Sanma PEB</v>
          </cell>
          <cell r="F73" t="str">
            <v>V</v>
          </cell>
          <cell r="G73" t="str">
            <v>Government of Vanuatu</v>
          </cell>
          <cell r="H73" t="str">
            <v>Santo</v>
          </cell>
          <cell r="I73" t="str">
            <v>Sanma</v>
          </cell>
          <cell r="J73" t="str">
            <v>0084649001</v>
          </cell>
          <cell r="K73" t="str">
            <v>LIMARUA PRIMARY SCHOOL</v>
          </cell>
          <cell r="L73" t="str">
            <v>PS</v>
          </cell>
          <cell r="M73" t="str">
            <v>No</v>
          </cell>
          <cell r="N73" t="str">
            <v>Yes</v>
          </cell>
          <cell r="O73" t="str">
            <v>Yes</v>
          </cell>
          <cell r="P73" t="str">
            <v>Yes</v>
          </cell>
          <cell r="Q73" t="str">
            <v>Yes</v>
          </cell>
          <cell r="R73" t="str">
            <v>Yes</v>
          </cell>
          <cell r="S73" t="str">
            <v>Yes</v>
          </cell>
          <cell r="T73" t="str">
            <v>Yes</v>
          </cell>
          <cell r="U73" t="str">
            <v>Yes</v>
          </cell>
          <cell r="V73" t="str">
            <v>No</v>
          </cell>
          <cell r="W73" t="str">
            <v>No</v>
          </cell>
          <cell r="X73" t="str">
            <v>No</v>
          </cell>
          <cell r="Y73" t="str">
            <v>No</v>
          </cell>
          <cell r="Z73" t="str">
            <v>No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1 2 3 4 5 6 7 8 </v>
          </cell>
          <cell r="AE73" t="str">
            <v>No</v>
          </cell>
          <cell r="AF73" t="str">
            <v>Yes</v>
          </cell>
          <cell r="AG73" t="str">
            <v>Yes</v>
          </cell>
          <cell r="AH73" t="str">
            <v>Yes</v>
          </cell>
          <cell r="AI73" t="str">
            <v>No</v>
          </cell>
          <cell r="AJ73" t="str">
            <v>Yes</v>
          </cell>
          <cell r="AK73" t="str">
            <v>Yes</v>
          </cell>
          <cell r="AL73" t="str">
            <v>Yes</v>
          </cell>
          <cell r="AM73" t="str">
            <v>Yes</v>
          </cell>
          <cell r="AN73" t="str">
            <v>Yes</v>
          </cell>
          <cell r="AO73" t="str">
            <v>Yes</v>
          </cell>
          <cell r="AP73" t="str">
            <v>Yes</v>
          </cell>
          <cell r="AQ73" t="str">
            <v>Yes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Yes</v>
          </cell>
          <cell r="AV73" t="str">
            <v>No</v>
          </cell>
          <cell r="AW73" t="str">
            <v>No</v>
          </cell>
          <cell r="AX73">
            <v>0</v>
          </cell>
          <cell r="AY73">
            <v>6</v>
          </cell>
          <cell r="AZ73">
            <v>5</v>
          </cell>
          <cell r="BA73">
            <v>6</v>
          </cell>
          <cell r="BB73">
            <v>9</v>
          </cell>
          <cell r="BC73">
            <v>8</v>
          </cell>
          <cell r="BD73">
            <v>14</v>
          </cell>
          <cell r="BE73">
            <v>38</v>
          </cell>
          <cell r="BF73">
            <v>16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48</v>
          </cell>
          <cell r="BO73">
            <v>54</v>
          </cell>
          <cell r="BP73">
            <v>0</v>
          </cell>
          <cell r="BQ73">
            <v>6</v>
          </cell>
          <cell r="BR73">
            <v>5</v>
          </cell>
          <cell r="BS73">
            <v>6</v>
          </cell>
          <cell r="BT73">
            <v>9</v>
          </cell>
          <cell r="BU73">
            <v>8</v>
          </cell>
          <cell r="BV73">
            <v>14</v>
          </cell>
          <cell r="BW73">
            <v>38</v>
          </cell>
          <cell r="BX73">
            <v>16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48</v>
          </cell>
          <cell r="CG73">
            <v>54</v>
          </cell>
          <cell r="CH73">
            <v>0</v>
          </cell>
          <cell r="CI73">
            <v>0</v>
          </cell>
          <cell r="CJ73">
            <v>14</v>
          </cell>
        </row>
        <row r="74">
          <cell r="A74" t="str">
            <v>022224</v>
          </cell>
          <cell r="B74" t="str">
            <v>Lorethiakarkar Primary</v>
          </cell>
          <cell r="C74" t="str">
            <v>FRE</v>
          </cell>
          <cell r="D74" t="str">
            <v>PEB_SANMA</v>
          </cell>
          <cell r="E74" t="str">
            <v>Sanma PEB</v>
          </cell>
          <cell r="F74" t="str">
            <v>V</v>
          </cell>
          <cell r="G74" t="str">
            <v>Government of Vanuatu</v>
          </cell>
          <cell r="H74" t="str">
            <v>Santo</v>
          </cell>
          <cell r="I74" t="str">
            <v>Sanma</v>
          </cell>
          <cell r="J74" t="str">
            <v>0084605001</v>
          </cell>
          <cell r="K74" t="str">
            <v>LORETHIAKARKAR PRIMARY SCHOOL</v>
          </cell>
          <cell r="L74" t="str">
            <v>PS</v>
          </cell>
          <cell r="M74" t="str">
            <v>No</v>
          </cell>
          <cell r="N74" t="str">
            <v>Yes</v>
          </cell>
          <cell r="O74" t="str">
            <v>Yes</v>
          </cell>
          <cell r="P74" t="str">
            <v>Yes</v>
          </cell>
          <cell r="Q74" t="str">
            <v>Yes</v>
          </cell>
          <cell r="R74" t="str">
            <v>Yes</v>
          </cell>
          <cell r="S74" t="str">
            <v>Yes</v>
          </cell>
          <cell r="T74" t="str">
            <v>No</v>
          </cell>
          <cell r="U74" t="str">
            <v>No</v>
          </cell>
          <cell r="V74" t="str">
            <v>No</v>
          </cell>
          <cell r="W74" t="str">
            <v>No</v>
          </cell>
          <cell r="X74" t="str">
            <v>No</v>
          </cell>
          <cell r="Y74" t="str">
            <v>No</v>
          </cell>
          <cell r="Z74" t="str">
            <v>No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1 2 3 4 5 6 </v>
          </cell>
          <cell r="AE74" t="str">
            <v>No</v>
          </cell>
          <cell r="AF74" t="str">
            <v>Yes</v>
          </cell>
          <cell r="AG74" t="str">
            <v>No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Yes</v>
          </cell>
          <cell r="AQ74" t="str">
            <v>Yes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15</v>
          </cell>
          <cell r="AZ74">
            <v>22</v>
          </cell>
          <cell r="BA74">
            <v>21</v>
          </cell>
          <cell r="BB74">
            <v>25</v>
          </cell>
          <cell r="BC74">
            <v>18</v>
          </cell>
          <cell r="BD74">
            <v>20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121</v>
          </cell>
          <cell r="BO74">
            <v>0</v>
          </cell>
          <cell r="BP74">
            <v>0</v>
          </cell>
          <cell r="BQ74">
            <v>15</v>
          </cell>
          <cell r="BR74">
            <v>22</v>
          </cell>
          <cell r="BS74">
            <v>21</v>
          </cell>
          <cell r="BT74">
            <v>25</v>
          </cell>
          <cell r="BU74">
            <v>18</v>
          </cell>
          <cell r="BV74">
            <v>20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121</v>
          </cell>
          <cell r="CG74">
            <v>0</v>
          </cell>
          <cell r="CH74">
            <v>0</v>
          </cell>
          <cell r="CI74">
            <v>0</v>
          </cell>
          <cell r="CJ74">
            <v>7</v>
          </cell>
        </row>
        <row r="75">
          <cell r="A75" t="str">
            <v>022225</v>
          </cell>
          <cell r="B75" t="str">
            <v>Lorovuilko Anglican Community Primary</v>
          </cell>
          <cell r="C75" t="str">
            <v>ENG</v>
          </cell>
          <cell r="D75" t="str">
            <v>ACOM</v>
          </cell>
          <cell r="E75" t="str">
            <v>Anglican Church of Melanesia</v>
          </cell>
          <cell r="F75" t="str">
            <v>G</v>
          </cell>
          <cell r="G75" t="str">
            <v>Church (Government Assisted)</v>
          </cell>
          <cell r="H75" t="str">
            <v>Santo</v>
          </cell>
          <cell r="I75" t="str">
            <v>Sanma</v>
          </cell>
          <cell r="J75" t="str">
            <v>0084675001</v>
          </cell>
          <cell r="K75" t="str">
            <v>LOROVUILKO PRIMARY SCHOOL</v>
          </cell>
          <cell r="L75" t="str">
            <v>PS</v>
          </cell>
          <cell r="M75" t="str">
            <v>No</v>
          </cell>
          <cell r="N75" t="str">
            <v>Yes</v>
          </cell>
          <cell r="O75" t="str">
            <v>Yes</v>
          </cell>
          <cell r="P75" t="str">
            <v>Yes</v>
          </cell>
          <cell r="Q75" t="str">
            <v>Yes</v>
          </cell>
          <cell r="R75" t="str">
            <v>Yes</v>
          </cell>
          <cell r="S75" t="str">
            <v>Yes</v>
          </cell>
          <cell r="T75" t="str">
            <v>No</v>
          </cell>
          <cell r="U75" t="str">
            <v>No</v>
          </cell>
          <cell r="V75" t="str">
            <v>No</v>
          </cell>
          <cell r="W75" t="str">
            <v>No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1 2 3 4 5 6 </v>
          </cell>
          <cell r="AE75" t="str">
            <v>No</v>
          </cell>
          <cell r="AF75" t="str">
            <v>Yes</v>
          </cell>
          <cell r="AG75" t="str">
            <v>No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Yes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12</v>
          </cell>
          <cell r="AZ75">
            <v>9</v>
          </cell>
          <cell r="BA75">
            <v>9</v>
          </cell>
          <cell r="BB75">
            <v>7</v>
          </cell>
          <cell r="BC75">
            <v>8</v>
          </cell>
          <cell r="BD75">
            <v>4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49</v>
          </cell>
          <cell r="BO75">
            <v>0</v>
          </cell>
          <cell r="BP75">
            <v>0</v>
          </cell>
          <cell r="BQ75">
            <v>12</v>
          </cell>
          <cell r="BR75">
            <v>9</v>
          </cell>
          <cell r="BS75">
            <v>9</v>
          </cell>
          <cell r="BT75">
            <v>7</v>
          </cell>
          <cell r="BU75">
            <v>8</v>
          </cell>
          <cell r="BV75">
            <v>4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49</v>
          </cell>
          <cell r="CG75">
            <v>0</v>
          </cell>
          <cell r="CH75">
            <v>0</v>
          </cell>
          <cell r="CI75">
            <v>0</v>
          </cell>
          <cell r="CJ75">
            <v>7</v>
          </cell>
        </row>
        <row r="76">
          <cell r="A76" t="str">
            <v>022226</v>
          </cell>
          <cell r="B76" t="str">
            <v>Malao Primary</v>
          </cell>
          <cell r="C76" t="str">
            <v>ENG</v>
          </cell>
          <cell r="D76" t="str">
            <v>PEB_SANMA</v>
          </cell>
          <cell r="E76" t="str">
            <v>Sanma PEB</v>
          </cell>
          <cell r="F76" t="str">
            <v>V</v>
          </cell>
          <cell r="G76" t="str">
            <v>Government of Vanuatu</v>
          </cell>
          <cell r="H76" t="str">
            <v>Santo</v>
          </cell>
          <cell r="I76" t="str">
            <v>Sanma</v>
          </cell>
          <cell r="J76" t="str">
            <v>0084622001</v>
          </cell>
          <cell r="K76" t="str">
            <v>MALAO PRIMARY SCHOOL</v>
          </cell>
          <cell r="L76" t="str">
            <v>PS</v>
          </cell>
          <cell r="M76" t="str">
            <v>No</v>
          </cell>
          <cell r="N76" t="str">
            <v>Yes</v>
          </cell>
          <cell r="O76" t="str">
            <v>Yes</v>
          </cell>
          <cell r="P76" t="str">
            <v>Yes</v>
          </cell>
          <cell r="Q76" t="str">
            <v>Yes</v>
          </cell>
          <cell r="R76" t="str">
            <v>Yes</v>
          </cell>
          <cell r="S76" t="str">
            <v>Yes</v>
          </cell>
          <cell r="T76" t="str">
            <v>No</v>
          </cell>
          <cell r="U76" t="str">
            <v>No</v>
          </cell>
          <cell r="V76" t="str">
            <v>No</v>
          </cell>
          <cell r="W76" t="str">
            <v>No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1 2 3 4 5 6 </v>
          </cell>
          <cell r="AE76" t="str">
            <v>No</v>
          </cell>
          <cell r="AF76" t="str">
            <v>Yes</v>
          </cell>
          <cell r="AG76" t="str">
            <v>No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Yes</v>
          </cell>
          <cell r="AQ76" t="str">
            <v>Yes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19</v>
          </cell>
          <cell r="AZ76">
            <v>15</v>
          </cell>
          <cell r="BA76">
            <v>19</v>
          </cell>
          <cell r="BB76">
            <v>19</v>
          </cell>
          <cell r="BC76">
            <v>17</v>
          </cell>
          <cell r="BD76">
            <v>21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110</v>
          </cell>
          <cell r="BO76">
            <v>0</v>
          </cell>
          <cell r="BP76">
            <v>0</v>
          </cell>
          <cell r="BQ76">
            <v>19</v>
          </cell>
          <cell r="BR76">
            <v>15</v>
          </cell>
          <cell r="BS76">
            <v>19</v>
          </cell>
          <cell r="BT76">
            <v>19</v>
          </cell>
          <cell r="BU76">
            <v>17</v>
          </cell>
          <cell r="BV76">
            <v>21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110</v>
          </cell>
          <cell r="CG76">
            <v>0</v>
          </cell>
          <cell r="CH76">
            <v>0</v>
          </cell>
          <cell r="CI76">
            <v>0</v>
          </cell>
          <cell r="CJ76">
            <v>7</v>
          </cell>
        </row>
        <row r="77">
          <cell r="A77" t="str">
            <v>022227</v>
          </cell>
          <cell r="B77" t="str">
            <v>Malores Primary</v>
          </cell>
          <cell r="C77" t="str">
            <v>FRE</v>
          </cell>
          <cell r="D77" t="str">
            <v>FELP</v>
          </cell>
          <cell r="E77" t="str">
            <v>Federation de l'enseignement libre protestant (FELP)</v>
          </cell>
          <cell r="F77" t="str">
            <v>G</v>
          </cell>
          <cell r="G77" t="str">
            <v>Church (Government Assisted)</v>
          </cell>
          <cell r="H77" t="str">
            <v>Santo</v>
          </cell>
          <cell r="I77" t="str">
            <v>Sanma</v>
          </cell>
          <cell r="J77" t="str">
            <v>0084656001</v>
          </cell>
          <cell r="K77" t="str">
            <v>MALORES PRIMARY SCHOOL</v>
          </cell>
          <cell r="L77" t="str">
            <v>PS</v>
          </cell>
          <cell r="M77" t="str">
            <v>No</v>
          </cell>
          <cell r="N77" t="str">
            <v>Yes</v>
          </cell>
          <cell r="O77" t="str">
            <v>Yes</v>
          </cell>
          <cell r="P77" t="str">
            <v>Yes</v>
          </cell>
          <cell r="Q77" t="str">
            <v>Yes</v>
          </cell>
          <cell r="R77" t="str">
            <v>Yes</v>
          </cell>
          <cell r="S77" t="str">
            <v>Yes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1 2 3 4 5 6 </v>
          </cell>
          <cell r="AE77" t="str">
            <v>No</v>
          </cell>
          <cell r="AF77" t="str">
            <v>Yes</v>
          </cell>
          <cell r="AG77" t="str">
            <v>No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No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Yes</v>
          </cell>
          <cell r="AW77" t="str">
            <v>No</v>
          </cell>
          <cell r="AX77">
            <v>0</v>
          </cell>
          <cell r="AY77">
            <v>4</v>
          </cell>
          <cell r="AZ77">
            <v>14</v>
          </cell>
          <cell r="BA77">
            <v>9</v>
          </cell>
          <cell r="BB77">
            <v>1</v>
          </cell>
          <cell r="BC77">
            <v>14</v>
          </cell>
          <cell r="BD77">
            <v>21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63</v>
          </cell>
          <cell r="BO77">
            <v>0</v>
          </cell>
          <cell r="BP77">
            <v>0</v>
          </cell>
          <cell r="BQ77">
            <v>4</v>
          </cell>
          <cell r="BR77">
            <v>14</v>
          </cell>
          <cell r="BS77">
            <v>9</v>
          </cell>
          <cell r="BT77">
            <v>1</v>
          </cell>
          <cell r="BU77">
            <v>14</v>
          </cell>
          <cell r="BV77">
            <v>21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63</v>
          </cell>
          <cell r="CG77">
            <v>0</v>
          </cell>
          <cell r="CH77">
            <v>0</v>
          </cell>
          <cell r="CI77">
            <v>0</v>
          </cell>
          <cell r="CJ77">
            <v>39</v>
          </cell>
        </row>
        <row r="78">
          <cell r="A78" t="str">
            <v>022229</v>
          </cell>
          <cell r="B78" t="str">
            <v>Merei (Mamara) Primary</v>
          </cell>
          <cell r="C78" t="str">
            <v>ENG</v>
          </cell>
          <cell r="D78" t="str">
            <v>PEB_SANMA</v>
          </cell>
          <cell r="E78" t="str">
            <v>Sanma PEB</v>
          </cell>
          <cell r="F78" t="str">
            <v>V</v>
          </cell>
          <cell r="G78" t="str">
            <v>Government of Vanuatu</v>
          </cell>
          <cell r="H78" t="str">
            <v>Santo</v>
          </cell>
          <cell r="I78" t="str">
            <v>Sanma</v>
          </cell>
          <cell r="J78" t="str">
            <v>0084623001</v>
          </cell>
          <cell r="K78" t="str">
            <v>MEREI PRIMARY SCHOOL</v>
          </cell>
          <cell r="L78" t="str">
            <v>PS</v>
          </cell>
          <cell r="M78" t="str">
            <v>No</v>
          </cell>
          <cell r="N78" t="str">
            <v>Yes</v>
          </cell>
          <cell r="O78" t="str">
            <v>Yes</v>
          </cell>
          <cell r="P78" t="str">
            <v>Yes</v>
          </cell>
          <cell r="Q78" t="str">
            <v>Yes</v>
          </cell>
          <cell r="R78" t="str">
            <v>Yes</v>
          </cell>
          <cell r="S78" t="str">
            <v>Yes</v>
          </cell>
          <cell r="T78" t="str">
            <v>Yes</v>
          </cell>
          <cell r="U78" t="str">
            <v>Yes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1 2 3 4 5 6 7 8 </v>
          </cell>
          <cell r="AE78" t="str">
            <v>No</v>
          </cell>
          <cell r="AF78" t="str">
            <v>Yes</v>
          </cell>
          <cell r="AG78" t="str">
            <v>Yes</v>
          </cell>
          <cell r="AH78" t="str">
            <v>Yes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35</v>
          </cell>
          <cell r="AZ78">
            <v>27</v>
          </cell>
          <cell r="BA78">
            <v>26</v>
          </cell>
          <cell r="BB78">
            <v>30</v>
          </cell>
          <cell r="BC78">
            <v>26</v>
          </cell>
          <cell r="BD78">
            <v>20</v>
          </cell>
          <cell r="BE78">
            <v>31</v>
          </cell>
          <cell r="BF78">
            <v>16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164</v>
          </cell>
          <cell r="BO78">
            <v>47</v>
          </cell>
          <cell r="BP78">
            <v>0</v>
          </cell>
          <cell r="BQ78">
            <v>35</v>
          </cell>
          <cell r="BR78">
            <v>27</v>
          </cell>
          <cell r="BS78">
            <v>26</v>
          </cell>
          <cell r="BT78">
            <v>30</v>
          </cell>
          <cell r="BU78">
            <v>26</v>
          </cell>
          <cell r="BV78">
            <v>20</v>
          </cell>
          <cell r="BW78">
            <v>31</v>
          </cell>
          <cell r="BX78">
            <v>16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164</v>
          </cell>
          <cell r="CG78">
            <v>47</v>
          </cell>
          <cell r="CH78">
            <v>0</v>
          </cell>
          <cell r="CI78">
            <v>0</v>
          </cell>
          <cell r="CJ78">
            <v>30</v>
          </cell>
        </row>
        <row r="79">
          <cell r="A79" t="str">
            <v>022232</v>
          </cell>
          <cell r="B79" t="str">
            <v>Mataloi Primary</v>
          </cell>
          <cell r="C79" t="str">
            <v>FRE</v>
          </cell>
          <cell r="D79" t="str">
            <v>FELP</v>
          </cell>
          <cell r="E79" t="str">
            <v>Federation de l'enseignement libre protestant (FELP)</v>
          </cell>
          <cell r="F79" t="str">
            <v>G</v>
          </cell>
          <cell r="G79" t="str">
            <v>Church (Government Assisted)</v>
          </cell>
          <cell r="H79" t="str">
            <v>Santo</v>
          </cell>
          <cell r="I79" t="str">
            <v>Sanma</v>
          </cell>
          <cell r="J79" t="str">
            <v>0084672001</v>
          </cell>
          <cell r="K79" t="str">
            <v>MATALOI PRIMARY SCHOOL</v>
          </cell>
          <cell r="L79" t="str">
            <v>PS</v>
          </cell>
          <cell r="M79" t="str">
            <v>No</v>
          </cell>
          <cell r="N79" t="str">
            <v>Yes</v>
          </cell>
          <cell r="O79" t="str">
            <v>Yes</v>
          </cell>
          <cell r="P79" t="str">
            <v>Yes</v>
          </cell>
          <cell r="Q79" t="str">
            <v>Yes</v>
          </cell>
          <cell r="R79" t="str">
            <v>Yes</v>
          </cell>
          <cell r="S79" t="str">
            <v>Yes</v>
          </cell>
          <cell r="T79" t="str">
            <v>Yes</v>
          </cell>
          <cell r="U79" t="str">
            <v>Yes</v>
          </cell>
          <cell r="V79" t="str">
            <v>No</v>
          </cell>
          <cell r="W79" t="str">
            <v>No</v>
          </cell>
          <cell r="X79" t="str">
            <v>No</v>
          </cell>
          <cell r="Y79" t="str">
            <v>No</v>
          </cell>
          <cell r="Z79" t="str">
            <v>No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1 2 3 4 5 6 7 8 </v>
          </cell>
          <cell r="AE79" t="str">
            <v>No</v>
          </cell>
          <cell r="AF79" t="str">
            <v>Yes</v>
          </cell>
          <cell r="AG79" t="str">
            <v>Yes</v>
          </cell>
          <cell r="AH79" t="str">
            <v>Yes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No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8</v>
          </cell>
          <cell r="AZ79">
            <v>9</v>
          </cell>
          <cell r="BA79">
            <v>5</v>
          </cell>
          <cell r="BB79">
            <v>7</v>
          </cell>
          <cell r="BC79">
            <v>8</v>
          </cell>
          <cell r="BD79">
            <v>7</v>
          </cell>
          <cell r="BE79">
            <v>15</v>
          </cell>
          <cell r="BF79">
            <v>18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44</v>
          </cell>
          <cell r="BO79">
            <v>33</v>
          </cell>
          <cell r="BP79">
            <v>0</v>
          </cell>
          <cell r="BQ79">
            <v>8</v>
          </cell>
          <cell r="BR79">
            <v>9</v>
          </cell>
          <cell r="BS79">
            <v>5</v>
          </cell>
          <cell r="BT79">
            <v>7</v>
          </cell>
          <cell r="BU79">
            <v>8</v>
          </cell>
          <cell r="BV79">
            <v>7</v>
          </cell>
          <cell r="BW79">
            <v>15</v>
          </cell>
          <cell r="BX79">
            <v>18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44</v>
          </cell>
          <cell r="CG79">
            <v>33</v>
          </cell>
          <cell r="CH79">
            <v>0</v>
          </cell>
          <cell r="CI79">
            <v>0</v>
          </cell>
          <cell r="CJ79">
            <v>25</v>
          </cell>
        </row>
        <row r="80">
          <cell r="A80" t="str">
            <v>0222325</v>
          </cell>
          <cell r="B80" t="str">
            <v>Day Spring Primary</v>
          </cell>
          <cell r="C80" t="str">
            <v>ENG</v>
          </cell>
          <cell r="D80" t="str">
            <v>PEB_SANMA</v>
          </cell>
          <cell r="E80" t="str">
            <v>Sanma PEB</v>
          </cell>
          <cell r="F80" t="str">
            <v>V</v>
          </cell>
          <cell r="G80" t="str">
            <v>Government of Vanuatu</v>
          </cell>
          <cell r="H80" t="str">
            <v>Santo</v>
          </cell>
          <cell r="I80" t="str">
            <v>Sanma</v>
          </cell>
          <cell r="J80" t="str">
            <v>0099659001</v>
          </cell>
          <cell r="K80" t="str">
            <v>DAY SPRING PRIMARY SCHOOL</v>
          </cell>
          <cell r="L80" t="str">
            <v>PS</v>
          </cell>
          <cell r="M80" t="str">
            <v>No</v>
          </cell>
          <cell r="N80" t="str">
            <v>Yes</v>
          </cell>
          <cell r="O80" t="str">
            <v>Yes</v>
          </cell>
          <cell r="P80" t="str">
            <v>Yes</v>
          </cell>
          <cell r="Q80" t="str">
            <v>Yes</v>
          </cell>
          <cell r="R80" t="str">
            <v>Yes</v>
          </cell>
          <cell r="S80" t="str">
            <v>Yes</v>
          </cell>
          <cell r="T80" t="str">
            <v>No</v>
          </cell>
          <cell r="U80" t="str">
            <v>No</v>
          </cell>
          <cell r="V80" t="str">
            <v>No</v>
          </cell>
          <cell r="W80" t="str">
            <v>No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1 2 3 4 5 6 </v>
          </cell>
          <cell r="AE80" t="str">
            <v>No</v>
          </cell>
          <cell r="AF80" t="str">
            <v>Yes</v>
          </cell>
          <cell r="AG80" t="str">
            <v>No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Yes</v>
          </cell>
          <cell r="AQ80" t="str">
            <v>Yes</v>
          </cell>
          <cell r="AR80" t="str">
            <v>No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Yes</v>
          </cell>
          <cell r="AW80" t="str">
            <v>No</v>
          </cell>
          <cell r="AX80">
            <v>0</v>
          </cell>
          <cell r="AY80">
            <v>20</v>
          </cell>
          <cell r="AZ80">
            <v>19</v>
          </cell>
          <cell r="BA80">
            <v>19</v>
          </cell>
          <cell r="BB80">
            <v>20</v>
          </cell>
          <cell r="BC80">
            <v>15</v>
          </cell>
          <cell r="BD80">
            <v>22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115</v>
          </cell>
          <cell r="BO80">
            <v>0</v>
          </cell>
          <cell r="BP80">
            <v>0</v>
          </cell>
          <cell r="BQ80">
            <v>20</v>
          </cell>
          <cell r="BR80">
            <v>19</v>
          </cell>
          <cell r="BS80">
            <v>19</v>
          </cell>
          <cell r="BT80">
            <v>20</v>
          </cell>
          <cell r="BU80">
            <v>15</v>
          </cell>
          <cell r="BV80">
            <v>22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115</v>
          </cell>
          <cell r="CG80">
            <v>0</v>
          </cell>
          <cell r="CH80">
            <v>0</v>
          </cell>
          <cell r="CI80">
            <v>0</v>
          </cell>
          <cell r="CJ80">
            <v>93</v>
          </cell>
        </row>
        <row r="81">
          <cell r="A81" t="str">
            <v>0222326</v>
          </cell>
          <cell r="B81" t="str">
            <v>Tavumae Primary</v>
          </cell>
          <cell r="C81" t="str">
            <v>ENG</v>
          </cell>
          <cell r="D81" t="str">
            <v>APO</v>
          </cell>
          <cell r="E81" t="str">
            <v>Apostolic Church</v>
          </cell>
          <cell r="F81" t="str">
            <v>G</v>
          </cell>
          <cell r="G81" t="str">
            <v>Church (Government Assisted)</v>
          </cell>
          <cell r="H81" t="str">
            <v>Santo</v>
          </cell>
          <cell r="I81" t="str">
            <v>Sanma</v>
          </cell>
          <cell r="J81" t="str">
            <v>0098398001</v>
          </cell>
          <cell r="K81" t="str">
            <v>TAVUMAE PRIMARY SCHOOL</v>
          </cell>
          <cell r="L81" t="str">
            <v>PS</v>
          </cell>
          <cell r="M81" t="str">
            <v>No</v>
          </cell>
          <cell r="N81" t="str">
            <v>Yes</v>
          </cell>
          <cell r="O81" t="str">
            <v>Yes</v>
          </cell>
          <cell r="P81" t="str">
            <v>Yes</v>
          </cell>
          <cell r="Q81" t="str">
            <v>Yes</v>
          </cell>
          <cell r="R81" t="str">
            <v>Yes</v>
          </cell>
          <cell r="S81" t="str">
            <v>Yes</v>
          </cell>
          <cell r="T81" t="str">
            <v>No</v>
          </cell>
          <cell r="U81" t="str">
            <v>No</v>
          </cell>
          <cell r="V81" t="str">
            <v>No</v>
          </cell>
          <cell r="W81" t="str">
            <v>No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1 2 3 4 5 6 </v>
          </cell>
          <cell r="AE81" t="str">
            <v>No</v>
          </cell>
          <cell r="AF81" t="str">
            <v>Yes</v>
          </cell>
          <cell r="AG81" t="str">
            <v>No</v>
          </cell>
          <cell r="AH81" t="str">
            <v>No</v>
          </cell>
          <cell r="AI81" t="str">
            <v>No</v>
          </cell>
          <cell r="AJ81" t="str">
            <v>Yes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Yes</v>
          </cell>
          <cell r="AQ81" t="str">
            <v>Yes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23</v>
          </cell>
          <cell r="AZ81">
            <v>24</v>
          </cell>
          <cell r="BA81">
            <v>19</v>
          </cell>
          <cell r="BB81">
            <v>18</v>
          </cell>
          <cell r="BC81">
            <v>26</v>
          </cell>
          <cell r="BD81">
            <v>18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128</v>
          </cell>
          <cell r="BO81">
            <v>0</v>
          </cell>
          <cell r="BP81">
            <v>0</v>
          </cell>
          <cell r="BQ81">
            <v>23</v>
          </cell>
          <cell r="BR81">
            <v>24</v>
          </cell>
          <cell r="BS81">
            <v>19</v>
          </cell>
          <cell r="BT81">
            <v>18</v>
          </cell>
          <cell r="BU81">
            <v>26</v>
          </cell>
          <cell r="BV81">
            <v>18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128</v>
          </cell>
          <cell r="CG81">
            <v>0</v>
          </cell>
          <cell r="CH81">
            <v>0</v>
          </cell>
          <cell r="CI81">
            <v>0</v>
          </cell>
          <cell r="CJ81">
            <v>11</v>
          </cell>
        </row>
        <row r="82">
          <cell r="A82" t="str">
            <v>022234</v>
          </cell>
          <cell r="B82" t="str">
            <v>Menevula Primary</v>
          </cell>
          <cell r="C82" t="str">
            <v>ENG</v>
          </cell>
          <cell r="D82" t="str">
            <v>PEB_SANMA</v>
          </cell>
          <cell r="E82" t="str">
            <v>Sanma PEB</v>
          </cell>
          <cell r="F82" t="str">
            <v>V</v>
          </cell>
          <cell r="G82" t="str">
            <v>Government of Vanuatu</v>
          </cell>
          <cell r="H82" t="str">
            <v>Santo</v>
          </cell>
          <cell r="I82" t="str">
            <v>Sanma</v>
          </cell>
          <cell r="J82" t="str">
            <v>0084650001</v>
          </cell>
          <cell r="K82" t="str">
            <v>MENEVULA PRIMARY SCHOOL</v>
          </cell>
          <cell r="L82" t="str">
            <v>PS</v>
          </cell>
          <cell r="M82" t="str">
            <v>No</v>
          </cell>
          <cell r="N82" t="str">
            <v>Yes</v>
          </cell>
          <cell r="O82" t="str">
            <v>Yes</v>
          </cell>
          <cell r="P82" t="str">
            <v>Yes</v>
          </cell>
          <cell r="Q82" t="str">
            <v>Yes</v>
          </cell>
          <cell r="R82" t="str">
            <v>Yes</v>
          </cell>
          <cell r="S82" t="str">
            <v>Yes</v>
          </cell>
          <cell r="T82" t="str">
            <v>No</v>
          </cell>
          <cell r="U82" t="str">
            <v>No</v>
          </cell>
          <cell r="V82" t="str">
            <v>No</v>
          </cell>
          <cell r="W82" t="str">
            <v>No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1 2 3 4 5 6 </v>
          </cell>
          <cell r="AE82" t="str">
            <v>No</v>
          </cell>
          <cell r="AF82" t="str">
            <v>Yes</v>
          </cell>
          <cell r="AG82" t="str">
            <v>No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No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14</v>
          </cell>
          <cell r="AZ82">
            <v>21</v>
          </cell>
          <cell r="BA82">
            <v>27</v>
          </cell>
          <cell r="BB82">
            <v>32</v>
          </cell>
          <cell r="BC82">
            <v>38</v>
          </cell>
          <cell r="BD82">
            <v>22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154</v>
          </cell>
          <cell r="BO82">
            <v>0</v>
          </cell>
          <cell r="BP82">
            <v>0</v>
          </cell>
          <cell r="BQ82">
            <v>14</v>
          </cell>
          <cell r="BR82">
            <v>21</v>
          </cell>
          <cell r="BS82">
            <v>27</v>
          </cell>
          <cell r="BT82">
            <v>32</v>
          </cell>
          <cell r="BU82">
            <v>38</v>
          </cell>
          <cell r="BV82">
            <v>22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154</v>
          </cell>
          <cell r="CG82">
            <v>0</v>
          </cell>
          <cell r="CH82">
            <v>0</v>
          </cell>
          <cell r="CI82">
            <v>0</v>
          </cell>
          <cell r="CJ82">
            <v>87</v>
          </cell>
        </row>
        <row r="83">
          <cell r="A83" t="str">
            <v>022235</v>
          </cell>
          <cell r="B83" t="str">
            <v>Mwast Primary</v>
          </cell>
          <cell r="C83" t="str">
            <v>ENG</v>
          </cell>
          <cell r="D83" t="str">
            <v>PEB_SANMA</v>
          </cell>
          <cell r="E83" t="str">
            <v>Sanma PEB</v>
          </cell>
          <cell r="F83" t="str">
            <v>V</v>
          </cell>
          <cell r="G83" t="str">
            <v>Government of Vanuatu</v>
          </cell>
          <cell r="H83" t="str">
            <v>Santo</v>
          </cell>
          <cell r="I83" t="str">
            <v>Sanma</v>
          </cell>
          <cell r="J83" t="str">
            <v>0098428001</v>
          </cell>
          <cell r="K83" t="str">
            <v>MWAST PRIMARY SCHOOL</v>
          </cell>
          <cell r="L83" t="str">
            <v>PS</v>
          </cell>
          <cell r="M83" t="str">
            <v>No</v>
          </cell>
          <cell r="N83" t="str">
            <v>Yes</v>
          </cell>
          <cell r="O83" t="str">
            <v>Yes</v>
          </cell>
          <cell r="P83" t="str">
            <v>Yes</v>
          </cell>
          <cell r="Q83" t="str">
            <v>Yes</v>
          </cell>
          <cell r="R83" t="str">
            <v>Yes</v>
          </cell>
          <cell r="S83" t="str">
            <v>Yes</v>
          </cell>
          <cell r="T83" t="str">
            <v>No</v>
          </cell>
          <cell r="U83" t="str">
            <v>No</v>
          </cell>
          <cell r="V83" t="str">
            <v>No</v>
          </cell>
          <cell r="W83" t="str">
            <v>No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1 2 3 4 5 6 </v>
          </cell>
          <cell r="AE83" t="str">
            <v>No</v>
          </cell>
          <cell r="AF83" t="str">
            <v>Yes</v>
          </cell>
          <cell r="AG83" t="str">
            <v>No</v>
          </cell>
          <cell r="AH83" t="str">
            <v>No</v>
          </cell>
          <cell r="AI83" t="str">
            <v>No</v>
          </cell>
          <cell r="AJ83" t="str">
            <v>No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No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16</v>
          </cell>
          <cell r="AZ83">
            <v>21</v>
          </cell>
          <cell r="BA83">
            <v>20</v>
          </cell>
          <cell r="BB83">
            <v>30</v>
          </cell>
          <cell r="BC83">
            <v>30</v>
          </cell>
          <cell r="BD83">
            <v>23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140</v>
          </cell>
          <cell r="BO83">
            <v>0</v>
          </cell>
          <cell r="BP83">
            <v>0</v>
          </cell>
          <cell r="BQ83">
            <v>16</v>
          </cell>
          <cell r="BR83">
            <v>21</v>
          </cell>
          <cell r="BS83">
            <v>20</v>
          </cell>
          <cell r="BT83">
            <v>30</v>
          </cell>
          <cell r="BU83">
            <v>30</v>
          </cell>
          <cell r="BV83">
            <v>23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140</v>
          </cell>
          <cell r="CG83">
            <v>0</v>
          </cell>
          <cell r="CH83">
            <v>0</v>
          </cell>
          <cell r="CI83">
            <v>0</v>
          </cell>
          <cell r="CJ83">
            <v>35</v>
          </cell>
        </row>
        <row r="84">
          <cell r="A84" t="str">
            <v>022236</v>
          </cell>
          <cell r="B84" t="str">
            <v>Namoru Primary</v>
          </cell>
          <cell r="C84" t="str">
            <v>FRE</v>
          </cell>
          <cell r="D84" t="str">
            <v>FELP</v>
          </cell>
          <cell r="E84" t="str">
            <v>Federation de l'enseignement libre protestant (FELP)</v>
          </cell>
          <cell r="F84" t="str">
            <v>G</v>
          </cell>
          <cell r="G84" t="str">
            <v>Church (Government Assisted)</v>
          </cell>
          <cell r="H84" t="str">
            <v>Santo</v>
          </cell>
          <cell r="I84" t="str">
            <v>Sanma</v>
          </cell>
          <cell r="J84" t="str">
            <v>0084658001</v>
          </cell>
          <cell r="K84" t="str">
            <v>NAMORU PRIMARY SCHOOL</v>
          </cell>
          <cell r="L84" t="str">
            <v>PS</v>
          </cell>
          <cell r="M84" t="str">
            <v>No</v>
          </cell>
          <cell r="N84" t="str">
            <v>Yes</v>
          </cell>
          <cell r="O84" t="str">
            <v>Yes</v>
          </cell>
          <cell r="P84" t="str">
            <v>Yes</v>
          </cell>
          <cell r="Q84" t="str">
            <v>Yes</v>
          </cell>
          <cell r="R84" t="str">
            <v>Yes</v>
          </cell>
          <cell r="S84" t="str">
            <v>Yes</v>
          </cell>
          <cell r="T84" t="str">
            <v>No</v>
          </cell>
          <cell r="U84" t="str">
            <v>No</v>
          </cell>
          <cell r="V84" t="str">
            <v>No</v>
          </cell>
          <cell r="W84" t="str">
            <v>No</v>
          </cell>
          <cell r="X84" t="str">
            <v>No</v>
          </cell>
          <cell r="Y84" t="str">
            <v>No</v>
          </cell>
          <cell r="Z84" t="str">
            <v>No</v>
          </cell>
          <cell r="AA84" t="str">
            <v>No</v>
          </cell>
          <cell r="AB84" t="str">
            <v>No</v>
          </cell>
          <cell r="AC84" t="str">
            <v>No</v>
          </cell>
          <cell r="AD84" t="str">
            <v xml:space="preserve">1 2 3 4 5 6 </v>
          </cell>
          <cell r="AE84" t="str">
            <v>No</v>
          </cell>
          <cell r="AF84" t="str">
            <v>Yes</v>
          </cell>
          <cell r="AG84" t="str">
            <v>No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Yes</v>
          </cell>
          <cell r="AQ84" t="str">
            <v>Yes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28</v>
          </cell>
          <cell r="AZ84">
            <v>29</v>
          </cell>
          <cell r="BA84">
            <v>22</v>
          </cell>
          <cell r="BB84">
            <v>24</v>
          </cell>
          <cell r="BC84">
            <v>10</v>
          </cell>
          <cell r="BD84">
            <v>12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125</v>
          </cell>
          <cell r="BO84">
            <v>0</v>
          </cell>
          <cell r="BP84">
            <v>0</v>
          </cell>
          <cell r="BQ84">
            <v>28</v>
          </cell>
          <cell r="BR84">
            <v>29</v>
          </cell>
          <cell r="BS84">
            <v>22</v>
          </cell>
          <cell r="BT84">
            <v>24</v>
          </cell>
          <cell r="BU84">
            <v>10</v>
          </cell>
          <cell r="BV84">
            <v>12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125</v>
          </cell>
          <cell r="CG84">
            <v>0</v>
          </cell>
          <cell r="CH84">
            <v>0</v>
          </cell>
          <cell r="CI84">
            <v>0</v>
          </cell>
          <cell r="CJ84">
            <v>30</v>
          </cell>
        </row>
        <row r="85">
          <cell r="A85" t="str">
            <v>022240</v>
          </cell>
          <cell r="B85" t="str">
            <v>Nasalanvunmoli Primary</v>
          </cell>
          <cell r="C85" t="str">
            <v>ENG</v>
          </cell>
          <cell r="D85" t="str">
            <v>PEB_SANMA</v>
          </cell>
          <cell r="E85" t="str">
            <v>Sanma PEB</v>
          </cell>
          <cell r="F85" t="str">
            <v>V</v>
          </cell>
          <cell r="G85" t="str">
            <v>Government of Vanuatu</v>
          </cell>
          <cell r="H85" t="str">
            <v>Santo</v>
          </cell>
          <cell r="I85" t="str">
            <v>Sanma</v>
          </cell>
          <cell r="J85" t="str">
            <v>0084645001</v>
          </cell>
          <cell r="K85" t="str">
            <v>NASALANVUNMOLI PRIMARY SCHOOL</v>
          </cell>
          <cell r="L85" t="str">
            <v>PS</v>
          </cell>
          <cell r="M85" t="str">
            <v>No</v>
          </cell>
          <cell r="N85" t="str">
            <v>Yes</v>
          </cell>
          <cell r="O85" t="str">
            <v>Yes</v>
          </cell>
          <cell r="P85" t="str">
            <v>Yes</v>
          </cell>
          <cell r="Q85" t="str">
            <v>Yes</v>
          </cell>
          <cell r="R85" t="str">
            <v>Yes</v>
          </cell>
          <cell r="S85" t="str">
            <v>Yes</v>
          </cell>
          <cell r="T85" t="str">
            <v>No</v>
          </cell>
          <cell r="U85" t="str">
            <v>No</v>
          </cell>
          <cell r="V85" t="str">
            <v>No</v>
          </cell>
          <cell r="W85" t="str">
            <v>No</v>
          </cell>
          <cell r="X85" t="str">
            <v>No</v>
          </cell>
          <cell r="Y85" t="str">
            <v>No</v>
          </cell>
          <cell r="Z85" t="str">
            <v>No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1 2 3 4 5 6 </v>
          </cell>
          <cell r="AE85" t="str">
            <v>No</v>
          </cell>
          <cell r="AF85" t="str">
            <v>Yes</v>
          </cell>
          <cell r="AG85" t="str">
            <v>No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Yes</v>
          </cell>
          <cell r="AQ85" t="str">
            <v>No</v>
          </cell>
          <cell r="AR85" t="str">
            <v>No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29</v>
          </cell>
          <cell r="AZ85">
            <v>25</v>
          </cell>
          <cell r="BA85">
            <v>28</v>
          </cell>
          <cell r="BB85">
            <v>32</v>
          </cell>
          <cell r="BC85">
            <v>31</v>
          </cell>
          <cell r="BD85">
            <v>33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178</v>
          </cell>
          <cell r="BO85">
            <v>0</v>
          </cell>
          <cell r="BP85">
            <v>0</v>
          </cell>
          <cell r="BQ85">
            <v>29</v>
          </cell>
          <cell r="BR85">
            <v>25</v>
          </cell>
          <cell r="BS85">
            <v>28</v>
          </cell>
          <cell r="BT85">
            <v>32</v>
          </cell>
          <cell r="BU85">
            <v>31</v>
          </cell>
          <cell r="BV85">
            <v>33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178</v>
          </cell>
          <cell r="CG85">
            <v>0</v>
          </cell>
          <cell r="CH85">
            <v>0</v>
          </cell>
          <cell r="CI85">
            <v>0</v>
          </cell>
          <cell r="CJ85">
            <v>19</v>
          </cell>
        </row>
        <row r="86">
          <cell r="A86" t="str">
            <v>022241</v>
          </cell>
          <cell r="B86" t="str">
            <v>Natawa Primary</v>
          </cell>
          <cell r="C86" t="str">
            <v>ENG</v>
          </cell>
          <cell r="D86" t="str">
            <v>PEB_SANMA</v>
          </cell>
          <cell r="E86" t="str">
            <v>Sanma PEB</v>
          </cell>
          <cell r="F86" t="str">
            <v>V</v>
          </cell>
          <cell r="G86" t="str">
            <v>Government of Vanuatu</v>
          </cell>
          <cell r="H86" t="str">
            <v>Santo</v>
          </cell>
          <cell r="I86" t="str">
            <v>Sanma</v>
          </cell>
          <cell r="J86" t="str">
            <v>0084624001</v>
          </cell>
          <cell r="K86" t="str">
            <v>NATAWA PRIMARY SCHOOL</v>
          </cell>
          <cell r="L86" t="str">
            <v>PS</v>
          </cell>
          <cell r="M86" t="str">
            <v>No</v>
          </cell>
          <cell r="N86" t="str">
            <v>Yes</v>
          </cell>
          <cell r="O86" t="str">
            <v>Yes</v>
          </cell>
          <cell r="P86" t="str">
            <v>Yes</v>
          </cell>
          <cell r="Q86" t="str">
            <v>Yes</v>
          </cell>
          <cell r="R86" t="str">
            <v>Yes</v>
          </cell>
          <cell r="S86" t="str">
            <v>Yes</v>
          </cell>
          <cell r="T86" t="str">
            <v>Yes</v>
          </cell>
          <cell r="U86" t="str">
            <v>Yes</v>
          </cell>
          <cell r="V86" t="str">
            <v>No</v>
          </cell>
          <cell r="W86" t="str">
            <v>No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1 2 3 4 5 6 7 8 </v>
          </cell>
          <cell r="AE86" t="str">
            <v>No</v>
          </cell>
          <cell r="AF86" t="str">
            <v>Yes</v>
          </cell>
          <cell r="AG86" t="str">
            <v>Yes</v>
          </cell>
          <cell r="AH86" t="str">
            <v>Yes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Yes</v>
          </cell>
          <cell r="AQ86" t="str">
            <v>Yes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31</v>
          </cell>
          <cell r="AZ86">
            <v>38</v>
          </cell>
          <cell r="BA86">
            <v>40</v>
          </cell>
          <cell r="BB86">
            <v>35</v>
          </cell>
          <cell r="BC86">
            <v>38</v>
          </cell>
          <cell r="BD86">
            <v>42</v>
          </cell>
          <cell r="BE86">
            <v>54</v>
          </cell>
          <cell r="BF86">
            <v>51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224</v>
          </cell>
          <cell r="BO86">
            <v>105</v>
          </cell>
          <cell r="BP86">
            <v>0</v>
          </cell>
          <cell r="BQ86">
            <v>31</v>
          </cell>
          <cell r="BR86">
            <v>38</v>
          </cell>
          <cell r="BS86">
            <v>40</v>
          </cell>
          <cell r="BT86">
            <v>35</v>
          </cell>
          <cell r="BU86">
            <v>38</v>
          </cell>
          <cell r="BV86">
            <v>42</v>
          </cell>
          <cell r="BW86">
            <v>54</v>
          </cell>
          <cell r="BX86">
            <v>51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224</v>
          </cell>
          <cell r="CG86">
            <v>105</v>
          </cell>
          <cell r="CH86">
            <v>0</v>
          </cell>
          <cell r="CI86">
            <v>0</v>
          </cell>
          <cell r="CJ86">
            <v>19</v>
          </cell>
        </row>
        <row r="87">
          <cell r="A87" t="str">
            <v>022242</v>
          </cell>
          <cell r="B87" t="str">
            <v>Navele (St. Paul) Primary</v>
          </cell>
          <cell r="C87" t="str">
            <v>ENG</v>
          </cell>
          <cell r="D87" t="str">
            <v>ACOM</v>
          </cell>
          <cell r="E87" t="str">
            <v>Anglican Church of Melanesia</v>
          </cell>
          <cell r="F87" t="str">
            <v>G</v>
          </cell>
          <cell r="G87" t="str">
            <v>Church (Government Assisted)</v>
          </cell>
          <cell r="H87" t="str">
            <v>Santo</v>
          </cell>
          <cell r="I87" t="str">
            <v>Sanma</v>
          </cell>
          <cell r="J87" t="str">
            <v>0084626001</v>
          </cell>
          <cell r="K87" t="str">
            <v>ST PAUL PRIMARY SCHOOL</v>
          </cell>
          <cell r="L87" t="str">
            <v>PS</v>
          </cell>
          <cell r="M87" t="str">
            <v>No</v>
          </cell>
          <cell r="N87" t="str">
            <v>Yes</v>
          </cell>
          <cell r="O87" t="str">
            <v>Yes</v>
          </cell>
          <cell r="P87" t="str">
            <v>Yes</v>
          </cell>
          <cell r="Q87" t="str">
            <v>Yes</v>
          </cell>
          <cell r="R87" t="str">
            <v>Yes</v>
          </cell>
          <cell r="S87" t="str">
            <v>Yes</v>
          </cell>
          <cell r="T87" t="str">
            <v>No</v>
          </cell>
          <cell r="U87" t="str">
            <v>No</v>
          </cell>
          <cell r="V87" t="str">
            <v>No</v>
          </cell>
          <cell r="W87" t="str">
            <v>No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1 2 3 4 5 6 </v>
          </cell>
          <cell r="AE87" t="str">
            <v>No</v>
          </cell>
          <cell r="AF87" t="str">
            <v>Yes</v>
          </cell>
          <cell r="AG87" t="str">
            <v>No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No</v>
          </cell>
          <cell r="AR87" t="str">
            <v>No</v>
          </cell>
          <cell r="AS87" t="str">
            <v>Yes</v>
          </cell>
          <cell r="AT87" t="str">
            <v>No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3</v>
          </cell>
          <cell r="BA87">
            <v>9</v>
          </cell>
          <cell r="BB87">
            <v>10</v>
          </cell>
          <cell r="BC87">
            <v>14</v>
          </cell>
          <cell r="BD87">
            <v>13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49</v>
          </cell>
          <cell r="BO87">
            <v>0</v>
          </cell>
          <cell r="BP87">
            <v>0</v>
          </cell>
          <cell r="BQ87">
            <v>0</v>
          </cell>
          <cell r="BR87">
            <v>3</v>
          </cell>
          <cell r="BS87">
            <v>9</v>
          </cell>
          <cell r="BT87">
            <v>10</v>
          </cell>
          <cell r="BU87">
            <v>14</v>
          </cell>
          <cell r="BV87">
            <v>13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49</v>
          </cell>
          <cell r="CG87">
            <v>0</v>
          </cell>
          <cell r="CH87">
            <v>0</v>
          </cell>
          <cell r="CI87">
            <v>0</v>
          </cell>
          <cell r="CJ87">
            <v>13</v>
          </cell>
        </row>
        <row r="88">
          <cell r="A88" t="str">
            <v>022244</v>
          </cell>
          <cell r="B88" t="str">
            <v>Vusiroro Primary</v>
          </cell>
          <cell r="C88" t="str">
            <v>FRE</v>
          </cell>
          <cell r="D88" t="str">
            <v>CATH</v>
          </cell>
          <cell r="E88" t="str">
            <v>Catholic Education Authority</v>
          </cell>
          <cell r="F88" t="str">
            <v>G</v>
          </cell>
          <cell r="G88" t="str">
            <v>Church (Government Assisted)</v>
          </cell>
          <cell r="H88" t="str">
            <v>Santo</v>
          </cell>
          <cell r="I88" t="str">
            <v>Sanma</v>
          </cell>
          <cell r="J88" t="str">
            <v>0084668001</v>
          </cell>
          <cell r="K88" t="str">
            <v>VUSIRORO PRIMARY SCHOOL</v>
          </cell>
          <cell r="L88" t="str">
            <v>PS</v>
          </cell>
          <cell r="M88" t="str">
            <v>No</v>
          </cell>
          <cell r="N88" t="str">
            <v>Yes</v>
          </cell>
          <cell r="O88" t="str">
            <v>Yes</v>
          </cell>
          <cell r="P88" t="str">
            <v>Yes</v>
          </cell>
          <cell r="Q88" t="str">
            <v>Yes</v>
          </cell>
          <cell r="R88" t="str">
            <v>Yes</v>
          </cell>
          <cell r="S88" t="str">
            <v>Yes</v>
          </cell>
          <cell r="T88" t="str">
            <v>No</v>
          </cell>
          <cell r="U88" t="str">
            <v>No</v>
          </cell>
          <cell r="V88" t="str">
            <v>No</v>
          </cell>
          <cell r="W88" t="str">
            <v>No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1 2 3 4 5 6 </v>
          </cell>
          <cell r="AE88" t="str">
            <v>No</v>
          </cell>
          <cell r="AF88" t="str">
            <v>Yes</v>
          </cell>
          <cell r="AG88" t="str">
            <v>No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Yes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5</v>
          </cell>
          <cell r="AZ88">
            <v>7</v>
          </cell>
          <cell r="BA88">
            <v>5</v>
          </cell>
          <cell r="BB88">
            <v>5</v>
          </cell>
          <cell r="BC88">
            <v>4</v>
          </cell>
          <cell r="BD88">
            <v>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35</v>
          </cell>
          <cell r="BO88">
            <v>0</v>
          </cell>
          <cell r="BP88">
            <v>0</v>
          </cell>
          <cell r="BQ88">
            <v>5</v>
          </cell>
          <cell r="BR88">
            <v>7</v>
          </cell>
          <cell r="BS88">
            <v>5</v>
          </cell>
          <cell r="BT88">
            <v>5</v>
          </cell>
          <cell r="BU88">
            <v>4</v>
          </cell>
          <cell r="BV88">
            <v>9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35</v>
          </cell>
          <cell r="CG88">
            <v>0</v>
          </cell>
          <cell r="CH88">
            <v>0</v>
          </cell>
          <cell r="CI88">
            <v>0</v>
          </cell>
          <cell r="CJ88">
            <v>7</v>
          </cell>
        </row>
        <row r="89">
          <cell r="A89" t="str">
            <v>022247</v>
          </cell>
          <cell r="B89" t="str">
            <v>John Noble Mackenzie Primary</v>
          </cell>
          <cell r="C89" t="str">
            <v>ENG</v>
          </cell>
          <cell r="D89" t="str">
            <v>PEB_SANMA</v>
          </cell>
          <cell r="E89" t="str">
            <v>Sanma PEB</v>
          </cell>
          <cell r="F89" t="str">
            <v>V</v>
          </cell>
          <cell r="G89" t="str">
            <v>Government of Vanuatu</v>
          </cell>
          <cell r="H89" t="str">
            <v>Santo</v>
          </cell>
          <cell r="I89" t="str">
            <v>Sanma</v>
          </cell>
          <cell r="J89" t="str">
            <v>0084627001</v>
          </cell>
          <cell r="K89" t="str">
            <v>JOHN NOBLE MACKENZIE</v>
          </cell>
          <cell r="L89" t="str">
            <v>PS</v>
          </cell>
          <cell r="M89" t="str">
            <v>No</v>
          </cell>
          <cell r="N89" t="str">
            <v>Yes</v>
          </cell>
          <cell r="O89" t="str">
            <v>Yes</v>
          </cell>
          <cell r="P89" t="str">
            <v>Yes</v>
          </cell>
          <cell r="Q89" t="str">
            <v>Yes</v>
          </cell>
          <cell r="R89" t="str">
            <v>Yes</v>
          </cell>
          <cell r="S89" t="str">
            <v>Yes</v>
          </cell>
          <cell r="T89" t="str">
            <v>No</v>
          </cell>
          <cell r="U89" t="str">
            <v>No</v>
          </cell>
          <cell r="V89" t="str">
            <v>No</v>
          </cell>
          <cell r="W89" t="str">
            <v>No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1 2 3 4 5 6 </v>
          </cell>
          <cell r="AE89" t="str">
            <v>No</v>
          </cell>
          <cell r="AF89" t="str">
            <v>Yes</v>
          </cell>
          <cell r="AG89" t="str">
            <v>No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No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Yes</v>
          </cell>
          <cell r="AW89" t="str">
            <v>No</v>
          </cell>
          <cell r="AX89">
            <v>0</v>
          </cell>
          <cell r="AY89">
            <v>19</v>
          </cell>
          <cell r="AZ89">
            <v>14</v>
          </cell>
          <cell r="BA89">
            <v>18</v>
          </cell>
          <cell r="BB89">
            <v>15</v>
          </cell>
          <cell r="BC89">
            <v>14</v>
          </cell>
          <cell r="BD89">
            <v>14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94</v>
          </cell>
          <cell r="BO89">
            <v>0</v>
          </cell>
          <cell r="BP89">
            <v>0</v>
          </cell>
          <cell r="BQ89">
            <v>19</v>
          </cell>
          <cell r="BR89">
            <v>14</v>
          </cell>
          <cell r="BS89">
            <v>18</v>
          </cell>
          <cell r="BT89">
            <v>15</v>
          </cell>
          <cell r="BU89">
            <v>14</v>
          </cell>
          <cell r="BV89">
            <v>14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94</v>
          </cell>
          <cell r="CG89">
            <v>0</v>
          </cell>
          <cell r="CH89">
            <v>0</v>
          </cell>
          <cell r="CI89">
            <v>0</v>
          </cell>
          <cell r="CJ89">
            <v>25</v>
          </cell>
        </row>
        <row r="90">
          <cell r="A90" t="str">
            <v>022248</v>
          </cell>
          <cell r="B90" t="str">
            <v>St. Pierre (Okoro) Primary</v>
          </cell>
          <cell r="C90" t="str">
            <v>FRE</v>
          </cell>
          <cell r="D90" t="str">
            <v>CATH</v>
          </cell>
          <cell r="E90" t="str">
            <v>Catholic Education Authority</v>
          </cell>
          <cell r="F90" t="str">
            <v>G</v>
          </cell>
          <cell r="G90" t="str">
            <v>Church (Government Assisted)</v>
          </cell>
          <cell r="H90" t="str">
            <v>Santo</v>
          </cell>
          <cell r="I90" t="str">
            <v>Sanma</v>
          </cell>
          <cell r="J90" t="str">
            <v>0084660001</v>
          </cell>
          <cell r="K90" t="str">
            <v>OKORO ST PIERRE PRIMARY SCHOOL</v>
          </cell>
          <cell r="L90" t="str">
            <v>PS</v>
          </cell>
          <cell r="M90" t="str">
            <v>No</v>
          </cell>
          <cell r="N90" t="str">
            <v>Yes</v>
          </cell>
          <cell r="O90" t="str">
            <v>Yes</v>
          </cell>
          <cell r="P90" t="str">
            <v>Yes</v>
          </cell>
          <cell r="Q90" t="str">
            <v>Yes</v>
          </cell>
          <cell r="R90" t="str">
            <v>Yes</v>
          </cell>
          <cell r="S90" t="str">
            <v>Yes</v>
          </cell>
          <cell r="T90" t="str">
            <v>No</v>
          </cell>
          <cell r="U90" t="str">
            <v>No</v>
          </cell>
          <cell r="V90" t="str">
            <v>No</v>
          </cell>
          <cell r="W90" t="str">
            <v>No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1 2 3 4 5 6 </v>
          </cell>
          <cell r="AE90" t="str">
            <v>No</v>
          </cell>
          <cell r="AF90" t="str">
            <v>Yes</v>
          </cell>
          <cell r="AG90" t="str">
            <v>No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No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12</v>
          </cell>
          <cell r="AZ90">
            <v>10</v>
          </cell>
          <cell r="BA90">
            <v>15</v>
          </cell>
          <cell r="BB90">
            <v>25</v>
          </cell>
          <cell r="BC90">
            <v>19</v>
          </cell>
          <cell r="BD90">
            <v>23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104</v>
          </cell>
          <cell r="BO90">
            <v>0</v>
          </cell>
          <cell r="BP90">
            <v>0</v>
          </cell>
          <cell r="BQ90">
            <v>12</v>
          </cell>
          <cell r="BR90">
            <v>10</v>
          </cell>
          <cell r="BS90">
            <v>15</v>
          </cell>
          <cell r="BT90">
            <v>25</v>
          </cell>
          <cell r="BU90">
            <v>19</v>
          </cell>
          <cell r="BV90">
            <v>23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104</v>
          </cell>
          <cell r="CG90">
            <v>0</v>
          </cell>
          <cell r="CH90">
            <v>0</v>
          </cell>
          <cell r="CI90">
            <v>0</v>
          </cell>
          <cell r="CJ90">
            <v>15</v>
          </cell>
        </row>
        <row r="91">
          <cell r="A91" t="str">
            <v>0222497</v>
          </cell>
          <cell r="B91" t="str">
            <v>Lemesie (lape/Paparama) Primary</v>
          </cell>
          <cell r="C91" t="str">
            <v>ENG</v>
          </cell>
          <cell r="D91" t="str">
            <v>PEB_SANMA</v>
          </cell>
          <cell r="E91" t="str">
            <v>Sanma PEB</v>
          </cell>
          <cell r="F91" t="str">
            <v>V</v>
          </cell>
          <cell r="G91" t="str">
            <v>Government of Vanuatu</v>
          </cell>
          <cell r="H91" t="str">
            <v>Santo</v>
          </cell>
          <cell r="I91" t="str">
            <v>Sanma</v>
          </cell>
          <cell r="J91" t="str">
            <v>0098424001</v>
          </cell>
          <cell r="K91" t="str">
            <v>LABE (PAPARAMA) PRIMARY SCHOOL</v>
          </cell>
          <cell r="L91" t="str">
            <v>PS</v>
          </cell>
          <cell r="M91" t="str">
            <v>No</v>
          </cell>
          <cell r="N91" t="str">
            <v>Yes</v>
          </cell>
          <cell r="O91" t="str">
            <v>Yes</v>
          </cell>
          <cell r="P91" t="str">
            <v>Yes</v>
          </cell>
          <cell r="Q91" t="str">
            <v>Yes</v>
          </cell>
          <cell r="R91" t="str">
            <v>Yes</v>
          </cell>
          <cell r="S91" t="str">
            <v>Yes</v>
          </cell>
          <cell r="T91" t="str">
            <v>No</v>
          </cell>
          <cell r="U91" t="str">
            <v>No</v>
          </cell>
          <cell r="V91" t="str">
            <v>No</v>
          </cell>
          <cell r="W91" t="str">
            <v>No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1 2 3 4 5 6 </v>
          </cell>
          <cell r="AE91" t="str">
            <v>No</v>
          </cell>
          <cell r="AF91" t="str">
            <v>Yes</v>
          </cell>
          <cell r="AG91" t="str">
            <v>No</v>
          </cell>
          <cell r="AH91" t="str">
            <v>No</v>
          </cell>
          <cell r="AI91" t="str">
            <v>No</v>
          </cell>
          <cell r="AJ91" t="str">
            <v>Yes</v>
          </cell>
          <cell r="AK91" t="str">
            <v>Yes</v>
          </cell>
          <cell r="AL91" t="str">
            <v>Yes</v>
          </cell>
          <cell r="AM91" t="str">
            <v>Yes</v>
          </cell>
          <cell r="AN91" t="str">
            <v>Yes</v>
          </cell>
          <cell r="AO91" t="str">
            <v>Yes</v>
          </cell>
          <cell r="AP91" t="str">
            <v>Yes</v>
          </cell>
          <cell r="AQ91" t="str">
            <v>Yes</v>
          </cell>
          <cell r="AR91" t="str">
            <v>Yes</v>
          </cell>
          <cell r="AS91" t="str">
            <v>Yes</v>
          </cell>
          <cell r="AT91" t="str">
            <v>Yes</v>
          </cell>
          <cell r="AU91" t="str">
            <v>Yes</v>
          </cell>
          <cell r="AV91" t="str">
            <v>No</v>
          </cell>
          <cell r="AW91" t="str">
            <v>No</v>
          </cell>
          <cell r="AX91">
            <v>0</v>
          </cell>
          <cell r="AY91">
            <v>18</v>
          </cell>
          <cell r="AZ91">
            <v>28</v>
          </cell>
          <cell r="BA91">
            <v>20</v>
          </cell>
          <cell r="BB91">
            <v>16</v>
          </cell>
          <cell r="BC91">
            <v>26</v>
          </cell>
          <cell r="BD91">
            <v>20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128</v>
          </cell>
          <cell r="BO91">
            <v>0</v>
          </cell>
          <cell r="BP91">
            <v>0</v>
          </cell>
          <cell r="BQ91">
            <v>18</v>
          </cell>
          <cell r="BR91">
            <v>28</v>
          </cell>
          <cell r="BS91">
            <v>20</v>
          </cell>
          <cell r="BT91">
            <v>16</v>
          </cell>
          <cell r="BU91">
            <v>26</v>
          </cell>
          <cell r="BV91">
            <v>20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128</v>
          </cell>
          <cell r="CG91">
            <v>0</v>
          </cell>
          <cell r="CH91">
            <v>0</v>
          </cell>
          <cell r="CI91">
            <v>0</v>
          </cell>
          <cell r="CJ91">
            <v>47</v>
          </cell>
        </row>
        <row r="92">
          <cell r="A92" t="str">
            <v>0222499</v>
          </cell>
          <cell r="B92" t="str">
            <v>Notre dame de lourde ( Vilvil) Primary</v>
          </cell>
          <cell r="C92" t="str">
            <v>FRE</v>
          </cell>
          <cell r="D92" t="str">
            <v>PEB_SANMA</v>
          </cell>
          <cell r="E92" t="str">
            <v>Sanma PEB</v>
          </cell>
          <cell r="F92" t="str">
            <v>V</v>
          </cell>
          <cell r="G92" t="str">
            <v>Government of Vanuatu</v>
          </cell>
          <cell r="H92" t="str">
            <v>Santo</v>
          </cell>
          <cell r="I92" t="str">
            <v>Sanma</v>
          </cell>
          <cell r="J92" t="str">
            <v>0099150001</v>
          </cell>
          <cell r="K92" t="str">
            <v>NOTRE DAME DE LOURDES (VILVIL)</v>
          </cell>
          <cell r="L92" t="str">
            <v>PS</v>
          </cell>
          <cell r="M92" t="str">
            <v>No</v>
          </cell>
          <cell r="N92" t="str">
            <v>Yes</v>
          </cell>
          <cell r="O92" t="str">
            <v>Yes</v>
          </cell>
          <cell r="P92" t="str">
            <v>Yes</v>
          </cell>
          <cell r="Q92" t="str">
            <v>Yes</v>
          </cell>
          <cell r="R92" t="str">
            <v>Yes</v>
          </cell>
          <cell r="S92" t="str">
            <v>Yes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1 2 3 4 5 6 </v>
          </cell>
          <cell r="AE92" t="str">
            <v>No</v>
          </cell>
          <cell r="AF92" t="str">
            <v>Yes</v>
          </cell>
          <cell r="AG92" t="str">
            <v>No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No</v>
          </cell>
          <cell r="AR92" t="str">
            <v>No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24</v>
          </cell>
          <cell r="AZ92">
            <v>20</v>
          </cell>
          <cell r="BA92">
            <v>27</v>
          </cell>
          <cell r="BB92">
            <v>20</v>
          </cell>
          <cell r="BC92">
            <v>29</v>
          </cell>
          <cell r="BD92">
            <v>21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141</v>
          </cell>
          <cell r="BO92">
            <v>0</v>
          </cell>
          <cell r="BP92">
            <v>0</v>
          </cell>
          <cell r="BQ92">
            <v>24</v>
          </cell>
          <cell r="BR92">
            <v>20</v>
          </cell>
          <cell r="BS92">
            <v>27</v>
          </cell>
          <cell r="BT92">
            <v>20</v>
          </cell>
          <cell r="BU92">
            <v>29</v>
          </cell>
          <cell r="BV92">
            <v>21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141</v>
          </cell>
          <cell r="CG92">
            <v>0</v>
          </cell>
          <cell r="CH92">
            <v>0</v>
          </cell>
          <cell r="CI92">
            <v>0</v>
          </cell>
          <cell r="CJ92">
            <v>21</v>
          </cell>
        </row>
        <row r="93">
          <cell r="A93" t="str">
            <v>022250</v>
          </cell>
          <cell r="B93" t="str">
            <v>St. Joseph (Pesena) Primary</v>
          </cell>
          <cell r="C93" t="str">
            <v>FRE</v>
          </cell>
          <cell r="D93" t="str">
            <v>CATH</v>
          </cell>
          <cell r="E93" t="str">
            <v>Catholic Education Authority</v>
          </cell>
          <cell r="F93" t="str">
            <v>G</v>
          </cell>
          <cell r="G93" t="str">
            <v>Church (Government Assisted)</v>
          </cell>
          <cell r="H93" t="str">
            <v>Santo</v>
          </cell>
          <cell r="I93" t="str">
            <v>Sanma</v>
          </cell>
          <cell r="J93" t="str">
            <v>0084666001</v>
          </cell>
          <cell r="K93" t="str">
            <v>PESENA ST JOSEPH PRIMARY SCHOOL</v>
          </cell>
          <cell r="L93" t="str">
            <v>PS</v>
          </cell>
          <cell r="M93" t="str">
            <v>No</v>
          </cell>
          <cell r="N93" t="str">
            <v>Yes</v>
          </cell>
          <cell r="O93" t="str">
            <v>Yes</v>
          </cell>
          <cell r="P93" t="str">
            <v>Yes</v>
          </cell>
          <cell r="Q93" t="str">
            <v>Yes</v>
          </cell>
          <cell r="R93" t="str">
            <v>Yes</v>
          </cell>
          <cell r="S93" t="str">
            <v>Yes</v>
          </cell>
          <cell r="T93" t="str">
            <v>No</v>
          </cell>
          <cell r="U93" t="str">
            <v>No</v>
          </cell>
          <cell r="V93" t="str">
            <v>No</v>
          </cell>
          <cell r="W93" t="str">
            <v>No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1 2 3 4 5 6 </v>
          </cell>
          <cell r="AE93" t="str">
            <v>No</v>
          </cell>
          <cell r="AF93" t="str">
            <v>Yes</v>
          </cell>
          <cell r="AG93" t="str">
            <v>No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No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12</v>
          </cell>
          <cell r="AZ93">
            <v>10</v>
          </cell>
          <cell r="BA93">
            <v>14</v>
          </cell>
          <cell r="BB93">
            <v>8</v>
          </cell>
          <cell r="BC93">
            <v>5</v>
          </cell>
          <cell r="BD93">
            <v>12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61</v>
          </cell>
          <cell r="BO93">
            <v>0</v>
          </cell>
          <cell r="BP93">
            <v>0</v>
          </cell>
          <cell r="BQ93">
            <v>12</v>
          </cell>
          <cell r="BR93">
            <v>10</v>
          </cell>
          <cell r="BS93">
            <v>14</v>
          </cell>
          <cell r="BT93">
            <v>8</v>
          </cell>
          <cell r="BU93">
            <v>5</v>
          </cell>
          <cell r="BV93">
            <v>12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61</v>
          </cell>
          <cell r="CG93">
            <v>0</v>
          </cell>
          <cell r="CH93">
            <v>0</v>
          </cell>
          <cell r="CI93">
            <v>0</v>
          </cell>
          <cell r="CJ93">
            <v>11</v>
          </cell>
        </row>
        <row r="94">
          <cell r="A94" t="str">
            <v>022251</v>
          </cell>
          <cell r="B94" t="str">
            <v>Pialulup Primary</v>
          </cell>
          <cell r="C94" t="str">
            <v>ENG</v>
          </cell>
          <cell r="D94" t="str">
            <v>PEB_SANMA</v>
          </cell>
          <cell r="E94" t="str">
            <v>Sanma PEB</v>
          </cell>
          <cell r="F94" t="str">
            <v>V</v>
          </cell>
          <cell r="G94" t="str">
            <v>Government of Vanuatu</v>
          </cell>
          <cell r="H94" t="str">
            <v>Santo</v>
          </cell>
          <cell r="I94" t="str">
            <v>Sanma</v>
          </cell>
          <cell r="J94" t="str">
            <v>0084628001</v>
          </cell>
          <cell r="K94" t="str">
            <v>PIALULUP PRIMARY SCHOOL</v>
          </cell>
          <cell r="L94" t="str">
            <v>PS</v>
          </cell>
          <cell r="M94" t="str">
            <v>No</v>
          </cell>
          <cell r="N94" t="str">
            <v>Yes</v>
          </cell>
          <cell r="O94" t="str">
            <v>Yes</v>
          </cell>
          <cell r="P94" t="str">
            <v>Yes</v>
          </cell>
          <cell r="Q94" t="str">
            <v>Yes</v>
          </cell>
          <cell r="R94" t="str">
            <v>Yes</v>
          </cell>
          <cell r="S94" t="str">
            <v>Yes</v>
          </cell>
          <cell r="T94" t="str">
            <v>Yes</v>
          </cell>
          <cell r="U94" t="str">
            <v>Yes</v>
          </cell>
          <cell r="V94" t="str">
            <v>No</v>
          </cell>
          <cell r="W94" t="str">
            <v>No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1 2 3 4 5 6 7 8 </v>
          </cell>
          <cell r="AE94" t="str">
            <v>No</v>
          </cell>
          <cell r="AF94" t="str">
            <v>Yes</v>
          </cell>
          <cell r="AG94" t="str">
            <v>Yes</v>
          </cell>
          <cell r="AH94" t="str">
            <v>Yes</v>
          </cell>
          <cell r="AI94" t="str">
            <v>No</v>
          </cell>
          <cell r="AJ94" t="str">
            <v>No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No</v>
          </cell>
          <cell r="AQ94" t="str">
            <v>No</v>
          </cell>
          <cell r="AR94" t="str">
            <v>No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12</v>
          </cell>
          <cell r="AZ94">
            <v>36</v>
          </cell>
          <cell r="BA94">
            <v>29</v>
          </cell>
          <cell r="BB94">
            <v>18</v>
          </cell>
          <cell r="BC94">
            <v>16</v>
          </cell>
          <cell r="BD94">
            <v>12</v>
          </cell>
          <cell r="BE94">
            <v>24</v>
          </cell>
          <cell r="BF94">
            <v>15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123</v>
          </cell>
          <cell r="BO94">
            <v>39</v>
          </cell>
          <cell r="BP94">
            <v>0</v>
          </cell>
          <cell r="BQ94">
            <v>12</v>
          </cell>
          <cell r="BR94">
            <v>36</v>
          </cell>
          <cell r="BS94">
            <v>29</v>
          </cell>
          <cell r="BT94">
            <v>18</v>
          </cell>
          <cell r="BU94">
            <v>16</v>
          </cell>
          <cell r="BV94">
            <v>12</v>
          </cell>
          <cell r="BW94">
            <v>24</v>
          </cell>
          <cell r="BX94">
            <v>15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123</v>
          </cell>
          <cell r="CG94">
            <v>39</v>
          </cell>
          <cell r="CH94">
            <v>0</v>
          </cell>
          <cell r="CI94">
            <v>0</v>
          </cell>
          <cell r="CJ94">
            <v>11</v>
          </cell>
        </row>
        <row r="95">
          <cell r="A95" t="str">
            <v>022252</v>
          </cell>
          <cell r="B95" t="str">
            <v>Piamatsina Primary</v>
          </cell>
          <cell r="C95" t="str">
            <v>FRE</v>
          </cell>
          <cell r="D95" t="str">
            <v>PEB_SANMA</v>
          </cell>
          <cell r="E95" t="str">
            <v>Sanma PEB</v>
          </cell>
          <cell r="F95" t="str">
            <v>V</v>
          </cell>
          <cell r="G95" t="str">
            <v>Government of Vanuatu</v>
          </cell>
          <cell r="H95" t="str">
            <v>Santo</v>
          </cell>
          <cell r="I95" t="str">
            <v>Sanma</v>
          </cell>
          <cell r="J95" t="str">
            <v>0084629001</v>
          </cell>
          <cell r="K95" t="str">
            <v>PIAMATSINA PRIMARY SCHOOL</v>
          </cell>
          <cell r="L95" t="str">
            <v>PS</v>
          </cell>
          <cell r="M95" t="str">
            <v>No</v>
          </cell>
          <cell r="N95" t="str">
            <v>Yes</v>
          </cell>
          <cell r="O95" t="str">
            <v>Yes</v>
          </cell>
          <cell r="P95" t="str">
            <v>Yes</v>
          </cell>
          <cell r="Q95" t="str">
            <v>Yes</v>
          </cell>
          <cell r="R95" t="str">
            <v>Yes</v>
          </cell>
          <cell r="S95" t="str">
            <v>Yes</v>
          </cell>
          <cell r="T95" t="str">
            <v>No</v>
          </cell>
          <cell r="U95" t="str">
            <v>No</v>
          </cell>
          <cell r="V95" t="str">
            <v>No</v>
          </cell>
          <cell r="W95" t="str">
            <v>No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1 2 3 4 5 6 </v>
          </cell>
          <cell r="AE95" t="str">
            <v>No</v>
          </cell>
          <cell r="AF95" t="str">
            <v>Yes</v>
          </cell>
          <cell r="AG95" t="str">
            <v>No</v>
          </cell>
          <cell r="AH95" t="str">
            <v>No</v>
          </cell>
          <cell r="AI95" t="str">
            <v>No</v>
          </cell>
          <cell r="AJ95" t="str">
            <v>Yes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No</v>
          </cell>
          <cell r="AQ95" t="str">
            <v>Yes</v>
          </cell>
          <cell r="AR95" t="str">
            <v>No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11</v>
          </cell>
          <cell r="AZ95">
            <v>3</v>
          </cell>
          <cell r="BA95">
            <v>7</v>
          </cell>
          <cell r="BB95">
            <v>11</v>
          </cell>
          <cell r="BC95">
            <v>6</v>
          </cell>
          <cell r="BD95">
            <v>5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43</v>
          </cell>
          <cell r="BO95">
            <v>0</v>
          </cell>
          <cell r="BP95">
            <v>0</v>
          </cell>
          <cell r="BQ95">
            <v>11</v>
          </cell>
          <cell r="BR95">
            <v>3</v>
          </cell>
          <cell r="BS95">
            <v>7</v>
          </cell>
          <cell r="BT95">
            <v>11</v>
          </cell>
          <cell r="BU95">
            <v>6</v>
          </cell>
          <cell r="BV95">
            <v>5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43</v>
          </cell>
          <cell r="CG95">
            <v>0</v>
          </cell>
          <cell r="CH95">
            <v>0</v>
          </cell>
          <cell r="CI95">
            <v>0</v>
          </cell>
          <cell r="CJ95">
            <v>11</v>
          </cell>
        </row>
        <row r="96">
          <cell r="A96" t="str">
            <v>0222528</v>
          </cell>
          <cell r="B96" t="str">
            <v>Mataipevu French Primary</v>
          </cell>
          <cell r="C96" t="str">
            <v>FRE</v>
          </cell>
          <cell r="D96" t="str">
            <v>FELP</v>
          </cell>
          <cell r="E96" t="str">
            <v>Federation de l'enseignement libre protestant (FELP)</v>
          </cell>
          <cell r="F96" t="str">
            <v>G</v>
          </cell>
          <cell r="G96" t="str">
            <v>Church (Government Assisted)</v>
          </cell>
          <cell r="H96" t="str">
            <v>Santo</v>
          </cell>
          <cell r="I96" t="str">
            <v>Sanma</v>
          </cell>
          <cell r="J96" t="str">
            <v>0084669001</v>
          </cell>
          <cell r="K96" t="str">
            <v>VENIE MATAIPEVU PRIMARY SCHOOL</v>
          </cell>
          <cell r="L96" t="str">
            <v>PS</v>
          </cell>
          <cell r="M96" t="str">
            <v>No</v>
          </cell>
          <cell r="N96" t="str">
            <v>Yes</v>
          </cell>
          <cell r="O96" t="str">
            <v>Yes</v>
          </cell>
          <cell r="P96" t="str">
            <v>Yes</v>
          </cell>
          <cell r="Q96" t="str">
            <v>Yes</v>
          </cell>
          <cell r="R96" t="str">
            <v>Yes</v>
          </cell>
          <cell r="S96" t="str">
            <v>Yes</v>
          </cell>
          <cell r="T96" t="str">
            <v>No</v>
          </cell>
          <cell r="U96" t="str">
            <v>No</v>
          </cell>
          <cell r="V96" t="str">
            <v>No</v>
          </cell>
          <cell r="W96" t="str">
            <v>No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1 2 3 4 5 6 </v>
          </cell>
          <cell r="AE96" t="str">
            <v>No</v>
          </cell>
          <cell r="AF96" t="str">
            <v>Yes</v>
          </cell>
          <cell r="AG96" t="str">
            <v>No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No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Yes</v>
          </cell>
          <cell r="AW96" t="str">
            <v>No</v>
          </cell>
          <cell r="AX96">
            <v>0</v>
          </cell>
          <cell r="AY96">
            <v>10</v>
          </cell>
          <cell r="AZ96">
            <v>5</v>
          </cell>
          <cell r="BA96">
            <v>8</v>
          </cell>
          <cell r="BB96">
            <v>6</v>
          </cell>
          <cell r="BC96">
            <v>7</v>
          </cell>
          <cell r="BD96">
            <v>6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</v>
          </cell>
          <cell r="BO96">
            <v>0</v>
          </cell>
          <cell r="BP96">
            <v>0</v>
          </cell>
          <cell r="BQ96">
            <v>10</v>
          </cell>
          <cell r="BR96">
            <v>5</v>
          </cell>
          <cell r="BS96">
            <v>8</v>
          </cell>
          <cell r="BT96">
            <v>6</v>
          </cell>
          <cell r="BU96">
            <v>7</v>
          </cell>
          <cell r="BV96">
            <v>6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42</v>
          </cell>
          <cell r="CG96">
            <v>0</v>
          </cell>
          <cell r="CH96">
            <v>0</v>
          </cell>
          <cell r="CI96">
            <v>0</v>
          </cell>
          <cell r="CJ96">
            <v>7</v>
          </cell>
        </row>
        <row r="97">
          <cell r="A97" t="str">
            <v>022253</v>
          </cell>
          <cell r="B97" t="str">
            <v>Ste. Anne (Port Olry) Primary</v>
          </cell>
          <cell r="C97" t="str">
            <v>FRE</v>
          </cell>
          <cell r="D97" t="str">
            <v>CATH</v>
          </cell>
          <cell r="E97" t="str">
            <v>Catholic Education Authority</v>
          </cell>
          <cell r="F97" t="str">
            <v>G</v>
          </cell>
          <cell r="G97" t="str">
            <v>Church (Government Assisted)</v>
          </cell>
          <cell r="H97" t="str">
            <v>Santo</v>
          </cell>
          <cell r="I97" t="str">
            <v>Sanma</v>
          </cell>
          <cell r="J97" t="str">
            <v>0084661001</v>
          </cell>
          <cell r="K97" t="str">
            <v>ST ANNE PRIMARY SCHOOL</v>
          </cell>
          <cell r="L97" t="str">
            <v>PS</v>
          </cell>
          <cell r="M97" t="str">
            <v>No</v>
          </cell>
          <cell r="N97" t="str">
            <v>Yes</v>
          </cell>
          <cell r="O97" t="str">
            <v>Yes</v>
          </cell>
          <cell r="P97" t="str">
            <v>Yes</v>
          </cell>
          <cell r="Q97" t="str">
            <v>Yes</v>
          </cell>
          <cell r="R97" t="str">
            <v>Yes</v>
          </cell>
          <cell r="S97" t="str">
            <v>Yes</v>
          </cell>
          <cell r="T97" t="str">
            <v>No</v>
          </cell>
          <cell r="U97" t="str">
            <v>No</v>
          </cell>
          <cell r="V97" t="str">
            <v>No</v>
          </cell>
          <cell r="W97" t="str">
            <v>No</v>
          </cell>
          <cell r="X97" t="str">
            <v>No</v>
          </cell>
          <cell r="Y97" t="str">
            <v>No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1 2 3 4 5 6 </v>
          </cell>
          <cell r="AE97" t="str">
            <v>No</v>
          </cell>
          <cell r="AF97" t="str">
            <v>Yes</v>
          </cell>
          <cell r="AG97" t="str">
            <v>No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Yes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60</v>
          </cell>
          <cell r="AZ97">
            <v>32</v>
          </cell>
          <cell r="BA97">
            <v>51</v>
          </cell>
          <cell r="BB97">
            <v>59</v>
          </cell>
          <cell r="BC97">
            <v>56</v>
          </cell>
          <cell r="BD97">
            <v>50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308</v>
          </cell>
          <cell r="BO97">
            <v>0</v>
          </cell>
          <cell r="BP97">
            <v>0</v>
          </cell>
          <cell r="BQ97">
            <v>60</v>
          </cell>
          <cell r="BR97">
            <v>32</v>
          </cell>
          <cell r="BS97">
            <v>51</v>
          </cell>
          <cell r="BT97">
            <v>59</v>
          </cell>
          <cell r="BU97">
            <v>56</v>
          </cell>
          <cell r="BV97">
            <v>50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308</v>
          </cell>
          <cell r="CG97">
            <v>0</v>
          </cell>
          <cell r="CH97">
            <v>0</v>
          </cell>
          <cell r="CI97">
            <v>0</v>
          </cell>
          <cell r="CJ97">
            <v>28</v>
          </cell>
        </row>
        <row r="98">
          <cell r="A98" t="str">
            <v>022254</v>
          </cell>
          <cell r="B98" t="str">
            <v>Puama (Porema) Primary</v>
          </cell>
          <cell r="C98" t="str">
            <v>FRE</v>
          </cell>
          <cell r="D98" t="str">
            <v>FELP</v>
          </cell>
          <cell r="E98" t="str">
            <v>Federation de l'enseignement libre protestant (FELP)</v>
          </cell>
          <cell r="F98" t="str">
            <v>G</v>
          </cell>
          <cell r="G98" t="str">
            <v>Church (Government Assisted)</v>
          </cell>
          <cell r="H98" t="str">
            <v>Santo</v>
          </cell>
          <cell r="I98" t="str">
            <v>Sanma</v>
          </cell>
          <cell r="J98" t="str">
            <v>0087031001</v>
          </cell>
          <cell r="K98" t="str">
            <v>POREMA PRIMARY SCHOOL</v>
          </cell>
          <cell r="L98" t="str">
            <v>PS</v>
          </cell>
          <cell r="M98" t="str">
            <v>No</v>
          </cell>
          <cell r="N98" t="str">
            <v>Yes</v>
          </cell>
          <cell r="O98" t="str">
            <v>Yes</v>
          </cell>
          <cell r="P98" t="str">
            <v>Yes</v>
          </cell>
          <cell r="Q98" t="str">
            <v>Yes</v>
          </cell>
          <cell r="R98" t="str">
            <v>Yes</v>
          </cell>
          <cell r="S98" t="str">
            <v>Yes</v>
          </cell>
          <cell r="T98" t="str">
            <v>No</v>
          </cell>
          <cell r="U98" t="str">
            <v>No</v>
          </cell>
          <cell r="V98" t="str">
            <v>No</v>
          </cell>
          <cell r="W98" t="str">
            <v>No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1 2 3 4 5 6 </v>
          </cell>
          <cell r="AE98" t="str">
            <v>No</v>
          </cell>
          <cell r="AF98" t="str">
            <v>Yes</v>
          </cell>
          <cell r="AG98" t="str">
            <v>No</v>
          </cell>
          <cell r="AH98" t="str">
            <v>No</v>
          </cell>
          <cell r="AI98" t="str">
            <v>No</v>
          </cell>
          <cell r="AJ98" t="str">
            <v>Yes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13</v>
          </cell>
          <cell r="AZ98">
            <v>12</v>
          </cell>
          <cell r="BA98">
            <v>10</v>
          </cell>
          <cell r="BB98">
            <v>4</v>
          </cell>
          <cell r="BC98">
            <v>8</v>
          </cell>
          <cell r="BD98">
            <v>4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51</v>
          </cell>
          <cell r="BO98">
            <v>0</v>
          </cell>
          <cell r="BP98">
            <v>0</v>
          </cell>
          <cell r="BQ98">
            <v>13</v>
          </cell>
          <cell r="BR98">
            <v>12</v>
          </cell>
          <cell r="BS98">
            <v>10</v>
          </cell>
          <cell r="BT98">
            <v>4</v>
          </cell>
          <cell r="BU98">
            <v>8</v>
          </cell>
          <cell r="BV98">
            <v>4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51</v>
          </cell>
          <cell r="CG98">
            <v>0</v>
          </cell>
          <cell r="CH98">
            <v>0</v>
          </cell>
          <cell r="CI98">
            <v>0</v>
          </cell>
          <cell r="CJ98">
            <v>7</v>
          </cell>
        </row>
        <row r="99">
          <cell r="A99" t="str">
            <v>0222566</v>
          </cell>
          <cell r="B99" t="str">
            <v>Morkriv Primary</v>
          </cell>
          <cell r="C99" t="str">
            <v>ENG</v>
          </cell>
          <cell r="D99" t="str">
            <v>BAHAI</v>
          </cell>
          <cell r="E99" t="str">
            <v>Bahai</v>
          </cell>
          <cell r="F99" t="str">
            <v>G</v>
          </cell>
          <cell r="G99" t="str">
            <v>Church (Government Assisted)</v>
          </cell>
          <cell r="H99" t="str">
            <v>Santo</v>
          </cell>
          <cell r="I99" t="str">
            <v>Sanma</v>
          </cell>
          <cell r="L99" t="str">
            <v>PS</v>
          </cell>
          <cell r="M99" t="str">
            <v>No</v>
          </cell>
          <cell r="N99" t="str">
            <v>Yes</v>
          </cell>
          <cell r="O99" t="str">
            <v>Yes</v>
          </cell>
          <cell r="P99" t="str">
            <v>Yes</v>
          </cell>
          <cell r="Q99" t="str">
            <v>Yes</v>
          </cell>
          <cell r="R99" t="str">
            <v>Yes</v>
          </cell>
          <cell r="S99" t="str">
            <v>Yes</v>
          </cell>
          <cell r="T99" t="str">
            <v>No</v>
          </cell>
          <cell r="U99" t="str">
            <v>No</v>
          </cell>
          <cell r="V99" t="str">
            <v>No</v>
          </cell>
          <cell r="W99" t="str">
            <v>No</v>
          </cell>
          <cell r="X99" t="str">
            <v>No</v>
          </cell>
          <cell r="Y99" t="str">
            <v>No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1 2 3 4 5 6 </v>
          </cell>
          <cell r="AE99" t="str">
            <v>No</v>
          </cell>
          <cell r="AF99" t="str">
            <v>Yes</v>
          </cell>
          <cell r="AG99" t="str">
            <v>No</v>
          </cell>
          <cell r="AH99" t="str">
            <v>No</v>
          </cell>
          <cell r="AI99" t="str">
            <v>No</v>
          </cell>
          <cell r="AJ99" t="str">
            <v>No</v>
          </cell>
          <cell r="AK99" t="str">
            <v>No</v>
          </cell>
          <cell r="AL99" t="str">
            <v>No</v>
          </cell>
          <cell r="AM99" t="str">
            <v>No</v>
          </cell>
          <cell r="AN99" t="str">
            <v>No</v>
          </cell>
          <cell r="AO99" t="str">
            <v>No</v>
          </cell>
          <cell r="AP99" t="str">
            <v>No</v>
          </cell>
          <cell r="AQ99" t="str">
            <v>No</v>
          </cell>
          <cell r="AR99" t="str">
            <v>No</v>
          </cell>
          <cell r="AS99" t="str">
            <v>No</v>
          </cell>
          <cell r="AT99" t="str">
            <v>No</v>
          </cell>
          <cell r="AU99" t="str">
            <v>No</v>
          </cell>
          <cell r="AV99" t="str">
            <v>No</v>
          </cell>
          <cell r="AW99" t="str">
            <v>No</v>
          </cell>
          <cell r="AX99">
            <v>0</v>
          </cell>
          <cell r="AY99">
            <v>2</v>
          </cell>
          <cell r="AZ99">
            <v>7</v>
          </cell>
          <cell r="BA99">
            <v>6</v>
          </cell>
          <cell r="BB99">
            <v>7</v>
          </cell>
          <cell r="BC99">
            <v>6</v>
          </cell>
          <cell r="BD99">
            <v>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33</v>
          </cell>
          <cell r="BO99">
            <v>0</v>
          </cell>
          <cell r="BP99">
            <v>0</v>
          </cell>
          <cell r="BQ99">
            <v>2</v>
          </cell>
          <cell r="BR99">
            <v>7</v>
          </cell>
          <cell r="BS99">
            <v>6</v>
          </cell>
          <cell r="BT99">
            <v>7</v>
          </cell>
          <cell r="BU99">
            <v>6</v>
          </cell>
          <cell r="BV99">
            <v>5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33</v>
          </cell>
          <cell r="CG99">
            <v>0</v>
          </cell>
          <cell r="CH99">
            <v>0</v>
          </cell>
          <cell r="CI99">
            <v>0</v>
          </cell>
          <cell r="CJ99">
            <v>16</v>
          </cell>
        </row>
        <row r="100">
          <cell r="A100" t="str">
            <v>0222568</v>
          </cell>
          <cell r="B100" t="str">
            <v>Bene (Pacific Island) Christian Community Primary</v>
          </cell>
          <cell r="C100" t="str">
            <v>ENG</v>
          </cell>
          <cell r="D100" t="str">
            <v>PEB_SANMA</v>
          </cell>
          <cell r="E100" t="str">
            <v>Sanma PEB</v>
          </cell>
          <cell r="F100" t="str">
            <v>V</v>
          </cell>
          <cell r="G100" t="str">
            <v>Government of Vanuatu</v>
          </cell>
          <cell r="H100" t="str">
            <v>Santo</v>
          </cell>
          <cell r="I100" t="str">
            <v>Sanma</v>
          </cell>
          <cell r="J100" t="str">
            <v>0201381001</v>
          </cell>
          <cell r="K100" t="str">
            <v>Pacific Island Christian School,Bene</v>
          </cell>
          <cell r="L100" t="str">
            <v>PS</v>
          </cell>
          <cell r="M100" t="str">
            <v>No</v>
          </cell>
          <cell r="N100" t="str">
            <v>Yes</v>
          </cell>
          <cell r="O100" t="str">
            <v>Yes</v>
          </cell>
          <cell r="P100" t="str">
            <v>Yes</v>
          </cell>
          <cell r="Q100" t="str">
            <v>Yes</v>
          </cell>
          <cell r="R100" t="str">
            <v>Yes</v>
          </cell>
          <cell r="S100" t="str">
            <v>Yes</v>
          </cell>
          <cell r="T100" t="str">
            <v>No</v>
          </cell>
          <cell r="U100" t="str">
            <v>No</v>
          </cell>
          <cell r="V100" t="str">
            <v>No</v>
          </cell>
          <cell r="W100" t="str">
            <v>No</v>
          </cell>
          <cell r="X100" t="str">
            <v>No</v>
          </cell>
          <cell r="Y100" t="str">
            <v>No</v>
          </cell>
          <cell r="Z100" t="str">
            <v>No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1 2 3 4 5 6 </v>
          </cell>
          <cell r="AE100" t="str">
            <v>No</v>
          </cell>
          <cell r="AF100" t="str">
            <v>Yes</v>
          </cell>
          <cell r="AG100" t="str">
            <v>No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No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10</v>
          </cell>
          <cell r="AZ100">
            <v>11</v>
          </cell>
          <cell r="BA100">
            <v>11</v>
          </cell>
          <cell r="BB100">
            <v>10</v>
          </cell>
          <cell r="BC100">
            <v>11</v>
          </cell>
          <cell r="BD100">
            <v>15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68</v>
          </cell>
          <cell r="BO100">
            <v>0</v>
          </cell>
          <cell r="BP100">
            <v>0</v>
          </cell>
          <cell r="BQ100">
            <v>10</v>
          </cell>
          <cell r="BR100">
            <v>11</v>
          </cell>
          <cell r="BS100">
            <v>11</v>
          </cell>
          <cell r="BT100">
            <v>10</v>
          </cell>
          <cell r="BU100">
            <v>11</v>
          </cell>
          <cell r="BV100">
            <v>15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68</v>
          </cell>
          <cell r="CG100">
            <v>0</v>
          </cell>
          <cell r="CH100">
            <v>0</v>
          </cell>
          <cell r="CI100">
            <v>0</v>
          </cell>
          <cell r="CJ100">
            <v>22</v>
          </cell>
        </row>
        <row r="101">
          <cell r="A101" t="str">
            <v>022257</v>
          </cell>
          <cell r="B101" t="str">
            <v>St. Joseph (Rowok) Primary</v>
          </cell>
          <cell r="C101" t="str">
            <v>FRE</v>
          </cell>
          <cell r="D101" t="str">
            <v>CATH</v>
          </cell>
          <cell r="E101" t="str">
            <v>Catholic Education Authority</v>
          </cell>
          <cell r="F101" t="str">
            <v>G</v>
          </cell>
          <cell r="G101" t="str">
            <v>Church (Government Assisted)</v>
          </cell>
          <cell r="H101" t="str">
            <v>Santo</v>
          </cell>
          <cell r="I101" t="str">
            <v>Sanma</v>
          </cell>
          <cell r="J101" t="str">
            <v>0084662001</v>
          </cell>
          <cell r="K101" t="str">
            <v>ROWOK ST JOSEPH PRIMARY SCHOOL</v>
          </cell>
          <cell r="L101" t="str">
            <v>PS</v>
          </cell>
          <cell r="M101" t="str">
            <v>No</v>
          </cell>
          <cell r="N101" t="str">
            <v>Yes</v>
          </cell>
          <cell r="O101" t="str">
            <v>Yes</v>
          </cell>
          <cell r="P101" t="str">
            <v>Yes</v>
          </cell>
          <cell r="Q101" t="str">
            <v>Yes</v>
          </cell>
          <cell r="R101" t="str">
            <v>Yes</v>
          </cell>
          <cell r="S101" t="str">
            <v>Yes</v>
          </cell>
          <cell r="T101" t="str">
            <v>No</v>
          </cell>
          <cell r="U101" t="str">
            <v>No</v>
          </cell>
          <cell r="V101" t="str">
            <v>No</v>
          </cell>
          <cell r="W101" t="str">
            <v>No</v>
          </cell>
          <cell r="X101" t="str">
            <v>No</v>
          </cell>
          <cell r="Y101" t="str">
            <v>No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1 2 3 4 5 6 </v>
          </cell>
          <cell r="AE101" t="str">
            <v>No</v>
          </cell>
          <cell r="AF101" t="str">
            <v>Yes</v>
          </cell>
          <cell r="AG101" t="str">
            <v>No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19</v>
          </cell>
          <cell r="AZ101">
            <v>31</v>
          </cell>
          <cell r="BA101">
            <v>25</v>
          </cell>
          <cell r="BB101">
            <v>24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99</v>
          </cell>
          <cell r="BO101">
            <v>0</v>
          </cell>
          <cell r="BP101">
            <v>0</v>
          </cell>
          <cell r="BQ101">
            <v>19</v>
          </cell>
          <cell r="BR101">
            <v>31</v>
          </cell>
          <cell r="BS101">
            <v>25</v>
          </cell>
          <cell r="BT101">
            <v>24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99</v>
          </cell>
          <cell r="CG101">
            <v>0</v>
          </cell>
          <cell r="CH101">
            <v>0</v>
          </cell>
          <cell r="CI101">
            <v>0</v>
          </cell>
          <cell r="CJ101">
            <v>16</v>
          </cell>
        </row>
        <row r="102">
          <cell r="A102" t="str">
            <v>0222578</v>
          </cell>
          <cell r="B102" t="str">
            <v>Vunarei Primary</v>
          </cell>
          <cell r="C102" t="str">
            <v>ENG</v>
          </cell>
          <cell r="D102" t="str">
            <v>PEB_SANMA</v>
          </cell>
          <cell r="E102" t="str">
            <v>Sanma PEB</v>
          </cell>
          <cell r="F102" t="str">
            <v>V</v>
          </cell>
          <cell r="G102" t="str">
            <v>Government of Vanuatu</v>
          </cell>
          <cell r="H102" t="str">
            <v>Santo</v>
          </cell>
          <cell r="I102" t="str">
            <v>Sanma</v>
          </cell>
          <cell r="L102" t="str">
            <v>PS</v>
          </cell>
          <cell r="M102" t="str">
            <v>No</v>
          </cell>
          <cell r="N102" t="str">
            <v>Yes</v>
          </cell>
          <cell r="O102" t="str">
            <v>Yes</v>
          </cell>
          <cell r="P102" t="str">
            <v>Yes</v>
          </cell>
          <cell r="Q102" t="str">
            <v>Yes</v>
          </cell>
          <cell r="R102" t="str">
            <v>Yes</v>
          </cell>
          <cell r="S102" t="str">
            <v>Yes</v>
          </cell>
          <cell r="T102" t="str">
            <v>No</v>
          </cell>
          <cell r="U102" t="str">
            <v>No</v>
          </cell>
          <cell r="V102" t="str">
            <v>No</v>
          </cell>
          <cell r="W102" t="str">
            <v>No</v>
          </cell>
          <cell r="X102" t="str">
            <v>No</v>
          </cell>
          <cell r="Y102" t="str">
            <v>No</v>
          </cell>
          <cell r="Z102" t="str">
            <v>No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1 2 3 4 5 6 </v>
          </cell>
          <cell r="AE102" t="str">
            <v>No</v>
          </cell>
          <cell r="AF102" t="str">
            <v>Yes</v>
          </cell>
          <cell r="AG102" t="str">
            <v>No</v>
          </cell>
          <cell r="AH102" t="str">
            <v>No</v>
          </cell>
          <cell r="AI102" t="str">
            <v>No</v>
          </cell>
          <cell r="AJ102" t="str">
            <v>No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No</v>
          </cell>
          <cell r="AO102" t="str">
            <v>Yes</v>
          </cell>
          <cell r="AP102" t="str">
            <v>No</v>
          </cell>
          <cell r="AQ102" t="str">
            <v>No</v>
          </cell>
          <cell r="AR102" t="str">
            <v>No</v>
          </cell>
          <cell r="AS102" t="str">
            <v>No</v>
          </cell>
          <cell r="AT102" t="str">
            <v>No</v>
          </cell>
          <cell r="AU102" t="str">
            <v>No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1</v>
          </cell>
          <cell r="AZ102">
            <v>4</v>
          </cell>
          <cell r="BA102">
            <v>4</v>
          </cell>
          <cell r="BB102">
            <v>2</v>
          </cell>
          <cell r="BC102">
            <v>5</v>
          </cell>
          <cell r="BD102">
            <v>4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20</v>
          </cell>
          <cell r="BO102">
            <v>0</v>
          </cell>
          <cell r="BP102">
            <v>0</v>
          </cell>
          <cell r="BQ102">
            <v>1</v>
          </cell>
          <cell r="BR102">
            <v>4</v>
          </cell>
          <cell r="BS102">
            <v>4</v>
          </cell>
          <cell r="BT102">
            <v>2</v>
          </cell>
          <cell r="BU102">
            <v>5</v>
          </cell>
          <cell r="BV102">
            <v>4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20</v>
          </cell>
          <cell r="CG102">
            <v>0</v>
          </cell>
          <cell r="CH102">
            <v>0</v>
          </cell>
          <cell r="CI102">
            <v>0</v>
          </cell>
          <cell r="CJ102">
            <v>15</v>
          </cell>
        </row>
        <row r="103">
          <cell r="A103" t="str">
            <v>022258</v>
          </cell>
          <cell r="B103" t="str">
            <v>Sara Primary</v>
          </cell>
          <cell r="C103" t="str">
            <v>ENG</v>
          </cell>
          <cell r="D103" t="str">
            <v>PEB_SANMA</v>
          </cell>
          <cell r="E103" t="str">
            <v>Sanma PEB</v>
          </cell>
          <cell r="F103" t="str">
            <v>V</v>
          </cell>
          <cell r="G103" t="str">
            <v>Government of Vanuatu</v>
          </cell>
          <cell r="H103" t="str">
            <v>Santo</v>
          </cell>
          <cell r="I103" t="str">
            <v>Sanma</v>
          </cell>
          <cell r="J103" t="str">
            <v>0084632001</v>
          </cell>
          <cell r="K103" t="str">
            <v>SARA PRIMARY SCHOOL</v>
          </cell>
          <cell r="L103" t="str">
            <v>PS</v>
          </cell>
          <cell r="M103" t="str">
            <v>No</v>
          </cell>
          <cell r="N103" t="str">
            <v>Yes</v>
          </cell>
          <cell r="O103" t="str">
            <v>Yes</v>
          </cell>
          <cell r="P103" t="str">
            <v>Yes</v>
          </cell>
          <cell r="Q103" t="str">
            <v>Yes</v>
          </cell>
          <cell r="R103" t="str">
            <v>Yes</v>
          </cell>
          <cell r="S103" t="str">
            <v>Yes</v>
          </cell>
          <cell r="T103" t="str">
            <v>No</v>
          </cell>
          <cell r="U103" t="str">
            <v>No</v>
          </cell>
          <cell r="V103" t="str">
            <v>No</v>
          </cell>
          <cell r="W103" t="str">
            <v>No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1 2 3 4 5 6 </v>
          </cell>
          <cell r="AE103" t="str">
            <v>No</v>
          </cell>
          <cell r="AF103" t="str">
            <v>Yes</v>
          </cell>
          <cell r="AG103" t="str">
            <v>No</v>
          </cell>
          <cell r="AH103" t="str">
            <v>No</v>
          </cell>
          <cell r="AI103" t="str">
            <v>No</v>
          </cell>
          <cell r="AJ103" t="str">
            <v>Yes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Yes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22</v>
          </cell>
          <cell r="AZ103">
            <v>18</v>
          </cell>
          <cell r="BA103">
            <v>23</v>
          </cell>
          <cell r="BB103">
            <v>17</v>
          </cell>
          <cell r="BC103">
            <v>15</v>
          </cell>
          <cell r="BD103">
            <v>27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122</v>
          </cell>
          <cell r="BO103">
            <v>0</v>
          </cell>
          <cell r="BP103">
            <v>0</v>
          </cell>
          <cell r="BQ103">
            <v>22</v>
          </cell>
          <cell r="BR103">
            <v>18</v>
          </cell>
          <cell r="BS103">
            <v>23</v>
          </cell>
          <cell r="BT103">
            <v>17</v>
          </cell>
          <cell r="BU103">
            <v>15</v>
          </cell>
          <cell r="BV103">
            <v>27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122</v>
          </cell>
          <cell r="CG103">
            <v>0</v>
          </cell>
          <cell r="CH103">
            <v>0</v>
          </cell>
          <cell r="CI103">
            <v>0</v>
          </cell>
          <cell r="CJ103">
            <v>7</v>
          </cell>
        </row>
        <row r="104">
          <cell r="A104" t="str">
            <v>022260</v>
          </cell>
          <cell r="B104" t="str">
            <v>Selusia Primary</v>
          </cell>
          <cell r="C104" t="str">
            <v>ENG</v>
          </cell>
          <cell r="D104" t="str">
            <v>PEB_SANMA</v>
          </cell>
          <cell r="E104" t="str">
            <v>Sanma PEB</v>
          </cell>
          <cell r="F104" t="str">
            <v>V</v>
          </cell>
          <cell r="G104" t="str">
            <v>Government of Vanuatu</v>
          </cell>
          <cell r="H104" t="str">
            <v>Santo</v>
          </cell>
          <cell r="I104" t="str">
            <v>Sanma</v>
          </cell>
          <cell r="J104" t="str">
            <v>0084633001</v>
          </cell>
          <cell r="K104" t="str">
            <v>SELUSIA PRIMARY SCHOOL</v>
          </cell>
          <cell r="L104" t="str">
            <v>PS</v>
          </cell>
          <cell r="M104" t="str">
            <v>No</v>
          </cell>
          <cell r="N104" t="str">
            <v>Yes</v>
          </cell>
          <cell r="O104" t="str">
            <v>Yes</v>
          </cell>
          <cell r="P104" t="str">
            <v>Yes</v>
          </cell>
          <cell r="Q104" t="str">
            <v>Yes</v>
          </cell>
          <cell r="R104" t="str">
            <v>Yes</v>
          </cell>
          <cell r="S104" t="str">
            <v>Yes</v>
          </cell>
          <cell r="T104" t="str">
            <v>No</v>
          </cell>
          <cell r="U104" t="str">
            <v>No</v>
          </cell>
          <cell r="V104" t="str">
            <v>No</v>
          </cell>
          <cell r="W104" t="str">
            <v>No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1 2 3 4 5 6 </v>
          </cell>
          <cell r="AE104" t="str">
            <v>No</v>
          </cell>
          <cell r="AF104" t="str">
            <v>Yes</v>
          </cell>
          <cell r="AG104" t="str">
            <v>No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No</v>
          </cell>
          <cell r="AQ104" t="str">
            <v>Yes</v>
          </cell>
          <cell r="AR104" t="str">
            <v>No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12</v>
          </cell>
          <cell r="AZ104">
            <v>18</v>
          </cell>
          <cell r="BA104">
            <v>8</v>
          </cell>
          <cell r="BB104">
            <v>23</v>
          </cell>
          <cell r="BC104">
            <v>21</v>
          </cell>
          <cell r="BD104">
            <v>13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95</v>
          </cell>
          <cell r="BO104">
            <v>0</v>
          </cell>
          <cell r="BP104">
            <v>0</v>
          </cell>
          <cell r="BQ104">
            <v>12</v>
          </cell>
          <cell r="BR104">
            <v>18</v>
          </cell>
          <cell r="BS104">
            <v>8</v>
          </cell>
          <cell r="BT104">
            <v>23</v>
          </cell>
          <cell r="BU104">
            <v>21</v>
          </cell>
          <cell r="BV104">
            <v>13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95</v>
          </cell>
          <cell r="CG104">
            <v>0</v>
          </cell>
          <cell r="CH104">
            <v>0</v>
          </cell>
          <cell r="CI104">
            <v>0</v>
          </cell>
          <cell r="CJ104">
            <v>41</v>
          </cell>
        </row>
        <row r="105">
          <cell r="A105" t="str">
            <v>022262</v>
          </cell>
          <cell r="B105" t="str">
            <v>Sulemauri Primary</v>
          </cell>
          <cell r="C105" t="str">
            <v>ENG</v>
          </cell>
          <cell r="D105" t="str">
            <v>PEB_SANMA</v>
          </cell>
          <cell r="E105" t="str">
            <v>Sanma PEB</v>
          </cell>
          <cell r="F105" t="str">
            <v>V</v>
          </cell>
          <cell r="G105" t="str">
            <v>Government of Vanuatu</v>
          </cell>
          <cell r="H105" t="str">
            <v>Santo</v>
          </cell>
          <cell r="I105" t="str">
            <v>Sanma</v>
          </cell>
          <cell r="J105" t="str">
            <v>0084634001</v>
          </cell>
          <cell r="K105" t="str">
            <v>SULEMAURI PRIMARY SCHOOL</v>
          </cell>
          <cell r="L105" t="str">
            <v>PS</v>
          </cell>
          <cell r="M105" t="str">
            <v>No</v>
          </cell>
          <cell r="N105" t="str">
            <v>Yes</v>
          </cell>
          <cell r="O105" t="str">
            <v>Yes</v>
          </cell>
          <cell r="P105" t="str">
            <v>Yes</v>
          </cell>
          <cell r="Q105" t="str">
            <v>Yes</v>
          </cell>
          <cell r="R105" t="str">
            <v>Yes</v>
          </cell>
          <cell r="S105" t="str">
            <v>Yes</v>
          </cell>
          <cell r="T105" t="str">
            <v>No</v>
          </cell>
          <cell r="U105" t="str">
            <v>No</v>
          </cell>
          <cell r="V105" t="str">
            <v>No</v>
          </cell>
          <cell r="W105" t="str">
            <v>No</v>
          </cell>
          <cell r="X105" t="str">
            <v>No</v>
          </cell>
          <cell r="Y105" t="str">
            <v>No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1 2 3 4 5 6 </v>
          </cell>
          <cell r="AE105" t="str">
            <v>No</v>
          </cell>
          <cell r="AF105" t="str">
            <v>Yes</v>
          </cell>
          <cell r="AG105" t="str">
            <v>No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Yes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No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20</v>
          </cell>
          <cell r="AZ105">
            <v>9</v>
          </cell>
          <cell r="BA105">
            <v>15</v>
          </cell>
          <cell r="BB105">
            <v>14</v>
          </cell>
          <cell r="BC105">
            <v>9</v>
          </cell>
          <cell r="BD105">
            <v>14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81</v>
          </cell>
          <cell r="BO105">
            <v>0</v>
          </cell>
          <cell r="BP105">
            <v>0</v>
          </cell>
          <cell r="BQ105">
            <v>20</v>
          </cell>
          <cell r="BR105">
            <v>9</v>
          </cell>
          <cell r="BS105">
            <v>15</v>
          </cell>
          <cell r="BT105">
            <v>14</v>
          </cell>
          <cell r="BU105">
            <v>9</v>
          </cell>
          <cell r="BV105">
            <v>14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81</v>
          </cell>
          <cell r="CG105">
            <v>0</v>
          </cell>
          <cell r="CH105">
            <v>0</v>
          </cell>
          <cell r="CI105">
            <v>0</v>
          </cell>
          <cell r="CJ105">
            <v>10</v>
          </cell>
        </row>
        <row r="106">
          <cell r="A106" t="str">
            <v>022264</v>
          </cell>
          <cell r="B106" t="str">
            <v>Saletui Primary</v>
          </cell>
          <cell r="C106" t="str">
            <v>ENG</v>
          </cell>
          <cell r="D106" t="str">
            <v>PEB_SANMA</v>
          </cell>
          <cell r="E106" t="str">
            <v>Sanma PEB</v>
          </cell>
          <cell r="F106" t="str">
            <v>V</v>
          </cell>
          <cell r="G106" t="str">
            <v>Government of Vanuatu</v>
          </cell>
          <cell r="H106" t="str">
            <v>Santo</v>
          </cell>
          <cell r="I106" t="str">
            <v>Sanma</v>
          </cell>
          <cell r="J106" t="str">
            <v>0084654001</v>
          </cell>
          <cell r="K106" t="str">
            <v>SALETUI PRIMARY SCHOOL</v>
          </cell>
          <cell r="L106" t="str">
            <v>PS</v>
          </cell>
          <cell r="M106" t="str">
            <v>No</v>
          </cell>
          <cell r="N106" t="str">
            <v>Yes</v>
          </cell>
          <cell r="O106" t="str">
            <v>Yes</v>
          </cell>
          <cell r="P106" t="str">
            <v>Yes</v>
          </cell>
          <cell r="Q106" t="str">
            <v>Yes</v>
          </cell>
          <cell r="R106" t="str">
            <v>Yes</v>
          </cell>
          <cell r="S106" t="str">
            <v>Yes</v>
          </cell>
          <cell r="T106" t="str">
            <v>Yes</v>
          </cell>
          <cell r="U106" t="str">
            <v>Yes</v>
          </cell>
          <cell r="V106" t="str">
            <v>No</v>
          </cell>
          <cell r="W106" t="str">
            <v>No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1 2 3 4 5 6 7 8 </v>
          </cell>
          <cell r="AE106" t="str">
            <v>No</v>
          </cell>
          <cell r="AF106" t="str">
            <v>Yes</v>
          </cell>
          <cell r="AG106" t="str">
            <v>Yes</v>
          </cell>
          <cell r="AH106" t="str">
            <v>Yes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21</v>
          </cell>
          <cell r="AZ106">
            <v>27</v>
          </cell>
          <cell r="BA106">
            <v>32</v>
          </cell>
          <cell r="BB106">
            <v>29</v>
          </cell>
          <cell r="BC106">
            <v>37</v>
          </cell>
          <cell r="BD106">
            <v>34</v>
          </cell>
          <cell r="BE106">
            <v>35</v>
          </cell>
          <cell r="BF106">
            <v>31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180</v>
          </cell>
          <cell r="BO106">
            <v>66</v>
          </cell>
          <cell r="BP106">
            <v>0</v>
          </cell>
          <cell r="BQ106">
            <v>21</v>
          </cell>
          <cell r="BR106">
            <v>27</v>
          </cell>
          <cell r="BS106">
            <v>32</v>
          </cell>
          <cell r="BT106">
            <v>29</v>
          </cell>
          <cell r="BU106">
            <v>37</v>
          </cell>
          <cell r="BV106">
            <v>34</v>
          </cell>
          <cell r="BW106">
            <v>35</v>
          </cell>
          <cell r="BX106">
            <v>31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180</v>
          </cell>
          <cell r="CG106">
            <v>66</v>
          </cell>
          <cell r="CH106">
            <v>0</v>
          </cell>
          <cell r="CI106">
            <v>0</v>
          </cell>
          <cell r="CJ106">
            <v>25</v>
          </cell>
        </row>
        <row r="107">
          <cell r="A107" t="str">
            <v>022265</v>
          </cell>
          <cell r="B107" t="str">
            <v>Tasmalum Primary</v>
          </cell>
          <cell r="C107" t="str">
            <v>FRE</v>
          </cell>
          <cell r="D107" t="str">
            <v>FELP</v>
          </cell>
          <cell r="E107" t="str">
            <v>Federation de l'enseignement libre protestant (FELP)</v>
          </cell>
          <cell r="F107" t="str">
            <v>G</v>
          </cell>
          <cell r="G107" t="str">
            <v>Church (Government Assisted)</v>
          </cell>
          <cell r="H107" t="str">
            <v>Santo</v>
          </cell>
          <cell r="I107" t="str">
            <v>Sanma</v>
          </cell>
          <cell r="J107" t="str">
            <v>0084663001</v>
          </cell>
          <cell r="K107" t="str">
            <v>TASMALUM PRIMARY SCHOOL</v>
          </cell>
          <cell r="L107" t="str">
            <v>PS</v>
          </cell>
          <cell r="M107" t="str">
            <v>No</v>
          </cell>
          <cell r="N107" t="str">
            <v>Yes</v>
          </cell>
          <cell r="O107" t="str">
            <v>Yes</v>
          </cell>
          <cell r="P107" t="str">
            <v>Yes</v>
          </cell>
          <cell r="Q107" t="str">
            <v>Yes</v>
          </cell>
          <cell r="R107" t="str">
            <v>Yes</v>
          </cell>
          <cell r="S107" t="str">
            <v>Yes</v>
          </cell>
          <cell r="T107" t="str">
            <v>No</v>
          </cell>
          <cell r="U107" t="str">
            <v>No</v>
          </cell>
          <cell r="V107" t="str">
            <v>No</v>
          </cell>
          <cell r="W107" t="str">
            <v>No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1 2 3 4 5 6 </v>
          </cell>
          <cell r="AE107" t="str">
            <v>No</v>
          </cell>
          <cell r="AF107" t="str">
            <v>Yes</v>
          </cell>
          <cell r="AG107" t="str">
            <v>No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Yes</v>
          </cell>
          <cell r="AQ107" t="str">
            <v>Yes</v>
          </cell>
          <cell r="AR107" t="str">
            <v>No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Yes</v>
          </cell>
          <cell r="AW107" t="str">
            <v>No</v>
          </cell>
          <cell r="AX107">
            <v>0</v>
          </cell>
          <cell r="AY107">
            <v>36</v>
          </cell>
          <cell r="AZ107">
            <v>40</v>
          </cell>
          <cell r="BA107">
            <v>50</v>
          </cell>
          <cell r="BB107">
            <v>42</v>
          </cell>
          <cell r="BC107">
            <v>20</v>
          </cell>
          <cell r="BD107">
            <v>19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207</v>
          </cell>
          <cell r="BO107">
            <v>0</v>
          </cell>
          <cell r="BP107">
            <v>0</v>
          </cell>
          <cell r="BQ107">
            <v>36</v>
          </cell>
          <cell r="BR107">
            <v>40</v>
          </cell>
          <cell r="BS107">
            <v>50</v>
          </cell>
          <cell r="BT107">
            <v>42</v>
          </cell>
          <cell r="BU107">
            <v>20</v>
          </cell>
          <cell r="BV107">
            <v>19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207</v>
          </cell>
          <cell r="CG107">
            <v>0</v>
          </cell>
          <cell r="CH107">
            <v>0</v>
          </cell>
          <cell r="CI107">
            <v>0</v>
          </cell>
          <cell r="CJ107">
            <v>21</v>
          </cell>
        </row>
        <row r="108">
          <cell r="A108" t="str">
            <v>022266</v>
          </cell>
          <cell r="B108" t="str">
            <v>Tata Primary</v>
          </cell>
          <cell r="C108" t="str">
            <v>ENG</v>
          </cell>
          <cell r="D108" t="str">
            <v>PCV</v>
          </cell>
          <cell r="E108" t="str">
            <v>Presbyterian Church of Vanuatu</v>
          </cell>
          <cell r="F108" t="str">
            <v>G</v>
          </cell>
          <cell r="G108" t="str">
            <v>Church (Government Assisted)</v>
          </cell>
          <cell r="H108" t="str">
            <v>Santo</v>
          </cell>
          <cell r="I108" t="str">
            <v>Sanma</v>
          </cell>
          <cell r="J108" t="str">
            <v>0084635001</v>
          </cell>
          <cell r="K108" t="str">
            <v>TATA PRIMARY SCHOOL</v>
          </cell>
          <cell r="L108" t="str">
            <v>PS</v>
          </cell>
          <cell r="M108" t="str">
            <v>No</v>
          </cell>
          <cell r="N108" t="str">
            <v>Yes</v>
          </cell>
          <cell r="O108" t="str">
            <v>Yes</v>
          </cell>
          <cell r="P108" t="str">
            <v>Yes</v>
          </cell>
          <cell r="Q108" t="str">
            <v>Yes</v>
          </cell>
          <cell r="R108" t="str">
            <v>Yes</v>
          </cell>
          <cell r="S108" t="str">
            <v>Yes</v>
          </cell>
          <cell r="T108" t="str">
            <v>No</v>
          </cell>
          <cell r="U108" t="str">
            <v>No</v>
          </cell>
          <cell r="V108" t="str">
            <v>No</v>
          </cell>
          <cell r="W108" t="str">
            <v>No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1 2 3 4 5 6 </v>
          </cell>
          <cell r="AE108" t="str">
            <v>No</v>
          </cell>
          <cell r="AF108" t="str">
            <v>Yes</v>
          </cell>
          <cell r="AG108" t="str">
            <v>No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Yes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41</v>
          </cell>
          <cell r="AZ108">
            <v>35</v>
          </cell>
          <cell r="BA108">
            <v>36</v>
          </cell>
          <cell r="BB108">
            <v>36</v>
          </cell>
          <cell r="BC108">
            <v>50</v>
          </cell>
          <cell r="BD108">
            <v>37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235</v>
          </cell>
          <cell r="BO108">
            <v>0</v>
          </cell>
          <cell r="BP108">
            <v>0</v>
          </cell>
          <cell r="BQ108">
            <v>41</v>
          </cell>
          <cell r="BR108">
            <v>35</v>
          </cell>
          <cell r="BS108">
            <v>36</v>
          </cell>
          <cell r="BT108">
            <v>36</v>
          </cell>
          <cell r="BU108">
            <v>50</v>
          </cell>
          <cell r="BV108">
            <v>37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235</v>
          </cell>
          <cell r="CG108">
            <v>0</v>
          </cell>
          <cell r="CH108">
            <v>0</v>
          </cell>
          <cell r="CI108">
            <v>0</v>
          </cell>
          <cell r="CJ108">
            <v>26</v>
          </cell>
        </row>
        <row r="109">
          <cell r="A109" t="str">
            <v>022267</v>
          </cell>
          <cell r="B109" t="str">
            <v>Tcharanavusvus Primary</v>
          </cell>
          <cell r="C109" t="str">
            <v>FRE</v>
          </cell>
          <cell r="D109" t="str">
            <v>FELP</v>
          </cell>
          <cell r="E109" t="str">
            <v>Federation de l'enseignement libre protestant (FELP)</v>
          </cell>
          <cell r="F109" t="str">
            <v>G</v>
          </cell>
          <cell r="G109" t="str">
            <v>Church (Government Assisted)</v>
          </cell>
          <cell r="H109" t="str">
            <v>Santo</v>
          </cell>
          <cell r="I109" t="str">
            <v>Sanma</v>
          </cell>
          <cell r="J109" t="str">
            <v>0084674001</v>
          </cell>
          <cell r="K109" t="str">
            <v>TCHARANVUSVUS PRIMARY SCHOOL</v>
          </cell>
          <cell r="L109" t="str">
            <v>PS</v>
          </cell>
          <cell r="M109" t="str">
            <v>No</v>
          </cell>
          <cell r="N109" t="str">
            <v>Yes</v>
          </cell>
          <cell r="O109" t="str">
            <v>Yes</v>
          </cell>
          <cell r="P109" t="str">
            <v>Yes</v>
          </cell>
          <cell r="Q109" t="str">
            <v>Yes</v>
          </cell>
          <cell r="R109" t="str">
            <v>Yes</v>
          </cell>
          <cell r="S109" t="str">
            <v>Yes</v>
          </cell>
          <cell r="T109" t="str">
            <v>No</v>
          </cell>
          <cell r="U109" t="str">
            <v>No</v>
          </cell>
          <cell r="V109" t="str">
            <v>No</v>
          </cell>
          <cell r="W109" t="str">
            <v>No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1 2 3 4 5 6 </v>
          </cell>
          <cell r="AE109" t="str">
            <v>No</v>
          </cell>
          <cell r="AF109" t="str">
            <v>Yes</v>
          </cell>
          <cell r="AG109" t="str">
            <v>No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No</v>
          </cell>
          <cell r="AR109" t="str">
            <v>No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No</v>
          </cell>
          <cell r="AW109" t="str">
            <v>No</v>
          </cell>
          <cell r="AX109">
            <v>0</v>
          </cell>
          <cell r="AY109">
            <v>11</v>
          </cell>
          <cell r="AZ109">
            <v>15</v>
          </cell>
          <cell r="BA109">
            <v>16</v>
          </cell>
          <cell r="BB109">
            <v>7</v>
          </cell>
          <cell r="BC109">
            <v>5</v>
          </cell>
          <cell r="BD109">
            <v>8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62</v>
          </cell>
          <cell r="BO109">
            <v>0</v>
          </cell>
          <cell r="BP109">
            <v>0</v>
          </cell>
          <cell r="BQ109">
            <v>11</v>
          </cell>
          <cell r="BR109">
            <v>15</v>
          </cell>
          <cell r="BS109">
            <v>16</v>
          </cell>
          <cell r="BT109">
            <v>7</v>
          </cell>
          <cell r="BU109">
            <v>5</v>
          </cell>
          <cell r="BV109">
            <v>8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62</v>
          </cell>
          <cell r="CG109">
            <v>0</v>
          </cell>
          <cell r="CH109">
            <v>0</v>
          </cell>
          <cell r="CI109">
            <v>0</v>
          </cell>
          <cell r="CJ109">
            <v>15</v>
          </cell>
        </row>
        <row r="110">
          <cell r="A110" t="str">
            <v>022268</v>
          </cell>
          <cell r="B110" t="str">
            <v>Tiasia Primary</v>
          </cell>
          <cell r="C110" t="str">
            <v>ENG</v>
          </cell>
          <cell r="D110" t="str">
            <v>PEB_SANMA</v>
          </cell>
          <cell r="E110" t="str">
            <v>Sanma PEB</v>
          </cell>
          <cell r="F110" t="str">
            <v>V</v>
          </cell>
          <cell r="G110" t="str">
            <v>Government of Vanuatu</v>
          </cell>
          <cell r="H110" t="str">
            <v>Santo</v>
          </cell>
          <cell r="I110" t="str">
            <v>Sanma</v>
          </cell>
          <cell r="J110" t="str">
            <v>0084641001</v>
          </cell>
          <cell r="K110" t="str">
            <v>TIASIA PRIMARY SCHOOL</v>
          </cell>
          <cell r="L110" t="str">
            <v>PS</v>
          </cell>
          <cell r="M110" t="str">
            <v>No</v>
          </cell>
          <cell r="N110" t="str">
            <v>Yes</v>
          </cell>
          <cell r="O110" t="str">
            <v>Yes</v>
          </cell>
          <cell r="P110" t="str">
            <v>Yes</v>
          </cell>
          <cell r="Q110" t="str">
            <v>Yes</v>
          </cell>
          <cell r="R110" t="str">
            <v>Yes</v>
          </cell>
          <cell r="S110" t="str">
            <v>Yes</v>
          </cell>
          <cell r="T110" t="str">
            <v>No</v>
          </cell>
          <cell r="U110" t="str">
            <v>No</v>
          </cell>
          <cell r="V110" t="str">
            <v>No</v>
          </cell>
          <cell r="W110" t="str">
            <v>No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1 2 3 4 5 6 </v>
          </cell>
          <cell r="AE110" t="str">
            <v>No</v>
          </cell>
          <cell r="AF110" t="str">
            <v>Yes</v>
          </cell>
          <cell r="AG110" t="str">
            <v>No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16</v>
          </cell>
          <cell r="AZ110">
            <v>8</v>
          </cell>
          <cell r="BA110">
            <v>9</v>
          </cell>
          <cell r="BB110">
            <v>9</v>
          </cell>
          <cell r="BC110">
            <v>22</v>
          </cell>
          <cell r="BD110">
            <v>8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72</v>
          </cell>
          <cell r="BO110">
            <v>0</v>
          </cell>
          <cell r="BP110">
            <v>0</v>
          </cell>
          <cell r="BQ110">
            <v>16</v>
          </cell>
          <cell r="BR110">
            <v>8</v>
          </cell>
          <cell r="BS110">
            <v>9</v>
          </cell>
          <cell r="BT110">
            <v>9</v>
          </cell>
          <cell r="BU110">
            <v>22</v>
          </cell>
          <cell r="BV110">
            <v>8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72</v>
          </cell>
          <cell r="CG110">
            <v>0</v>
          </cell>
          <cell r="CH110">
            <v>0</v>
          </cell>
          <cell r="CI110">
            <v>0</v>
          </cell>
          <cell r="CJ110">
            <v>6</v>
          </cell>
        </row>
        <row r="111">
          <cell r="A111" t="str">
            <v>022270</v>
          </cell>
          <cell r="B111" t="str">
            <v>Notre Dame de Lourdes (Tolomako) Primary</v>
          </cell>
          <cell r="C111" t="str">
            <v>FRE</v>
          </cell>
          <cell r="D111" t="str">
            <v>CATH</v>
          </cell>
          <cell r="E111" t="str">
            <v>Catholic Education Authority</v>
          </cell>
          <cell r="F111" t="str">
            <v>G</v>
          </cell>
          <cell r="G111" t="str">
            <v>Church (Government Assisted)</v>
          </cell>
          <cell r="H111" t="str">
            <v>Santo</v>
          </cell>
          <cell r="I111" t="str">
            <v>Sanma</v>
          </cell>
          <cell r="J111" t="str">
            <v>0084664001</v>
          </cell>
          <cell r="K111" t="str">
            <v>NOTRE DAME DE LOURDES (TOLOMAKO)</v>
          </cell>
          <cell r="L111" t="str">
            <v>PS</v>
          </cell>
          <cell r="M111" t="str">
            <v>No</v>
          </cell>
          <cell r="N111" t="str">
            <v>Yes</v>
          </cell>
          <cell r="O111" t="str">
            <v>Yes</v>
          </cell>
          <cell r="P111" t="str">
            <v>Yes</v>
          </cell>
          <cell r="Q111" t="str">
            <v>Yes</v>
          </cell>
          <cell r="R111" t="str">
            <v>Yes</v>
          </cell>
          <cell r="S111" t="str">
            <v>Yes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1 2 3 4 5 6 </v>
          </cell>
          <cell r="AE111" t="str">
            <v>No</v>
          </cell>
          <cell r="AF111" t="str">
            <v>Yes</v>
          </cell>
          <cell r="AG111" t="str">
            <v>No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Yes</v>
          </cell>
          <cell r="AL111" t="str">
            <v>Yes</v>
          </cell>
          <cell r="AM111" t="str">
            <v>Yes</v>
          </cell>
          <cell r="AN111" t="str">
            <v>Yes</v>
          </cell>
          <cell r="AO111" t="str">
            <v>Yes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Yes</v>
          </cell>
          <cell r="AT111" t="str">
            <v>No</v>
          </cell>
          <cell r="AU111" t="str">
            <v>Yes</v>
          </cell>
          <cell r="AV111" t="str">
            <v>No</v>
          </cell>
          <cell r="AW111" t="str">
            <v>Yes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</row>
        <row r="112">
          <cell r="A112" t="str">
            <v>022271</v>
          </cell>
          <cell r="B112" t="str">
            <v>St. Banabas (Turtel Bay) Primary</v>
          </cell>
          <cell r="C112" t="str">
            <v>ENG</v>
          </cell>
          <cell r="D112" t="str">
            <v>ACOM</v>
          </cell>
          <cell r="E112" t="str">
            <v>Anglican Church of Melanesia</v>
          </cell>
          <cell r="F112" t="str">
            <v>G</v>
          </cell>
          <cell r="G112" t="str">
            <v>Church (Government Assisted)</v>
          </cell>
          <cell r="H112" t="str">
            <v>Santo</v>
          </cell>
          <cell r="I112" t="str">
            <v>Sanma</v>
          </cell>
          <cell r="J112" t="str">
            <v>0098426001</v>
          </cell>
          <cell r="K112" t="str">
            <v>ST BANABAS (TURTLE BAY ANGLICAN) COMMUNITY</v>
          </cell>
          <cell r="L112" t="str">
            <v>PS</v>
          </cell>
          <cell r="M112" t="str">
            <v>No</v>
          </cell>
          <cell r="N112" t="str">
            <v>Yes</v>
          </cell>
          <cell r="O112" t="str">
            <v>Yes</v>
          </cell>
          <cell r="P112" t="str">
            <v>Yes</v>
          </cell>
          <cell r="Q112" t="str">
            <v>Yes</v>
          </cell>
          <cell r="R112" t="str">
            <v>Yes</v>
          </cell>
          <cell r="S112" t="str">
            <v>Yes</v>
          </cell>
          <cell r="T112" t="str">
            <v>No</v>
          </cell>
          <cell r="U112" t="str">
            <v>No</v>
          </cell>
          <cell r="V112" t="str">
            <v>No</v>
          </cell>
          <cell r="W112" t="str">
            <v>No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1 2 3 4 5 6 </v>
          </cell>
          <cell r="AE112" t="str">
            <v>No</v>
          </cell>
          <cell r="AF112" t="str">
            <v>Yes</v>
          </cell>
          <cell r="AG112" t="str">
            <v>No</v>
          </cell>
          <cell r="AH112" t="str">
            <v>No</v>
          </cell>
          <cell r="AI112" t="str">
            <v>No</v>
          </cell>
          <cell r="AJ112" t="str">
            <v>Yes</v>
          </cell>
          <cell r="AK112" t="str">
            <v>Yes</v>
          </cell>
          <cell r="AL112" t="str">
            <v>Yes</v>
          </cell>
          <cell r="AM112" t="str">
            <v>Yes</v>
          </cell>
          <cell r="AN112" t="str">
            <v>Yes</v>
          </cell>
          <cell r="AO112" t="str">
            <v>Yes</v>
          </cell>
          <cell r="AP112" t="str">
            <v>Yes</v>
          </cell>
          <cell r="AQ112" t="str">
            <v>Yes</v>
          </cell>
          <cell r="AR112" t="str">
            <v>Yes</v>
          </cell>
          <cell r="AS112" t="str">
            <v>Yes</v>
          </cell>
          <cell r="AT112" t="str">
            <v>Yes</v>
          </cell>
          <cell r="AU112" t="str">
            <v>Yes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26</v>
          </cell>
          <cell r="AZ112">
            <v>23</v>
          </cell>
          <cell r="BA112">
            <v>28</v>
          </cell>
          <cell r="BB112">
            <v>25</v>
          </cell>
          <cell r="BC112">
            <v>14</v>
          </cell>
          <cell r="BD112">
            <v>33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149</v>
          </cell>
          <cell r="BO112">
            <v>0</v>
          </cell>
          <cell r="BP112">
            <v>0</v>
          </cell>
          <cell r="BQ112">
            <v>26</v>
          </cell>
          <cell r="BR112">
            <v>23</v>
          </cell>
          <cell r="BS112">
            <v>28</v>
          </cell>
          <cell r="BT112">
            <v>25</v>
          </cell>
          <cell r="BU112">
            <v>14</v>
          </cell>
          <cell r="BV112">
            <v>33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149</v>
          </cell>
          <cell r="CG112">
            <v>0</v>
          </cell>
          <cell r="CH112">
            <v>0</v>
          </cell>
          <cell r="CI112">
            <v>0</v>
          </cell>
          <cell r="CJ112">
            <v>26</v>
          </cell>
        </row>
        <row r="113">
          <cell r="A113" t="str">
            <v>022272</v>
          </cell>
          <cell r="B113" t="str">
            <v>Valabei Primary</v>
          </cell>
          <cell r="C113" t="str">
            <v>FRE</v>
          </cell>
          <cell r="D113" t="str">
            <v>FELP</v>
          </cell>
          <cell r="E113" t="str">
            <v>Federation de l'enseignement libre protestant (FELP)</v>
          </cell>
          <cell r="F113" t="str">
            <v>G</v>
          </cell>
          <cell r="G113" t="str">
            <v>Church (Government Assisted)</v>
          </cell>
          <cell r="H113" t="str">
            <v>Santo</v>
          </cell>
          <cell r="I113" t="str">
            <v>Sanma</v>
          </cell>
          <cell r="J113" t="str">
            <v>0087032001</v>
          </cell>
          <cell r="K113" t="str">
            <v>VALEPY PRIMARY SCHOOL</v>
          </cell>
          <cell r="L113" t="str">
            <v>PS</v>
          </cell>
          <cell r="M113" t="str">
            <v>No</v>
          </cell>
          <cell r="N113" t="str">
            <v>Yes</v>
          </cell>
          <cell r="O113" t="str">
            <v>Yes</v>
          </cell>
          <cell r="P113" t="str">
            <v>Yes</v>
          </cell>
          <cell r="Q113" t="str">
            <v>Yes</v>
          </cell>
          <cell r="R113" t="str">
            <v>Yes</v>
          </cell>
          <cell r="S113" t="str">
            <v>Yes</v>
          </cell>
          <cell r="T113" t="str">
            <v>No</v>
          </cell>
          <cell r="U113" t="str">
            <v>No</v>
          </cell>
          <cell r="V113" t="str">
            <v>No</v>
          </cell>
          <cell r="W113" t="str">
            <v>No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1 2 3 4 5 6 </v>
          </cell>
          <cell r="AE113" t="str">
            <v>No</v>
          </cell>
          <cell r="AF113" t="str">
            <v>Yes</v>
          </cell>
          <cell r="AG113" t="str">
            <v>No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Yes</v>
          </cell>
          <cell r="AQ113" t="str">
            <v>Yes</v>
          </cell>
          <cell r="AR113" t="str">
            <v>No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6</v>
          </cell>
          <cell r="AZ113">
            <v>10</v>
          </cell>
          <cell r="BA113">
            <v>18</v>
          </cell>
          <cell r="BB113">
            <v>20</v>
          </cell>
          <cell r="BC113">
            <v>5</v>
          </cell>
          <cell r="BD113">
            <v>5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64</v>
          </cell>
          <cell r="BO113">
            <v>0</v>
          </cell>
          <cell r="BP113">
            <v>0</v>
          </cell>
          <cell r="BQ113">
            <v>6</v>
          </cell>
          <cell r="BR113">
            <v>10</v>
          </cell>
          <cell r="BS113">
            <v>18</v>
          </cell>
          <cell r="BT113">
            <v>20</v>
          </cell>
          <cell r="BU113">
            <v>5</v>
          </cell>
          <cell r="BV113">
            <v>5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64</v>
          </cell>
          <cell r="CG113">
            <v>0</v>
          </cell>
          <cell r="CH113">
            <v>0</v>
          </cell>
          <cell r="CI113">
            <v>0</v>
          </cell>
          <cell r="CJ113">
            <v>6</v>
          </cell>
        </row>
        <row r="114">
          <cell r="A114" t="str">
            <v>022273</v>
          </cell>
          <cell r="B114" t="str">
            <v>Venie Mataipevu Primary</v>
          </cell>
          <cell r="C114" t="str">
            <v>ENG</v>
          </cell>
          <cell r="D114" t="str">
            <v>FELP</v>
          </cell>
          <cell r="E114" t="str">
            <v>Federation de l'enseignement libre protestant (FELP)</v>
          </cell>
          <cell r="F114" t="str">
            <v>G</v>
          </cell>
          <cell r="G114" t="str">
            <v>Church (Government Assisted)</v>
          </cell>
          <cell r="H114" t="str">
            <v>Santo</v>
          </cell>
          <cell r="I114" t="str">
            <v>Sanma</v>
          </cell>
          <cell r="J114" t="str">
            <v>0084669001</v>
          </cell>
          <cell r="K114" t="str">
            <v>VENIE MATAIPEVU PRIMARY SCHOOL</v>
          </cell>
          <cell r="L114" t="str">
            <v>PS</v>
          </cell>
          <cell r="M114" t="str">
            <v>No</v>
          </cell>
          <cell r="N114" t="str">
            <v>Yes</v>
          </cell>
          <cell r="O114" t="str">
            <v>Yes</v>
          </cell>
          <cell r="P114" t="str">
            <v>Yes</v>
          </cell>
          <cell r="Q114" t="str">
            <v>Yes</v>
          </cell>
          <cell r="R114" t="str">
            <v>Yes</v>
          </cell>
          <cell r="S114" t="str">
            <v>Yes</v>
          </cell>
          <cell r="T114" t="str">
            <v>No</v>
          </cell>
          <cell r="U114" t="str">
            <v>No</v>
          </cell>
          <cell r="V114" t="str">
            <v>No</v>
          </cell>
          <cell r="W114" t="str">
            <v>No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1 2 3 4 5 6 </v>
          </cell>
          <cell r="AE114" t="str">
            <v>No</v>
          </cell>
          <cell r="AF114" t="str">
            <v>Yes</v>
          </cell>
          <cell r="AG114" t="str">
            <v>No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Yes</v>
          </cell>
          <cell r="AR114" t="str">
            <v>Yes</v>
          </cell>
          <cell r="AS114" t="str">
            <v>Yes</v>
          </cell>
          <cell r="AT114" t="str">
            <v>Yes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10</v>
          </cell>
          <cell r="AZ114">
            <v>10</v>
          </cell>
          <cell r="BA114">
            <v>9</v>
          </cell>
          <cell r="BB114">
            <v>16</v>
          </cell>
          <cell r="BC114">
            <v>9</v>
          </cell>
          <cell r="BD114">
            <v>22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76</v>
          </cell>
          <cell r="BO114">
            <v>0</v>
          </cell>
          <cell r="BP114">
            <v>0</v>
          </cell>
          <cell r="BQ114">
            <v>10</v>
          </cell>
          <cell r="BR114">
            <v>10</v>
          </cell>
          <cell r="BS114">
            <v>9</v>
          </cell>
          <cell r="BT114">
            <v>16</v>
          </cell>
          <cell r="BU114">
            <v>9</v>
          </cell>
          <cell r="BV114">
            <v>22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76</v>
          </cell>
          <cell r="CG114">
            <v>0</v>
          </cell>
          <cell r="CH114">
            <v>0</v>
          </cell>
          <cell r="CI114">
            <v>0</v>
          </cell>
          <cell r="CJ114">
            <v>8</v>
          </cell>
        </row>
        <row r="115">
          <cell r="A115" t="str">
            <v>022274</v>
          </cell>
          <cell r="B115" t="str">
            <v>Vovlei Primary</v>
          </cell>
          <cell r="C115" t="str">
            <v>ENG</v>
          </cell>
          <cell r="D115" t="str">
            <v>PEB_SANMA</v>
          </cell>
          <cell r="E115" t="str">
            <v>Sanma PEB</v>
          </cell>
          <cell r="F115" t="str">
            <v>V</v>
          </cell>
          <cell r="G115" t="str">
            <v>Government of Vanuatu</v>
          </cell>
          <cell r="H115" t="str">
            <v>Santo</v>
          </cell>
          <cell r="I115" t="str">
            <v>Sanma</v>
          </cell>
          <cell r="J115" t="str">
            <v>0084637001</v>
          </cell>
          <cell r="K115" t="str">
            <v>VOVLEI PRIMARY SCHOOL</v>
          </cell>
          <cell r="L115" t="str">
            <v>PS</v>
          </cell>
          <cell r="M115" t="str">
            <v>No</v>
          </cell>
          <cell r="N115" t="str">
            <v>Yes</v>
          </cell>
          <cell r="O115" t="str">
            <v>Yes</v>
          </cell>
          <cell r="P115" t="str">
            <v>Yes</v>
          </cell>
          <cell r="Q115" t="str">
            <v>Yes</v>
          </cell>
          <cell r="R115" t="str">
            <v>Yes</v>
          </cell>
          <cell r="S115" t="str">
            <v>Yes</v>
          </cell>
          <cell r="T115" t="str">
            <v>No</v>
          </cell>
          <cell r="U115" t="str">
            <v>No</v>
          </cell>
          <cell r="V115" t="str">
            <v>No</v>
          </cell>
          <cell r="W115" t="str">
            <v>No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1 2 3 4 5 6 </v>
          </cell>
          <cell r="AE115" t="str">
            <v>No</v>
          </cell>
          <cell r="AF115" t="str">
            <v>Yes</v>
          </cell>
          <cell r="AG115" t="str">
            <v>No</v>
          </cell>
          <cell r="AH115" t="str">
            <v>No</v>
          </cell>
          <cell r="AI115" t="str">
            <v>No</v>
          </cell>
          <cell r="AJ115" t="str">
            <v>Yes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Yes</v>
          </cell>
          <cell r="AQ115" t="str">
            <v>Yes</v>
          </cell>
          <cell r="AR115" t="str">
            <v>Yes</v>
          </cell>
          <cell r="AS115" t="str">
            <v>Yes</v>
          </cell>
          <cell r="AT115" t="str">
            <v>Yes</v>
          </cell>
          <cell r="AU115" t="str">
            <v>Yes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23</v>
          </cell>
          <cell r="AZ115">
            <v>24</v>
          </cell>
          <cell r="BA115">
            <v>19</v>
          </cell>
          <cell r="BB115">
            <v>32</v>
          </cell>
          <cell r="BC115">
            <v>16</v>
          </cell>
          <cell r="BD115">
            <v>14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128</v>
          </cell>
          <cell r="BO115">
            <v>0</v>
          </cell>
          <cell r="BP115">
            <v>0</v>
          </cell>
          <cell r="BQ115">
            <v>23</v>
          </cell>
          <cell r="BR115">
            <v>24</v>
          </cell>
          <cell r="BS115">
            <v>19</v>
          </cell>
          <cell r="BT115">
            <v>32</v>
          </cell>
          <cell r="BU115">
            <v>16</v>
          </cell>
          <cell r="BV115">
            <v>14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128</v>
          </cell>
          <cell r="CG115">
            <v>0</v>
          </cell>
          <cell r="CH115">
            <v>0</v>
          </cell>
          <cell r="CI115">
            <v>0</v>
          </cell>
          <cell r="CJ115">
            <v>7</v>
          </cell>
        </row>
        <row r="116">
          <cell r="A116" t="str">
            <v>022275</v>
          </cell>
          <cell r="B116" t="str">
            <v>Vunabulu Primary</v>
          </cell>
          <cell r="C116" t="str">
            <v>ENG</v>
          </cell>
          <cell r="D116" t="str">
            <v>PEB_SANMA</v>
          </cell>
          <cell r="E116" t="str">
            <v>Sanma PEB</v>
          </cell>
          <cell r="F116" t="str">
            <v>V</v>
          </cell>
          <cell r="G116" t="str">
            <v>Government of Vanuatu</v>
          </cell>
          <cell r="H116" t="str">
            <v>Santo</v>
          </cell>
          <cell r="I116" t="str">
            <v>Sanma</v>
          </cell>
          <cell r="J116" t="str">
            <v>0084638001</v>
          </cell>
          <cell r="K116" t="str">
            <v>VUNABULU PRIMARY SCHOOL</v>
          </cell>
          <cell r="L116" t="str">
            <v>PS</v>
          </cell>
          <cell r="M116" t="str">
            <v>No</v>
          </cell>
          <cell r="N116" t="str">
            <v>Yes</v>
          </cell>
          <cell r="O116" t="str">
            <v>Yes</v>
          </cell>
          <cell r="P116" t="str">
            <v>Yes</v>
          </cell>
          <cell r="Q116" t="str">
            <v>Yes</v>
          </cell>
          <cell r="R116" t="str">
            <v>Yes</v>
          </cell>
          <cell r="S116" t="str">
            <v>Yes</v>
          </cell>
          <cell r="T116" t="str">
            <v>No</v>
          </cell>
          <cell r="U116" t="str">
            <v>No</v>
          </cell>
          <cell r="V116" t="str">
            <v>No</v>
          </cell>
          <cell r="W116" t="str">
            <v>No</v>
          </cell>
          <cell r="X116" t="str">
            <v>No</v>
          </cell>
          <cell r="Y116" t="str">
            <v>No</v>
          </cell>
          <cell r="Z116" t="str">
            <v>No</v>
          </cell>
          <cell r="AA116" t="str">
            <v>No</v>
          </cell>
          <cell r="AB116" t="str">
            <v>No</v>
          </cell>
          <cell r="AC116" t="str">
            <v>No</v>
          </cell>
          <cell r="AD116" t="str">
            <v xml:space="preserve">1 2 3 4 5 6 </v>
          </cell>
          <cell r="AE116" t="str">
            <v>No</v>
          </cell>
          <cell r="AF116" t="str">
            <v>Yes</v>
          </cell>
          <cell r="AG116" t="str">
            <v>No</v>
          </cell>
          <cell r="AH116" t="str">
            <v>No</v>
          </cell>
          <cell r="AI116" t="str">
            <v>No</v>
          </cell>
          <cell r="AJ116" t="str">
            <v>Yes</v>
          </cell>
          <cell r="AK116" t="str">
            <v>Yes</v>
          </cell>
          <cell r="AL116" t="str">
            <v>Yes</v>
          </cell>
          <cell r="AM116" t="str">
            <v>Yes</v>
          </cell>
          <cell r="AN116" t="str">
            <v>Yes</v>
          </cell>
          <cell r="AO116" t="str">
            <v>Yes</v>
          </cell>
          <cell r="AP116" t="str">
            <v>Yes</v>
          </cell>
          <cell r="AQ116" t="str">
            <v>Yes</v>
          </cell>
          <cell r="AR116" t="str">
            <v>Yes</v>
          </cell>
          <cell r="AS116" t="str">
            <v>Yes</v>
          </cell>
          <cell r="AT116" t="str">
            <v>Yes</v>
          </cell>
          <cell r="AU116" t="str">
            <v>Yes</v>
          </cell>
          <cell r="AV116" t="str">
            <v>No</v>
          </cell>
          <cell r="AW116" t="str">
            <v>No</v>
          </cell>
          <cell r="AX116">
            <v>0</v>
          </cell>
          <cell r="AY116">
            <v>19</v>
          </cell>
          <cell r="AZ116">
            <v>18</v>
          </cell>
          <cell r="BA116">
            <v>16</v>
          </cell>
          <cell r="BB116">
            <v>18</v>
          </cell>
          <cell r="BC116">
            <v>19</v>
          </cell>
          <cell r="BD116">
            <v>18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108</v>
          </cell>
          <cell r="BO116">
            <v>0</v>
          </cell>
          <cell r="BP116">
            <v>0</v>
          </cell>
          <cell r="BQ116">
            <v>19</v>
          </cell>
          <cell r="BR116">
            <v>18</v>
          </cell>
          <cell r="BS116">
            <v>16</v>
          </cell>
          <cell r="BT116">
            <v>18</v>
          </cell>
          <cell r="BU116">
            <v>19</v>
          </cell>
          <cell r="BV116">
            <v>18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108</v>
          </cell>
          <cell r="CG116">
            <v>0</v>
          </cell>
          <cell r="CH116">
            <v>0</v>
          </cell>
          <cell r="CI116">
            <v>0</v>
          </cell>
          <cell r="CJ116">
            <v>3</v>
          </cell>
        </row>
        <row r="117">
          <cell r="A117" t="str">
            <v>022276</v>
          </cell>
          <cell r="B117" t="str">
            <v>Vunakariakara Primary</v>
          </cell>
          <cell r="C117" t="str">
            <v>FRE</v>
          </cell>
          <cell r="D117" t="str">
            <v>FELP</v>
          </cell>
          <cell r="E117" t="str">
            <v>Federation de l'enseignement libre protestant (FELP)</v>
          </cell>
          <cell r="F117" t="str">
            <v>G</v>
          </cell>
          <cell r="G117" t="str">
            <v>Church (Government Assisted)</v>
          </cell>
          <cell r="H117" t="str">
            <v>Santo</v>
          </cell>
          <cell r="I117" t="str">
            <v>Sanma</v>
          </cell>
          <cell r="J117" t="str">
            <v>0098405001</v>
          </cell>
          <cell r="K117" t="str">
            <v>VUNAKARIAKARA PRIMARY SCHOOL</v>
          </cell>
          <cell r="L117" t="str">
            <v>PS</v>
          </cell>
          <cell r="M117" t="str">
            <v>No</v>
          </cell>
          <cell r="N117" t="str">
            <v>Yes</v>
          </cell>
          <cell r="O117" t="str">
            <v>Yes</v>
          </cell>
          <cell r="P117" t="str">
            <v>Yes</v>
          </cell>
          <cell r="Q117" t="str">
            <v>Yes</v>
          </cell>
          <cell r="R117" t="str">
            <v>Yes</v>
          </cell>
          <cell r="S117" t="str">
            <v>Yes</v>
          </cell>
          <cell r="T117" t="str">
            <v>Yes</v>
          </cell>
          <cell r="U117" t="str">
            <v>Yes</v>
          </cell>
          <cell r="V117" t="str">
            <v>No</v>
          </cell>
          <cell r="W117" t="str">
            <v>No</v>
          </cell>
          <cell r="X117" t="str">
            <v>No</v>
          </cell>
          <cell r="Y117" t="str">
            <v>No</v>
          </cell>
          <cell r="Z117" t="str">
            <v>No</v>
          </cell>
          <cell r="AA117" t="str">
            <v>No</v>
          </cell>
          <cell r="AB117" t="str">
            <v>No</v>
          </cell>
          <cell r="AC117" t="str">
            <v>No</v>
          </cell>
          <cell r="AD117" t="str">
            <v xml:space="preserve">1 2 3 4 5 6 7 8 </v>
          </cell>
          <cell r="AE117" t="str">
            <v>No</v>
          </cell>
          <cell r="AF117" t="str">
            <v>Yes</v>
          </cell>
          <cell r="AG117" t="str">
            <v>Yes</v>
          </cell>
          <cell r="AH117" t="str">
            <v>Yes</v>
          </cell>
          <cell r="AI117" t="str">
            <v>No</v>
          </cell>
          <cell r="AJ117" t="str">
            <v>Yes</v>
          </cell>
          <cell r="AK117" t="str">
            <v>Yes</v>
          </cell>
          <cell r="AL117" t="str">
            <v>Yes</v>
          </cell>
          <cell r="AM117" t="str">
            <v>Yes</v>
          </cell>
          <cell r="AN117" t="str">
            <v>Yes</v>
          </cell>
          <cell r="AO117" t="str">
            <v>Yes</v>
          </cell>
          <cell r="AP117" t="str">
            <v>No</v>
          </cell>
          <cell r="AQ117" t="str">
            <v>Yes</v>
          </cell>
          <cell r="AR117" t="str">
            <v>No</v>
          </cell>
          <cell r="AS117" t="str">
            <v>Yes</v>
          </cell>
          <cell r="AT117" t="str">
            <v>Yes</v>
          </cell>
          <cell r="AU117" t="str">
            <v>Yes</v>
          </cell>
          <cell r="AV117" t="str">
            <v>No</v>
          </cell>
          <cell r="AW117" t="str">
            <v>No</v>
          </cell>
          <cell r="AX117">
            <v>0</v>
          </cell>
          <cell r="AY117">
            <v>5</v>
          </cell>
          <cell r="AZ117">
            <v>10</v>
          </cell>
          <cell r="BA117">
            <v>8</v>
          </cell>
          <cell r="BB117">
            <v>8</v>
          </cell>
          <cell r="BC117">
            <v>7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39</v>
          </cell>
          <cell r="BO117">
            <v>0</v>
          </cell>
          <cell r="BP117">
            <v>0</v>
          </cell>
          <cell r="BQ117">
            <v>5</v>
          </cell>
          <cell r="BR117">
            <v>10</v>
          </cell>
          <cell r="BS117">
            <v>8</v>
          </cell>
          <cell r="BT117">
            <v>8</v>
          </cell>
          <cell r="BU117">
            <v>7</v>
          </cell>
          <cell r="BV117">
            <v>1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39</v>
          </cell>
          <cell r="CG117">
            <v>0</v>
          </cell>
          <cell r="CH117">
            <v>0</v>
          </cell>
          <cell r="CI117">
            <v>0</v>
          </cell>
          <cell r="CJ117">
            <v>24</v>
          </cell>
        </row>
        <row r="118">
          <cell r="A118" t="str">
            <v>022278</v>
          </cell>
          <cell r="B118" t="str">
            <v>Winsao Primary</v>
          </cell>
          <cell r="C118" t="str">
            <v>ENG</v>
          </cell>
          <cell r="D118" t="str">
            <v>PEB_SANMA</v>
          </cell>
          <cell r="E118" t="str">
            <v>Sanma PEB</v>
          </cell>
          <cell r="F118" t="str">
            <v>V</v>
          </cell>
          <cell r="G118" t="str">
            <v>Government of Vanuatu</v>
          </cell>
          <cell r="H118" t="str">
            <v>Santo</v>
          </cell>
          <cell r="I118" t="str">
            <v>Sanma</v>
          </cell>
          <cell r="J118" t="str">
            <v>0098397001</v>
          </cell>
          <cell r="K118" t="str">
            <v>WINSAO PRIMARY SCHOOL</v>
          </cell>
          <cell r="L118" t="str">
            <v>PS</v>
          </cell>
          <cell r="M118" t="str">
            <v>No</v>
          </cell>
          <cell r="N118" t="str">
            <v>Yes</v>
          </cell>
          <cell r="O118" t="str">
            <v>Yes</v>
          </cell>
          <cell r="P118" t="str">
            <v>Yes</v>
          </cell>
          <cell r="Q118" t="str">
            <v>Yes</v>
          </cell>
          <cell r="R118" t="str">
            <v>Yes</v>
          </cell>
          <cell r="S118" t="str">
            <v>Yes</v>
          </cell>
          <cell r="T118" t="str">
            <v>No</v>
          </cell>
          <cell r="U118" t="str">
            <v>No</v>
          </cell>
          <cell r="V118" t="str">
            <v>No</v>
          </cell>
          <cell r="W118" t="str">
            <v>No</v>
          </cell>
          <cell r="X118" t="str">
            <v>No</v>
          </cell>
          <cell r="Y118" t="str">
            <v>No</v>
          </cell>
          <cell r="Z118" t="str">
            <v>No</v>
          </cell>
          <cell r="AA118" t="str">
            <v>No</v>
          </cell>
          <cell r="AB118" t="str">
            <v>No</v>
          </cell>
          <cell r="AC118" t="str">
            <v>No</v>
          </cell>
          <cell r="AD118" t="str">
            <v xml:space="preserve">1 2 3 4 5 6 </v>
          </cell>
          <cell r="AE118" t="str">
            <v>No</v>
          </cell>
          <cell r="AF118" t="str">
            <v>Yes</v>
          </cell>
          <cell r="AG118" t="str">
            <v>No</v>
          </cell>
          <cell r="AH118" t="str">
            <v>No</v>
          </cell>
          <cell r="AI118" t="str">
            <v>No</v>
          </cell>
          <cell r="AJ118" t="str">
            <v>Yes</v>
          </cell>
          <cell r="AK118" t="str">
            <v>Yes</v>
          </cell>
          <cell r="AL118" t="str">
            <v>Yes</v>
          </cell>
          <cell r="AM118" t="str">
            <v>Yes</v>
          </cell>
          <cell r="AN118" t="str">
            <v>Yes</v>
          </cell>
          <cell r="AO118" t="str">
            <v>Yes</v>
          </cell>
          <cell r="AP118" t="str">
            <v>Yes</v>
          </cell>
          <cell r="AQ118" t="str">
            <v>Yes</v>
          </cell>
          <cell r="AR118" t="str">
            <v>Yes</v>
          </cell>
          <cell r="AS118" t="str">
            <v>Yes</v>
          </cell>
          <cell r="AT118" t="str">
            <v>Yes</v>
          </cell>
          <cell r="AU118" t="str">
            <v>Yes</v>
          </cell>
          <cell r="AV118" t="str">
            <v>No</v>
          </cell>
          <cell r="AW118" t="str">
            <v>No</v>
          </cell>
          <cell r="AX118">
            <v>0</v>
          </cell>
          <cell r="AY118">
            <v>4</v>
          </cell>
          <cell r="AZ118">
            <v>7</v>
          </cell>
          <cell r="BA118">
            <v>4</v>
          </cell>
          <cell r="BB118">
            <v>5</v>
          </cell>
          <cell r="BC118">
            <v>5</v>
          </cell>
          <cell r="BD118">
            <v>6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31</v>
          </cell>
          <cell r="BO118">
            <v>0</v>
          </cell>
          <cell r="BP118">
            <v>0</v>
          </cell>
          <cell r="BQ118">
            <v>4</v>
          </cell>
          <cell r="BR118">
            <v>7</v>
          </cell>
          <cell r="BS118">
            <v>4</v>
          </cell>
          <cell r="BT118">
            <v>5</v>
          </cell>
          <cell r="BU118">
            <v>5</v>
          </cell>
          <cell r="BV118">
            <v>6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31</v>
          </cell>
          <cell r="CG118">
            <v>0</v>
          </cell>
          <cell r="CH118">
            <v>0</v>
          </cell>
          <cell r="CI118">
            <v>0</v>
          </cell>
          <cell r="CJ118">
            <v>2</v>
          </cell>
        </row>
        <row r="119">
          <cell r="A119" t="str">
            <v>022279</v>
          </cell>
          <cell r="B119" t="str">
            <v>Luganville Adventist Primary</v>
          </cell>
          <cell r="C119" t="str">
            <v>ENG</v>
          </cell>
          <cell r="D119" t="str">
            <v>SDA</v>
          </cell>
          <cell r="E119" t="str">
            <v>Seven Day Adventist</v>
          </cell>
          <cell r="F119" t="str">
            <v>G</v>
          </cell>
          <cell r="G119" t="str">
            <v>Church (Government Assisted)</v>
          </cell>
          <cell r="H119" t="str">
            <v>Santo</v>
          </cell>
          <cell r="I119" t="str">
            <v>Sanma</v>
          </cell>
          <cell r="J119" t="str">
            <v>0084659001</v>
          </cell>
          <cell r="K119" t="str">
            <v>LUGANVILLE ADVENTIST SCHOOL</v>
          </cell>
          <cell r="L119" t="str">
            <v>PS</v>
          </cell>
          <cell r="M119" t="str">
            <v>No</v>
          </cell>
          <cell r="N119" t="str">
            <v>Yes</v>
          </cell>
          <cell r="O119" t="str">
            <v>Yes</v>
          </cell>
          <cell r="P119" t="str">
            <v>Yes</v>
          </cell>
          <cell r="Q119" t="str">
            <v>Yes</v>
          </cell>
          <cell r="R119" t="str">
            <v>Yes</v>
          </cell>
          <cell r="S119" t="str">
            <v>Yes</v>
          </cell>
          <cell r="T119" t="str">
            <v>No</v>
          </cell>
          <cell r="U119" t="str">
            <v>No</v>
          </cell>
          <cell r="V119" t="str">
            <v>No</v>
          </cell>
          <cell r="W119" t="str">
            <v>No</v>
          </cell>
          <cell r="X119" t="str">
            <v>No</v>
          </cell>
          <cell r="Y119" t="str">
            <v>No</v>
          </cell>
          <cell r="Z119" t="str">
            <v>No</v>
          </cell>
          <cell r="AA119" t="str">
            <v>No</v>
          </cell>
          <cell r="AB119" t="str">
            <v>No</v>
          </cell>
          <cell r="AC119" t="str">
            <v>No</v>
          </cell>
          <cell r="AD119" t="str">
            <v xml:space="preserve">1 2 3 4 5 6 </v>
          </cell>
          <cell r="AE119" t="str">
            <v>No</v>
          </cell>
          <cell r="AF119" t="str">
            <v>Yes</v>
          </cell>
          <cell r="AG119" t="str">
            <v>No</v>
          </cell>
          <cell r="AH119" t="str">
            <v>No</v>
          </cell>
          <cell r="AI119" t="str">
            <v>No</v>
          </cell>
          <cell r="AJ119" t="str">
            <v>Yes</v>
          </cell>
          <cell r="AK119" t="str">
            <v>Yes</v>
          </cell>
          <cell r="AL119" t="str">
            <v>Yes</v>
          </cell>
          <cell r="AM119" t="str">
            <v>Yes</v>
          </cell>
          <cell r="AN119" t="str">
            <v>Yes</v>
          </cell>
          <cell r="AO119" t="str">
            <v>Yes</v>
          </cell>
          <cell r="AP119" t="str">
            <v>Yes</v>
          </cell>
          <cell r="AQ119" t="str">
            <v>Yes</v>
          </cell>
          <cell r="AR119" t="str">
            <v>Yes</v>
          </cell>
          <cell r="AS119" t="str">
            <v>Yes</v>
          </cell>
          <cell r="AT119" t="str">
            <v>Yes</v>
          </cell>
          <cell r="AU119" t="str">
            <v>Yes</v>
          </cell>
          <cell r="AV119" t="str">
            <v>No</v>
          </cell>
          <cell r="AW119" t="str">
            <v>No</v>
          </cell>
          <cell r="AX119">
            <v>0</v>
          </cell>
          <cell r="AY119">
            <v>69</v>
          </cell>
          <cell r="AZ119">
            <v>67</v>
          </cell>
          <cell r="BA119">
            <v>83</v>
          </cell>
          <cell r="BB119">
            <v>63</v>
          </cell>
          <cell r="BC119">
            <v>53</v>
          </cell>
          <cell r="BD119">
            <v>59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394</v>
          </cell>
          <cell r="BO119">
            <v>0</v>
          </cell>
          <cell r="BP119">
            <v>0</v>
          </cell>
          <cell r="BQ119">
            <v>69</v>
          </cell>
          <cell r="BR119">
            <v>67</v>
          </cell>
          <cell r="BS119">
            <v>83</v>
          </cell>
          <cell r="BT119">
            <v>63</v>
          </cell>
          <cell r="BU119">
            <v>53</v>
          </cell>
          <cell r="BV119">
            <v>59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394</v>
          </cell>
          <cell r="CG119">
            <v>0</v>
          </cell>
          <cell r="CH119">
            <v>0</v>
          </cell>
          <cell r="CI119">
            <v>0</v>
          </cell>
          <cell r="CJ119">
            <v>22</v>
          </cell>
        </row>
        <row r="120">
          <cell r="A120" t="str">
            <v>022281</v>
          </cell>
          <cell r="B120" t="str">
            <v>Sakau Primary School</v>
          </cell>
          <cell r="C120" t="str">
            <v>ENG</v>
          </cell>
          <cell r="D120" t="str">
            <v>ACOM</v>
          </cell>
          <cell r="E120" t="str">
            <v>Anglican Church of Melanesia</v>
          </cell>
          <cell r="F120" t="str">
            <v>G</v>
          </cell>
          <cell r="G120" t="str">
            <v>Church (Government Assisted)</v>
          </cell>
          <cell r="H120" t="str">
            <v>Santo</v>
          </cell>
          <cell r="I120" t="str">
            <v>Sanma</v>
          </cell>
          <cell r="J120" t="str">
            <v>0098391001</v>
          </cell>
          <cell r="K120" t="str">
            <v>SAKAU COMMUNITY PRIMARY SCHOOL</v>
          </cell>
          <cell r="L120" t="str">
            <v>PS</v>
          </cell>
          <cell r="M120" t="str">
            <v>No</v>
          </cell>
          <cell r="N120" t="str">
            <v>Yes</v>
          </cell>
          <cell r="O120" t="str">
            <v>Yes</v>
          </cell>
          <cell r="P120" t="str">
            <v>Yes</v>
          </cell>
          <cell r="Q120" t="str">
            <v>Yes</v>
          </cell>
          <cell r="R120" t="str">
            <v>Yes</v>
          </cell>
          <cell r="S120" t="str">
            <v>Yes</v>
          </cell>
          <cell r="T120" t="str">
            <v>No</v>
          </cell>
          <cell r="U120" t="str">
            <v>No</v>
          </cell>
          <cell r="V120" t="str">
            <v>No</v>
          </cell>
          <cell r="W120" t="str">
            <v>No</v>
          </cell>
          <cell r="X120" t="str">
            <v>No</v>
          </cell>
          <cell r="Y120" t="str">
            <v>No</v>
          </cell>
          <cell r="Z120" t="str">
            <v>No</v>
          </cell>
          <cell r="AA120" t="str">
            <v>No</v>
          </cell>
          <cell r="AB120" t="str">
            <v>No</v>
          </cell>
          <cell r="AC120" t="str">
            <v>No</v>
          </cell>
          <cell r="AD120" t="str">
            <v xml:space="preserve">1 2 3 4 5 6 </v>
          </cell>
          <cell r="AE120" t="str">
            <v>No</v>
          </cell>
          <cell r="AF120" t="str">
            <v>Yes</v>
          </cell>
          <cell r="AG120" t="str">
            <v>No</v>
          </cell>
          <cell r="AH120" t="str">
            <v>No</v>
          </cell>
          <cell r="AI120" t="str">
            <v>No</v>
          </cell>
          <cell r="AJ120" t="str">
            <v>Yes</v>
          </cell>
          <cell r="AK120" t="str">
            <v>Yes</v>
          </cell>
          <cell r="AL120" t="str">
            <v>Yes</v>
          </cell>
          <cell r="AM120" t="str">
            <v>Yes</v>
          </cell>
          <cell r="AN120" t="str">
            <v>Yes</v>
          </cell>
          <cell r="AO120" t="str">
            <v>Yes</v>
          </cell>
          <cell r="AP120" t="str">
            <v>Yes</v>
          </cell>
          <cell r="AQ120" t="str">
            <v>Yes</v>
          </cell>
          <cell r="AR120" t="str">
            <v>No</v>
          </cell>
          <cell r="AS120" t="str">
            <v>Yes</v>
          </cell>
          <cell r="AT120" t="str">
            <v>Yes</v>
          </cell>
          <cell r="AU120" t="str">
            <v>Yes</v>
          </cell>
          <cell r="AV120" t="str">
            <v>No</v>
          </cell>
          <cell r="AW120" t="str">
            <v>No</v>
          </cell>
          <cell r="AX120">
            <v>0</v>
          </cell>
          <cell r="AY120">
            <v>6</v>
          </cell>
          <cell r="AZ120">
            <v>7</v>
          </cell>
          <cell r="BA120">
            <v>7</v>
          </cell>
          <cell r="BB120">
            <v>8</v>
          </cell>
          <cell r="BC120">
            <v>7</v>
          </cell>
          <cell r="BD120">
            <v>3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38</v>
          </cell>
          <cell r="BO120">
            <v>0</v>
          </cell>
          <cell r="BP120">
            <v>0</v>
          </cell>
          <cell r="BQ120">
            <v>6</v>
          </cell>
          <cell r="BR120">
            <v>7</v>
          </cell>
          <cell r="BS120">
            <v>7</v>
          </cell>
          <cell r="BT120">
            <v>8</v>
          </cell>
          <cell r="BU120">
            <v>7</v>
          </cell>
          <cell r="BV120">
            <v>3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38</v>
          </cell>
          <cell r="CG120">
            <v>0</v>
          </cell>
          <cell r="CH120">
            <v>0</v>
          </cell>
          <cell r="CI120">
            <v>0</v>
          </cell>
          <cell r="CJ120">
            <v>9</v>
          </cell>
        </row>
        <row r="121">
          <cell r="A121" t="str">
            <v>022282</v>
          </cell>
          <cell r="B121" t="str">
            <v>Merap St Augustin Primary</v>
          </cell>
          <cell r="C121" t="str">
            <v>FRE</v>
          </cell>
          <cell r="D121" t="str">
            <v>PEB_SANMA</v>
          </cell>
          <cell r="E121" t="str">
            <v>Sanma PEB</v>
          </cell>
          <cell r="F121" t="str">
            <v>V</v>
          </cell>
          <cell r="G121" t="str">
            <v>Government of Vanuatu</v>
          </cell>
          <cell r="H121" t="str">
            <v>Santo</v>
          </cell>
          <cell r="I121" t="str">
            <v>Sanma</v>
          </cell>
          <cell r="J121" t="str">
            <v>0098425001</v>
          </cell>
          <cell r="K121" t="str">
            <v>MERAP ST AUGUSTIN PRIMARY SCHOOL</v>
          </cell>
          <cell r="L121" t="str">
            <v>PS</v>
          </cell>
          <cell r="M121" t="str">
            <v>No</v>
          </cell>
          <cell r="N121" t="str">
            <v>Yes</v>
          </cell>
          <cell r="O121" t="str">
            <v>Yes</v>
          </cell>
          <cell r="P121" t="str">
            <v>Yes</v>
          </cell>
          <cell r="Q121" t="str">
            <v>Yes</v>
          </cell>
          <cell r="R121" t="str">
            <v>Yes</v>
          </cell>
          <cell r="S121" t="str">
            <v>Yes</v>
          </cell>
          <cell r="T121" t="str">
            <v>No</v>
          </cell>
          <cell r="U121" t="str">
            <v>No</v>
          </cell>
          <cell r="V121" t="str">
            <v>No</v>
          </cell>
          <cell r="W121" t="str">
            <v>No</v>
          </cell>
          <cell r="X121" t="str">
            <v>No</v>
          </cell>
          <cell r="Y121" t="str">
            <v>No</v>
          </cell>
          <cell r="Z121" t="str">
            <v>No</v>
          </cell>
          <cell r="AA121" t="str">
            <v>No</v>
          </cell>
          <cell r="AB121" t="str">
            <v>No</v>
          </cell>
          <cell r="AC121" t="str">
            <v>No</v>
          </cell>
          <cell r="AD121" t="str">
            <v xml:space="preserve">1 2 3 4 5 6 </v>
          </cell>
          <cell r="AE121" t="str">
            <v>No</v>
          </cell>
          <cell r="AF121" t="str">
            <v>Yes</v>
          </cell>
          <cell r="AG121" t="str">
            <v>No</v>
          </cell>
          <cell r="AH121" t="str">
            <v>No</v>
          </cell>
          <cell r="AI121" t="str">
            <v>No</v>
          </cell>
          <cell r="AJ121" t="str">
            <v>Yes</v>
          </cell>
          <cell r="AK121" t="str">
            <v>Yes</v>
          </cell>
          <cell r="AL121" t="str">
            <v>Yes</v>
          </cell>
          <cell r="AM121" t="str">
            <v>Yes</v>
          </cell>
          <cell r="AN121" t="str">
            <v>Yes</v>
          </cell>
          <cell r="AO121" t="str">
            <v>Yes</v>
          </cell>
          <cell r="AP121" t="str">
            <v>Yes</v>
          </cell>
          <cell r="AQ121" t="str">
            <v>Yes</v>
          </cell>
          <cell r="AR121" t="str">
            <v>Yes</v>
          </cell>
          <cell r="AS121" t="str">
            <v>Yes</v>
          </cell>
          <cell r="AT121" t="str">
            <v>Yes</v>
          </cell>
          <cell r="AU121" t="str">
            <v>Yes</v>
          </cell>
          <cell r="AV121" t="str">
            <v>No</v>
          </cell>
          <cell r="AW121" t="str">
            <v>No</v>
          </cell>
          <cell r="AX121">
            <v>0</v>
          </cell>
          <cell r="AY121">
            <v>37</v>
          </cell>
          <cell r="AZ121">
            <v>31</v>
          </cell>
          <cell r="BA121">
            <v>22</v>
          </cell>
          <cell r="BB121">
            <v>21</v>
          </cell>
          <cell r="BC121">
            <v>8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119</v>
          </cell>
          <cell r="BO121">
            <v>0</v>
          </cell>
          <cell r="BP121">
            <v>0</v>
          </cell>
          <cell r="BQ121">
            <v>37</v>
          </cell>
          <cell r="BR121">
            <v>31</v>
          </cell>
          <cell r="BS121">
            <v>22</v>
          </cell>
          <cell r="BT121">
            <v>21</v>
          </cell>
          <cell r="BU121">
            <v>8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119</v>
          </cell>
          <cell r="CG121">
            <v>0</v>
          </cell>
          <cell r="CH121">
            <v>0</v>
          </cell>
          <cell r="CI121">
            <v>0</v>
          </cell>
          <cell r="CJ121">
            <v>25</v>
          </cell>
        </row>
        <row r="122">
          <cell r="A122" t="str">
            <v>022283</v>
          </cell>
          <cell r="B122" t="str">
            <v>Vusfongo Primary</v>
          </cell>
          <cell r="C122" t="str">
            <v>ENG</v>
          </cell>
          <cell r="D122" t="str">
            <v>ACOM</v>
          </cell>
          <cell r="E122" t="str">
            <v>Anglican Church of Melanesia</v>
          </cell>
          <cell r="F122" t="str">
            <v>G</v>
          </cell>
          <cell r="G122" t="str">
            <v>Church (Government Assisted)</v>
          </cell>
          <cell r="H122" t="str">
            <v>Santo</v>
          </cell>
          <cell r="I122" t="str">
            <v>Sanma</v>
          </cell>
          <cell r="J122" t="str">
            <v>0098407001</v>
          </cell>
          <cell r="K122" t="str">
            <v>VUSVONGO COMMUNITY PRIMARY SCHOOL</v>
          </cell>
          <cell r="L122" t="str">
            <v>PS</v>
          </cell>
          <cell r="M122" t="str">
            <v>No</v>
          </cell>
          <cell r="N122" t="str">
            <v>Yes</v>
          </cell>
          <cell r="O122" t="str">
            <v>Yes</v>
          </cell>
          <cell r="P122" t="str">
            <v>Yes</v>
          </cell>
          <cell r="Q122" t="str">
            <v>Yes</v>
          </cell>
          <cell r="R122" t="str">
            <v>Yes</v>
          </cell>
          <cell r="S122" t="str">
            <v>Yes</v>
          </cell>
          <cell r="T122" t="str">
            <v>No</v>
          </cell>
          <cell r="U122" t="str">
            <v>No</v>
          </cell>
          <cell r="V122" t="str">
            <v>No</v>
          </cell>
          <cell r="W122" t="str">
            <v>No</v>
          </cell>
          <cell r="X122" t="str">
            <v>No</v>
          </cell>
          <cell r="Y122" t="str">
            <v>No</v>
          </cell>
          <cell r="Z122" t="str">
            <v>No</v>
          </cell>
          <cell r="AA122" t="str">
            <v>No</v>
          </cell>
          <cell r="AB122" t="str">
            <v>No</v>
          </cell>
          <cell r="AC122" t="str">
            <v>No</v>
          </cell>
          <cell r="AD122" t="str">
            <v xml:space="preserve">1 2 3 4 5 6 </v>
          </cell>
          <cell r="AE122" t="str">
            <v>No</v>
          </cell>
          <cell r="AF122" t="str">
            <v>Yes</v>
          </cell>
          <cell r="AG122" t="str">
            <v>No</v>
          </cell>
          <cell r="AH122" t="str">
            <v>No</v>
          </cell>
          <cell r="AI122" t="str">
            <v>No</v>
          </cell>
          <cell r="AJ122" t="str">
            <v>Yes</v>
          </cell>
          <cell r="AK122" t="str">
            <v>Yes</v>
          </cell>
          <cell r="AL122" t="str">
            <v>Yes</v>
          </cell>
          <cell r="AM122" t="str">
            <v>Yes</v>
          </cell>
          <cell r="AN122" t="str">
            <v>Yes</v>
          </cell>
          <cell r="AO122" t="str">
            <v>Yes</v>
          </cell>
          <cell r="AP122" t="str">
            <v>No</v>
          </cell>
          <cell r="AQ122" t="str">
            <v>No</v>
          </cell>
          <cell r="AR122" t="str">
            <v>No</v>
          </cell>
          <cell r="AS122" t="str">
            <v>Yes</v>
          </cell>
          <cell r="AT122" t="str">
            <v>No</v>
          </cell>
          <cell r="AU122" t="str">
            <v>Yes</v>
          </cell>
          <cell r="AV122" t="str">
            <v>No</v>
          </cell>
          <cell r="AW122" t="str">
            <v>No</v>
          </cell>
          <cell r="AX122">
            <v>0</v>
          </cell>
          <cell r="AY122">
            <v>1</v>
          </cell>
          <cell r="AZ122">
            <v>2</v>
          </cell>
          <cell r="BA122">
            <v>9</v>
          </cell>
          <cell r="BB122">
            <v>11</v>
          </cell>
          <cell r="BC122">
            <v>13</v>
          </cell>
          <cell r="BD122">
            <v>3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39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9</v>
          </cell>
          <cell r="BT122">
            <v>11</v>
          </cell>
          <cell r="BU122">
            <v>13</v>
          </cell>
          <cell r="BV122">
            <v>3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39</v>
          </cell>
          <cell r="CG122">
            <v>0</v>
          </cell>
          <cell r="CH122">
            <v>0</v>
          </cell>
          <cell r="CI122">
            <v>0</v>
          </cell>
          <cell r="CJ122">
            <v>19</v>
          </cell>
        </row>
        <row r="123">
          <cell r="A123" t="str">
            <v>022286</v>
          </cell>
          <cell r="B123" t="str">
            <v>Paireve (Nasulesule) Primary</v>
          </cell>
          <cell r="C123" t="str">
            <v>ENG</v>
          </cell>
          <cell r="D123" t="str">
            <v>PEB_SANMA</v>
          </cell>
          <cell r="E123" t="str">
            <v>Sanma PEB</v>
          </cell>
          <cell r="F123" t="str">
            <v>V</v>
          </cell>
          <cell r="G123" t="str">
            <v>Government of Vanuatu</v>
          </cell>
          <cell r="H123" t="str">
            <v>Santo</v>
          </cell>
          <cell r="I123" t="str">
            <v>Sanma</v>
          </cell>
          <cell r="J123" t="str">
            <v>0098430001</v>
          </cell>
          <cell r="K123" t="str">
            <v>PAIREVE PRIMARY SCHOOL</v>
          </cell>
          <cell r="L123" t="str">
            <v>PS</v>
          </cell>
          <cell r="M123" t="str">
            <v>No</v>
          </cell>
          <cell r="N123" t="str">
            <v>Yes</v>
          </cell>
          <cell r="O123" t="str">
            <v>Yes</v>
          </cell>
          <cell r="P123" t="str">
            <v>Yes</v>
          </cell>
          <cell r="Q123" t="str">
            <v>Yes</v>
          </cell>
          <cell r="R123" t="str">
            <v>Yes</v>
          </cell>
          <cell r="S123" t="str">
            <v>Yes</v>
          </cell>
          <cell r="T123" t="str">
            <v>Yes</v>
          </cell>
          <cell r="U123" t="str">
            <v>Yes</v>
          </cell>
          <cell r="V123" t="str">
            <v>No</v>
          </cell>
          <cell r="W123" t="str">
            <v>No</v>
          </cell>
          <cell r="X123" t="str">
            <v>No</v>
          </cell>
          <cell r="Y123" t="str">
            <v>No</v>
          </cell>
          <cell r="Z123" t="str">
            <v>No</v>
          </cell>
          <cell r="AA123" t="str">
            <v>No</v>
          </cell>
          <cell r="AB123" t="str">
            <v>No</v>
          </cell>
          <cell r="AC123" t="str">
            <v>No</v>
          </cell>
          <cell r="AD123" t="str">
            <v xml:space="preserve">1 2 3 4 5 6 7 8 </v>
          </cell>
          <cell r="AE123" t="str">
            <v>No</v>
          </cell>
          <cell r="AF123" t="str">
            <v>Yes</v>
          </cell>
          <cell r="AG123" t="str">
            <v>Yes</v>
          </cell>
          <cell r="AH123" t="str">
            <v>Yes</v>
          </cell>
          <cell r="AI123" t="str">
            <v>No</v>
          </cell>
          <cell r="AJ123" t="str">
            <v>Yes</v>
          </cell>
          <cell r="AK123" t="str">
            <v>Yes</v>
          </cell>
          <cell r="AL123" t="str">
            <v>Yes</v>
          </cell>
          <cell r="AM123" t="str">
            <v>Yes</v>
          </cell>
          <cell r="AN123" t="str">
            <v>Yes</v>
          </cell>
          <cell r="AO123" t="str">
            <v>Yes</v>
          </cell>
          <cell r="AP123" t="str">
            <v>Yes</v>
          </cell>
          <cell r="AQ123" t="str">
            <v>Yes</v>
          </cell>
          <cell r="AR123" t="str">
            <v>Yes</v>
          </cell>
          <cell r="AS123" t="str">
            <v>Yes</v>
          </cell>
          <cell r="AT123" t="str">
            <v>Yes</v>
          </cell>
          <cell r="AU123" t="str">
            <v>Yes</v>
          </cell>
          <cell r="AV123" t="str">
            <v>No</v>
          </cell>
          <cell r="AW123" t="str">
            <v>No</v>
          </cell>
          <cell r="AX123">
            <v>0</v>
          </cell>
          <cell r="AY123">
            <v>17</v>
          </cell>
          <cell r="AZ123">
            <v>29</v>
          </cell>
          <cell r="BA123">
            <v>37</v>
          </cell>
          <cell r="BB123">
            <v>34</v>
          </cell>
          <cell r="BC123">
            <v>30</v>
          </cell>
          <cell r="BD123">
            <v>36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183</v>
          </cell>
          <cell r="BO123">
            <v>0</v>
          </cell>
          <cell r="BP123">
            <v>0</v>
          </cell>
          <cell r="BQ123">
            <v>17</v>
          </cell>
          <cell r="BR123">
            <v>29</v>
          </cell>
          <cell r="BS123">
            <v>37</v>
          </cell>
          <cell r="BT123">
            <v>34</v>
          </cell>
          <cell r="BU123">
            <v>30</v>
          </cell>
          <cell r="BV123">
            <v>36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183</v>
          </cell>
          <cell r="CG123">
            <v>0</v>
          </cell>
          <cell r="CH123">
            <v>0</v>
          </cell>
          <cell r="CI123">
            <v>0</v>
          </cell>
          <cell r="CJ123">
            <v>50</v>
          </cell>
        </row>
        <row r="124">
          <cell r="A124" t="str">
            <v>022287</v>
          </cell>
          <cell r="B124" t="str">
            <v>Tovotovo Forestry Primary</v>
          </cell>
          <cell r="C124" t="str">
            <v>ENG</v>
          </cell>
          <cell r="D124" t="str">
            <v>APO</v>
          </cell>
          <cell r="E124" t="str">
            <v>Apostolic Church</v>
          </cell>
          <cell r="F124" t="str">
            <v>G</v>
          </cell>
          <cell r="G124" t="str">
            <v>Church (Government Assisted)</v>
          </cell>
          <cell r="H124" t="str">
            <v>Santo</v>
          </cell>
          <cell r="I124" t="str">
            <v>Sanma</v>
          </cell>
          <cell r="J124" t="str">
            <v>0098502001</v>
          </cell>
          <cell r="K124" t="str">
            <v>TOVOTOVO PRIMARY SCHOOL</v>
          </cell>
          <cell r="L124" t="str">
            <v>PS</v>
          </cell>
          <cell r="M124" t="str">
            <v>No</v>
          </cell>
          <cell r="N124" t="str">
            <v>Yes</v>
          </cell>
          <cell r="O124" t="str">
            <v>Yes</v>
          </cell>
          <cell r="P124" t="str">
            <v>Yes</v>
          </cell>
          <cell r="Q124" t="str">
            <v>Yes</v>
          </cell>
          <cell r="R124" t="str">
            <v>Yes</v>
          </cell>
          <cell r="S124" t="str">
            <v>Yes</v>
          </cell>
          <cell r="T124" t="str">
            <v>No</v>
          </cell>
          <cell r="U124" t="str">
            <v>No</v>
          </cell>
          <cell r="V124" t="str">
            <v>No</v>
          </cell>
          <cell r="W124" t="str">
            <v>No</v>
          </cell>
          <cell r="X124" t="str">
            <v>No</v>
          </cell>
          <cell r="Y124" t="str">
            <v>No</v>
          </cell>
          <cell r="Z124" t="str">
            <v>No</v>
          </cell>
          <cell r="AA124" t="str">
            <v>No</v>
          </cell>
          <cell r="AB124" t="str">
            <v>No</v>
          </cell>
          <cell r="AC124" t="str">
            <v>No</v>
          </cell>
          <cell r="AD124" t="str">
            <v xml:space="preserve">1 2 3 4 5 6 </v>
          </cell>
          <cell r="AE124" t="str">
            <v>No</v>
          </cell>
          <cell r="AF124" t="str">
            <v>Yes</v>
          </cell>
          <cell r="AG124" t="str">
            <v>No</v>
          </cell>
          <cell r="AH124" t="str">
            <v>No</v>
          </cell>
          <cell r="AI124" t="str">
            <v>No</v>
          </cell>
          <cell r="AJ124" t="str">
            <v>Yes</v>
          </cell>
          <cell r="AK124" t="str">
            <v>Yes</v>
          </cell>
          <cell r="AL124" t="str">
            <v>Yes</v>
          </cell>
          <cell r="AM124" t="str">
            <v>Yes</v>
          </cell>
          <cell r="AN124" t="str">
            <v>Yes</v>
          </cell>
          <cell r="AO124" t="str">
            <v>Yes</v>
          </cell>
          <cell r="AP124" t="str">
            <v>Yes</v>
          </cell>
          <cell r="AQ124" t="str">
            <v>Yes</v>
          </cell>
          <cell r="AR124" t="str">
            <v>Yes</v>
          </cell>
          <cell r="AS124" t="str">
            <v>Yes</v>
          </cell>
          <cell r="AT124" t="str">
            <v>Yes</v>
          </cell>
          <cell r="AU124" t="str">
            <v>Yes</v>
          </cell>
          <cell r="AV124" t="str">
            <v>No</v>
          </cell>
          <cell r="AW124" t="str">
            <v>No</v>
          </cell>
          <cell r="AX124">
            <v>0</v>
          </cell>
          <cell r="AY124">
            <v>45</v>
          </cell>
          <cell r="AZ124">
            <v>25</v>
          </cell>
          <cell r="BA124">
            <v>54</v>
          </cell>
          <cell r="BB124">
            <v>38</v>
          </cell>
          <cell r="BC124">
            <v>35</v>
          </cell>
          <cell r="BD124">
            <v>50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247</v>
          </cell>
          <cell r="BO124">
            <v>0</v>
          </cell>
          <cell r="BP124">
            <v>0</v>
          </cell>
          <cell r="BQ124">
            <v>45</v>
          </cell>
          <cell r="BR124">
            <v>25</v>
          </cell>
          <cell r="BS124">
            <v>54</v>
          </cell>
          <cell r="BT124">
            <v>38</v>
          </cell>
          <cell r="BU124">
            <v>35</v>
          </cell>
          <cell r="BV124">
            <v>50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247</v>
          </cell>
          <cell r="CG124">
            <v>0</v>
          </cell>
          <cell r="CH124">
            <v>0</v>
          </cell>
          <cell r="CI124">
            <v>0</v>
          </cell>
          <cell r="CJ124">
            <v>21</v>
          </cell>
        </row>
        <row r="125">
          <cell r="A125" t="str">
            <v>022289</v>
          </cell>
          <cell r="B125" t="str">
            <v>De Quiros(Matantas) Primary</v>
          </cell>
          <cell r="C125" t="str">
            <v>ENG</v>
          </cell>
          <cell r="D125" t="str">
            <v>PEB_SANMA</v>
          </cell>
          <cell r="E125" t="str">
            <v>Sanma PEB</v>
          </cell>
          <cell r="F125" t="str">
            <v>V</v>
          </cell>
          <cell r="G125" t="str">
            <v>Government of Vanuatu</v>
          </cell>
          <cell r="H125" t="str">
            <v>Santo</v>
          </cell>
          <cell r="I125" t="str">
            <v>Sanma</v>
          </cell>
          <cell r="J125" t="str">
            <v>0098423001</v>
          </cell>
          <cell r="K125" t="str">
            <v>DE QUEROS (MATANTAS) PRIMARY SCHOOL</v>
          </cell>
          <cell r="L125" t="str">
            <v>PS</v>
          </cell>
          <cell r="M125" t="str">
            <v>No</v>
          </cell>
          <cell r="N125" t="str">
            <v>Yes</v>
          </cell>
          <cell r="O125" t="str">
            <v>Yes</v>
          </cell>
          <cell r="P125" t="str">
            <v>Yes</v>
          </cell>
          <cell r="Q125" t="str">
            <v>Yes</v>
          </cell>
          <cell r="R125" t="str">
            <v>Yes</v>
          </cell>
          <cell r="S125" t="str">
            <v>Yes</v>
          </cell>
          <cell r="T125" t="str">
            <v>Yes</v>
          </cell>
          <cell r="U125" t="str">
            <v>Yes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 t="str">
            <v>No</v>
          </cell>
          <cell r="AA125" t="str">
            <v>No</v>
          </cell>
          <cell r="AB125" t="str">
            <v>No</v>
          </cell>
          <cell r="AC125" t="str">
            <v>No</v>
          </cell>
          <cell r="AD125" t="str">
            <v xml:space="preserve">1 2 3 4 5 6 7 8 </v>
          </cell>
          <cell r="AE125" t="str">
            <v>No</v>
          </cell>
          <cell r="AF125" t="str">
            <v>Yes</v>
          </cell>
          <cell r="AG125" t="str">
            <v>Yes</v>
          </cell>
          <cell r="AH125" t="str">
            <v>Yes</v>
          </cell>
          <cell r="AI125" t="str">
            <v>No</v>
          </cell>
          <cell r="AJ125" t="str">
            <v>Yes</v>
          </cell>
          <cell r="AK125" t="str">
            <v>Yes</v>
          </cell>
          <cell r="AL125" t="str">
            <v>Yes</v>
          </cell>
          <cell r="AM125" t="str">
            <v>Yes</v>
          </cell>
          <cell r="AN125" t="str">
            <v>Yes</v>
          </cell>
          <cell r="AO125" t="str">
            <v>Yes</v>
          </cell>
          <cell r="AP125" t="str">
            <v>Yes</v>
          </cell>
          <cell r="AQ125" t="str">
            <v>Yes</v>
          </cell>
          <cell r="AR125" t="str">
            <v>Yes</v>
          </cell>
          <cell r="AS125" t="str">
            <v>Yes</v>
          </cell>
          <cell r="AT125" t="str">
            <v>Yes</v>
          </cell>
          <cell r="AU125" t="str">
            <v>Yes</v>
          </cell>
          <cell r="AV125" t="str">
            <v>No</v>
          </cell>
          <cell r="AW125" t="str">
            <v>No</v>
          </cell>
          <cell r="AX125">
            <v>0</v>
          </cell>
          <cell r="AY125">
            <v>10</v>
          </cell>
          <cell r="AZ125">
            <v>16</v>
          </cell>
          <cell r="BA125">
            <v>22</v>
          </cell>
          <cell r="BB125">
            <v>24</v>
          </cell>
          <cell r="BC125">
            <v>13</v>
          </cell>
          <cell r="BD125">
            <v>23</v>
          </cell>
          <cell r="BE125">
            <v>44</v>
          </cell>
          <cell r="BF125">
            <v>36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108</v>
          </cell>
          <cell r="BO125">
            <v>80</v>
          </cell>
          <cell r="BP125">
            <v>0</v>
          </cell>
          <cell r="BQ125">
            <v>10</v>
          </cell>
          <cell r="BR125">
            <v>16</v>
          </cell>
          <cell r="BS125">
            <v>22</v>
          </cell>
          <cell r="BT125">
            <v>24</v>
          </cell>
          <cell r="BU125">
            <v>13</v>
          </cell>
          <cell r="BV125">
            <v>23</v>
          </cell>
          <cell r="BW125">
            <v>44</v>
          </cell>
          <cell r="BX125">
            <v>36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108</v>
          </cell>
          <cell r="CG125">
            <v>80</v>
          </cell>
          <cell r="CH125">
            <v>0</v>
          </cell>
          <cell r="CI125">
            <v>0</v>
          </cell>
          <cell r="CJ125">
            <v>6</v>
          </cell>
        </row>
        <row r="126">
          <cell r="A126" t="str">
            <v>022421</v>
          </cell>
          <cell r="B126" t="str">
            <v>Lehilehina Primary</v>
          </cell>
          <cell r="C126" t="str">
            <v>ENG</v>
          </cell>
          <cell r="D126" t="str">
            <v>PEB_SANMA</v>
          </cell>
          <cell r="E126" t="str">
            <v>Sanma PEB</v>
          </cell>
          <cell r="F126" t="str">
            <v>V</v>
          </cell>
          <cell r="G126" t="str">
            <v>Government of Vanuatu</v>
          </cell>
          <cell r="H126" t="str">
            <v>Araki</v>
          </cell>
          <cell r="I126" t="str">
            <v>Sanma</v>
          </cell>
          <cell r="J126" t="str">
            <v>0084644001</v>
          </cell>
          <cell r="K126" t="str">
            <v>LEHILEHINA PRIMARY SCHOOL</v>
          </cell>
          <cell r="L126" t="str">
            <v>PS</v>
          </cell>
          <cell r="M126" t="str">
            <v>No</v>
          </cell>
          <cell r="N126" t="str">
            <v>Yes</v>
          </cell>
          <cell r="O126" t="str">
            <v>Yes</v>
          </cell>
          <cell r="P126" t="str">
            <v>Yes</v>
          </cell>
          <cell r="Q126" t="str">
            <v>Yes</v>
          </cell>
          <cell r="R126" t="str">
            <v>Yes</v>
          </cell>
          <cell r="S126" t="str">
            <v>Yes</v>
          </cell>
          <cell r="T126" t="str">
            <v>No</v>
          </cell>
          <cell r="U126" t="str">
            <v>No</v>
          </cell>
          <cell r="V126" t="str">
            <v>No</v>
          </cell>
          <cell r="W126" t="str">
            <v>No</v>
          </cell>
          <cell r="X126" t="str">
            <v>No</v>
          </cell>
          <cell r="Y126" t="str">
            <v>No</v>
          </cell>
          <cell r="Z126" t="str">
            <v>No</v>
          </cell>
          <cell r="AA126" t="str">
            <v>No</v>
          </cell>
          <cell r="AB126" t="str">
            <v>No</v>
          </cell>
          <cell r="AC126" t="str">
            <v>No</v>
          </cell>
          <cell r="AD126" t="str">
            <v xml:space="preserve">1 2 3 4 5 6 </v>
          </cell>
          <cell r="AE126" t="str">
            <v>No</v>
          </cell>
          <cell r="AF126" t="str">
            <v>Yes</v>
          </cell>
          <cell r="AG126" t="str">
            <v>No</v>
          </cell>
          <cell r="AH126" t="str">
            <v>No</v>
          </cell>
          <cell r="AI126" t="str">
            <v>No</v>
          </cell>
          <cell r="AJ126" t="str">
            <v>Yes</v>
          </cell>
          <cell r="AK126" t="str">
            <v>Yes</v>
          </cell>
          <cell r="AL126" t="str">
            <v>Yes</v>
          </cell>
          <cell r="AM126" t="str">
            <v>Yes</v>
          </cell>
          <cell r="AN126" t="str">
            <v>Yes</v>
          </cell>
          <cell r="AO126" t="str">
            <v>Yes</v>
          </cell>
          <cell r="AP126" t="str">
            <v>No</v>
          </cell>
          <cell r="AQ126" t="str">
            <v>Yes</v>
          </cell>
          <cell r="AR126" t="str">
            <v>No</v>
          </cell>
          <cell r="AS126" t="str">
            <v>Yes</v>
          </cell>
          <cell r="AT126" t="str">
            <v>Yes</v>
          </cell>
          <cell r="AU126" t="str">
            <v>Yes</v>
          </cell>
          <cell r="AV126" t="str">
            <v>No</v>
          </cell>
          <cell r="AW126" t="str">
            <v>No</v>
          </cell>
          <cell r="AX126">
            <v>0</v>
          </cell>
          <cell r="AY126">
            <v>3</v>
          </cell>
          <cell r="AZ126">
            <v>8</v>
          </cell>
          <cell r="BA126">
            <v>8</v>
          </cell>
          <cell r="BB126">
            <v>3</v>
          </cell>
          <cell r="BC126">
            <v>7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32</v>
          </cell>
          <cell r="BO126">
            <v>0</v>
          </cell>
          <cell r="BP126">
            <v>0</v>
          </cell>
          <cell r="BQ126">
            <v>3</v>
          </cell>
          <cell r="BR126">
            <v>8</v>
          </cell>
          <cell r="BS126">
            <v>8</v>
          </cell>
          <cell r="BT126">
            <v>3</v>
          </cell>
          <cell r="BU126">
            <v>7</v>
          </cell>
          <cell r="BV126">
            <v>3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32</v>
          </cell>
          <cell r="CG126">
            <v>0</v>
          </cell>
          <cell r="CH126">
            <v>0</v>
          </cell>
          <cell r="CI126">
            <v>0</v>
          </cell>
          <cell r="CJ126">
            <v>2</v>
          </cell>
        </row>
        <row r="127">
          <cell r="A127" t="str">
            <v>032604</v>
          </cell>
          <cell r="B127" t="str">
            <v>Ambaebulu English Primary</v>
          </cell>
          <cell r="C127" t="str">
            <v>ENG</v>
          </cell>
          <cell r="D127" t="str">
            <v>PEB_PENAMA</v>
          </cell>
          <cell r="E127" t="str">
            <v>Penama PEB</v>
          </cell>
          <cell r="F127" t="str">
            <v>V</v>
          </cell>
          <cell r="G127" t="str">
            <v>Government of Vanuatu</v>
          </cell>
          <cell r="H127" t="str">
            <v>Ambae</v>
          </cell>
          <cell r="I127" t="str">
            <v>Penama</v>
          </cell>
          <cell r="J127" t="str">
            <v>0084844001</v>
          </cell>
          <cell r="K127" t="str">
            <v>AMBAEBULU PRIMARY SCHOOL</v>
          </cell>
          <cell r="L127" t="str">
            <v>PS</v>
          </cell>
          <cell r="M127" t="str">
            <v>No</v>
          </cell>
          <cell r="N127" t="str">
            <v>Yes</v>
          </cell>
          <cell r="O127" t="str">
            <v>Yes</v>
          </cell>
          <cell r="P127" t="str">
            <v>Yes</v>
          </cell>
          <cell r="Q127" t="str">
            <v>Yes</v>
          </cell>
          <cell r="R127" t="str">
            <v>Yes</v>
          </cell>
          <cell r="S127" t="str">
            <v>Yes</v>
          </cell>
          <cell r="T127" t="str">
            <v>No</v>
          </cell>
          <cell r="U127" t="str">
            <v>No</v>
          </cell>
          <cell r="V127" t="str">
            <v>No</v>
          </cell>
          <cell r="W127" t="str">
            <v>No</v>
          </cell>
          <cell r="X127" t="str">
            <v>No</v>
          </cell>
          <cell r="Y127" t="str">
            <v>No</v>
          </cell>
          <cell r="Z127" t="str">
            <v>No</v>
          </cell>
          <cell r="AA127" t="str">
            <v>No</v>
          </cell>
          <cell r="AB127" t="str">
            <v>No</v>
          </cell>
          <cell r="AC127" t="str">
            <v>No</v>
          </cell>
          <cell r="AD127" t="str">
            <v xml:space="preserve">1 2 3 4 5 6 </v>
          </cell>
          <cell r="AE127" t="str">
            <v>No</v>
          </cell>
          <cell r="AF127" t="str">
            <v>Yes</v>
          </cell>
          <cell r="AG127" t="str">
            <v>No</v>
          </cell>
          <cell r="AH127" t="str">
            <v>No</v>
          </cell>
          <cell r="AI127" t="str">
            <v>No</v>
          </cell>
          <cell r="AJ127" t="str">
            <v>Yes</v>
          </cell>
          <cell r="AK127" t="str">
            <v>Yes</v>
          </cell>
          <cell r="AL127" t="str">
            <v>Yes</v>
          </cell>
          <cell r="AM127" t="str">
            <v>Yes</v>
          </cell>
          <cell r="AN127" t="str">
            <v>Yes</v>
          </cell>
          <cell r="AO127" t="str">
            <v>Yes</v>
          </cell>
          <cell r="AP127" t="str">
            <v>Yes</v>
          </cell>
          <cell r="AQ127" t="str">
            <v>Yes</v>
          </cell>
          <cell r="AR127" t="str">
            <v>Yes</v>
          </cell>
          <cell r="AS127" t="str">
            <v>Yes</v>
          </cell>
          <cell r="AT127" t="str">
            <v>Yes</v>
          </cell>
          <cell r="AU127" t="str">
            <v>Yes</v>
          </cell>
          <cell r="AV127" t="str">
            <v>No</v>
          </cell>
          <cell r="AW127" t="str">
            <v>No</v>
          </cell>
          <cell r="AX127">
            <v>0</v>
          </cell>
          <cell r="AY127">
            <v>17</v>
          </cell>
          <cell r="AZ127">
            <v>21</v>
          </cell>
          <cell r="BA127">
            <v>26</v>
          </cell>
          <cell r="BB127">
            <v>18</v>
          </cell>
          <cell r="BC127">
            <v>35</v>
          </cell>
          <cell r="BD127">
            <v>26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143</v>
          </cell>
          <cell r="BO127">
            <v>0</v>
          </cell>
          <cell r="BP127">
            <v>0</v>
          </cell>
          <cell r="BQ127">
            <v>17</v>
          </cell>
          <cell r="BR127">
            <v>21</v>
          </cell>
          <cell r="BS127">
            <v>26</v>
          </cell>
          <cell r="BT127">
            <v>18</v>
          </cell>
          <cell r="BU127">
            <v>35</v>
          </cell>
          <cell r="BV127">
            <v>26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143</v>
          </cell>
          <cell r="CG127">
            <v>0</v>
          </cell>
          <cell r="CH127">
            <v>0</v>
          </cell>
          <cell r="CI127">
            <v>0</v>
          </cell>
          <cell r="CJ127">
            <v>14</v>
          </cell>
        </row>
        <row r="128">
          <cell r="A128" t="str">
            <v>032605</v>
          </cell>
          <cell r="B128" t="str">
            <v>Ambaebulu French Primary</v>
          </cell>
          <cell r="C128" t="str">
            <v>FRE</v>
          </cell>
          <cell r="D128" t="str">
            <v>PEB_PENAMA</v>
          </cell>
          <cell r="E128" t="str">
            <v>Penama PEB</v>
          </cell>
          <cell r="F128" t="str">
            <v>V</v>
          </cell>
          <cell r="G128" t="str">
            <v>Government of Vanuatu</v>
          </cell>
          <cell r="H128" t="str">
            <v>Ambae</v>
          </cell>
          <cell r="I128" t="str">
            <v>Penama</v>
          </cell>
          <cell r="J128" t="str">
            <v>0084844001</v>
          </cell>
          <cell r="K128" t="str">
            <v>AMBAEBULU PRIMARY SCHOOL</v>
          </cell>
          <cell r="L128" t="str">
            <v>PS</v>
          </cell>
          <cell r="M128" t="str">
            <v>No</v>
          </cell>
          <cell r="N128" t="str">
            <v>Yes</v>
          </cell>
          <cell r="O128" t="str">
            <v>Yes</v>
          </cell>
          <cell r="P128" t="str">
            <v>Yes</v>
          </cell>
          <cell r="Q128" t="str">
            <v>Yes</v>
          </cell>
          <cell r="R128" t="str">
            <v>Yes</v>
          </cell>
          <cell r="S128" t="str">
            <v>Yes</v>
          </cell>
          <cell r="T128" t="str">
            <v>No</v>
          </cell>
          <cell r="U128" t="str">
            <v>No</v>
          </cell>
          <cell r="V128" t="str">
            <v>No</v>
          </cell>
          <cell r="W128" t="str">
            <v>No</v>
          </cell>
          <cell r="X128" t="str">
            <v>No</v>
          </cell>
          <cell r="Y128" t="str">
            <v>No</v>
          </cell>
          <cell r="Z128" t="str">
            <v>No</v>
          </cell>
          <cell r="AA128" t="str">
            <v>No</v>
          </cell>
          <cell r="AB128" t="str">
            <v>No</v>
          </cell>
          <cell r="AC128" t="str">
            <v>No</v>
          </cell>
          <cell r="AD128" t="str">
            <v xml:space="preserve">1 2 3 4 5 6 </v>
          </cell>
          <cell r="AE128" t="str">
            <v>No</v>
          </cell>
          <cell r="AF128" t="str">
            <v>Yes</v>
          </cell>
          <cell r="AG128" t="str">
            <v>No</v>
          </cell>
          <cell r="AH128" t="str">
            <v>No</v>
          </cell>
          <cell r="AI128" t="str">
            <v>No</v>
          </cell>
          <cell r="AJ128" t="str">
            <v>Yes</v>
          </cell>
          <cell r="AK128" t="str">
            <v>Yes</v>
          </cell>
          <cell r="AL128" t="str">
            <v>Yes</v>
          </cell>
          <cell r="AM128" t="str">
            <v>Yes</v>
          </cell>
          <cell r="AN128" t="str">
            <v>Yes</v>
          </cell>
          <cell r="AO128" t="str">
            <v>Yes</v>
          </cell>
          <cell r="AP128" t="str">
            <v>Yes</v>
          </cell>
          <cell r="AQ128" t="str">
            <v>Yes</v>
          </cell>
          <cell r="AR128" t="str">
            <v>Yes</v>
          </cell>
          <cell r="AS128" t="str">
            <v>Yes</v>
          </cell>
          <cell r="AT128" t="str">
            <v>Yes</v>
          </cell>
          <cell r="AU128" t="str">
            <v>Yes</v>
          </cell>
          <cell r="AV128" t="str">
            <v>No</v>
          </cell>
          <cell r="AW128" t="str">
            <v>No</v>
          </cell>
          <cell r="AX128">
            <v>0</v>
          </cell>
          <cell r="AY128">
            <v>6</v>
          </cell>
          <cell r="AZ128">
            <v>5</v>
          </cell>
          <cell r="BA128">
            <v>4</v>
          </cell>
          <cell r="BB128">
            <v>9</v>
          </cell>
          <cell r="BC128">
            <v>5</v>
          </cell>
          <cell r="BD128">
            <v>10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39</v>
          </cell>
          <cell r="BO128">
            <v>0</v>
          </cell>
          <cell r="BP128">
            <v>0</v>
          </cell>
          <cell r="BQ128">
            <v>6</v>
          </cell>
          <cell r="BR128">
            <v>5</v>
          </cell>
          <cell r="BS128">
            <v>4</v>
          </cell>
          <cell r="BT128">
            <v>9</v>
          </cell>
          <cell r="BU128">
            <v>5</v>
          </cell>
          <cell r="BV128">
            <v>10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39</v>
          </cell>
          <cell r="CG128">
            <v>0</v>
          </cell>
          <cell r="CH128">
            <v>0</v>
          </cell>
          <cell r="CI128">
            <v>0</v>
          </cell>
          <cell r="CJ128">
            <v>7</v>
          </cell>
        </row>
        <row r="129">
          <cell r="A129" t="str">
            <v>032607</v>
          </cell>
          <cell r="B129" t="str">
            <v>Autabulu Primary</v>
          </cell>
          <cell r="C129" t="str">
            <v>ENG</v>
          </cell>
          <cell r="D129" t="str">
            <v>PEB_PENAMA</v>
          </cell>
          <cell r="E129" t="str">
            <v>Penama PEB</v>
          </cell>
          <cell r="F129" t="str">
            <v>V</v>
          </cell>
          <cell r="G129" t="str">
            <v>Government of Vanuatu</v>
          </cell>
          <cell r="H129" t="str">
            <v>Ambae</v>
          </cell>
          <cell r="I129" t="str">
            <v>Penama</v>
          </cell>
          <cell r="J129" t="str">
            <v>0086416001</v>
          </cell>
          <cell r="K129" t="str">
            <v>AUTABULU PRIMARY SCHOOL</v>
          </cell>
          <cell r="L129" t="str">
            <v>PS</v>
          </cell>
          <cell r="M129" t="str">
            <v>No</v>
          </cell>
          <cell r="N129" t="str">
            <v>Yes</v>
          </cell>
          <cell r="O129" t="str">
            <v>Yes</v>
          </cell>
          <cell r="P129" t="str">
            <v>Yes</v>
          </cell>
          <cell r="Q129" t="str">
            <v>Yes</v>
          </cell>
          <cell r="R129" t="str">
            <v>Yes</v>
          </cell>
          <cell r="S129" t="str">
            <v>Yes</v>
          </cell>
          <cell r="T129" t="str">
            <v>No</v>
          </cell>
          <cell r="U129" t="str">
            <v>No</v>
          </cell>
          <cell r="V129" t="str">
            <v>No</v>
          </cell>
          <cell r="W129" t="str">
            <v>No</v>
          </cell>
          <cell r="X129" t="str">
            <v>No</v>
          </cell>
          <cell r="Y129" t="str">
            <v>No</v>
          </cell>
          <cell r="Z129" t="str">
            <v>No</v>
          </cell>
          <cell r="AA129" t="str">
            <v>No</v>
          </cell>
          <cell r="AB129" t="str">
            <v>No</v>
          </cell>
          <cell r="AC129" t="str">
            <v>No</v>
          </cell>
          <cell r="AD129" t="str">
            <v xml:space="preserve">1 2 3 4 5 6 </v>
          </cell>
          <cell r="AE129" t="str">
            <v>No</v>
          </cell>
          <cell r="AF129" t="str">
            <v>Yes</v>
          </cell>
          <cell r="AG129" t="str">
            <v>No</v>
          </cell>
          <cell r="AH129" t="str">
            <v>No</v>
          </cell>
          <cell r="AI129" t="str">
            <v>No</v>
          </cell>
          <cell r="AJ129" t="str">
            <v>Yes</v>
          </cell>
          <cell r="AK129" t="str">
            <v>Yes</v>
          </cell>
          <cell r="AL129" t="str">
            <v>Yes</v>
          </cell>
          <cell r="AM129" t="str">
            <v>Yes</v>
          </cell>
          <cell r="AN129" t="str">
            <v>Yes</v>
          </cell>
          <cell r="AO129" t="str">
            <v>Yes</v>
          </cell>
          <cell r="AP129" t="str">
            <v>Yes</v>
          </cell>
          <cell r="AQ129" t="str">
            <v>Yes</v>
          </cell>
          <cell r="AR129" t="str">
            <v>Yes</v>
          </cell>
          <cell r="AS129" t="str">
            <v>Yes</v>
          </cell>
          <cell r="AT129" t="str">
            <v>Yes</v>
          </cell>
          <cell r="AU129" t="str">
            <v>Yes</v>
          </cell>
          <cell r="AV129" t="str">
            <v>No</v>
          </cell>
          <cell r="AW129" t="str">
            <v>No</v>
          </cell>
          <cell r="AX129">
            <v>0</v>
          </cell>
          <cell r="AY129">
            <v>8</v>
          </cell>
          <cell r="AZ129">
            <v>9</v>
          </cell>
          <cell r="BA129">
            <v>5</v>
          </cell>
          <cell r="BB129">
            <v>7</v>
          </cell>
          <cell r="BC129">
            <v>11</v>
          </cell>
          <cell r="BD129">
            <v>11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51</v>
          </cell>
          <cell r="BO129">
            <v>0</v>
          </cell>
          <cell r="BP129">
            <v>0</v>
          </cell>
          <cell r="BQ129">
            <v>8</v>
          </cell>
          <cell r="BR129">
            <v>9</v>
          </cell>
          <cell r="BS129">
            <v>5</v>
          </cell>
          <cell r="BT129">
            <v>7</v>
          </cell>
          <cell r="BU129">
            <v>11</v>
          </cell>
          <cell r="BV129">
            <v>11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51</v>
          </cell>
          <cell r="CG129">
            <v>0</v>
          </cell>
          <cell r="CH129">
            <v>0</v>
          </cell>
          <cell r="CI129">
            <v>0</v>
          </cell>
          <cell r="CJ129">
            <v>7</v>
          </cell>
        </row>
        <row r="130">
          <cell r="A130" t="str">
            <v>032610</v>
          </cell>
          <cell r="B130" t="str">
            <v>Bangabulu Primary</v>
          </cell>
          <cell r="C130" t="str">
            <v>ENG</v>
          </cell>
          <cell r="D130" t="str">
            <v>PEB_PENAMA</v>
          </cell>
          <cell r="E130" t="str">
            <v>Penama PEB</v>
          </cell>
          <cell r="F130" t="str">
            <v>V</v>
          </cell>
          <cell r="G130" t="str">
            <v>Government of Vanuatu</v>
          </cell>
          <cell r="H130" t="str">
            <v>Ambae</v>
          </cell>
          <cell r="I130" t="str">
            <v>Penama</v>
          </cell>
          <cell r="J130" t="str">
            <v>0084846001</v>
          </cell>
          <cell r="K130" t="str">
            <v>BANGABULU PRIMARY SCHOOL</v>
          </cell>
          <cell r="L130" t="str">
            <v>PS</v>
          </cell>
          <cell r="M130" t="str">
            <v>No</v>
          </cell>
          <cell r="N130" t="str">
            <v>Yes</v>
          </cell>
          <cell r="O130" t="str">
            <v>Yes</v>
          </cell>
          <cell r="P130" t="str">
            <v>Yes</v>
          </cell>
          <cell r="Q130" t="str">
            <v>Yes</v>
          </cell>
          <cell r="R130" t="str">
            <v>Yes</v>
          </cell>
          <cell r="S130" t="str">
            <v>Yes</v>
          </cell>
          <cell r="T130" t="str">
            <v>No</v>
          </cell>
          <cell r="U130" t="str">
            <v>No</v>
          </cell>
          <cell r="V130" t="str">
            <v>No</v>
          </cell>
          <cell r="W130" t="str">
            <v>No</v>
          </cell>
          <cell r="X130" t="str">
            <v>No</v>
          </cell>
          <cell r="Y130" t="str">
            <v>No</v>
          </cell>
          <cell r="Z130" t="str">
            <v>No</v>
          </cell>
          <cell r="AA130" t="str">
            <v>No</v>
          </cell>
          <cell r="AB130" t="str">
            <v>No</v>
          </cell>
          <cell r="AC130" t="str">
            <v>No</v>
          </cell>
          <cell r="AD130" t="str">
            <v xml:space="preserve">1 2 3 4 5 6 </v>
          </cell>
          <cell r="AE130" t="str">
            <v>No</v>
          </cell>
          <cell r="AF130" t="str">
            <v>Yes</v>
          </cell>
          <cell r="AG130" t="str">
            <v>No</v>
          </cell>
          <cell r="AH130" t="str">
            <v>No</v>
          </cell>
          <cell r="AI130" t="str">
            <v>No</v>
          </cell>
          <cell r="AJ130" t="str">
            <v>Yes</v>
          </cell>
          <cell r="AK130" t="str">
            <v>Yes</v>
          </cell>
          <cell r="AL130" t="str">
            <v>Yes</v>
          </cell>
          <cell r="AM130" t="str">
            <v>Yes</v>
          </cell>
          <cell r="AN130" t="str">
            <v>Yes</v>
          </cell>
          <cell r="AO130" t="str">
            <v>Yes</v>
          </cell>
          <cell r="AP130" t="str">
            <v>Yes</v>
          </cell>
          <cell r="AQ130" t="str">
            <v>Yes</v>
          </cell>
          <cell r="AR130" t="str">
            <v>Yes</v>
          </cell>
          <cell r="AS130" t="str">
            <v>Yes</v>
          </cell>
          <cell r="AT130" t="str">
            <v>Yes</v>
          </cell>
          <cell r="AU130" t="str">
            <v>Yes</v>
          </cell>
          <cell r="AV130" t="str">
            <v>No</v>
          </cell>
          <cell r="AW130" t="str">
            <v>No</v>
          </cell>
          <cell r="AX130">
            <v>0</v>
          </cell>
          <cell r="AY130">
            <v>21</v>
          </cell>
          <cell r="AZ130">
            <v>16</v>
          </cell>
          <cell r="BA130">
            <v>24</v>
          </cell>
          <cell r="BB130">
            <v>19</v>
          </cell>
          <cell r="BC130">
            <v>28</v>
          </cell>
          <cell r="BD130">
            <v>8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116</v>
          </cell>
          <cell r="BO130">
            <v>0</v>
          </cell>
          <cell r="BP130">
            <v>0</v>
          </cell>
          <cell r="BQ130">
            <v>21</v>
          </cell>
          <cell r="BR130">
            <v>16</v>
          </cell>
          <cell r="BS130">
            <v>24</v>
          </cell>
          <cell r="BT130">
            <v>19</v>
          </cell>
          <cell r="BU130">
            <v>28</v>
          </cell>
          <cell r="BV130">
            <v>8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116</v>
          </cell>
          <cell r="CG130">
            <v>0</v>
          </cell>
          <cell r="CH130">
            <v>0</v>
          </cell>
          <cell r="CI130">
            <v>0</v>
          </cell>
          <cell r="CJ130">
            <v>3</v>
          </cell>
        </row>
        <row r="131">
          <cell r="A131" t="str">
            <v>032617</v>
          </cell>
          <cell r="B131" t="str">
            <v>Herenhala Primary</v>
          </cell>
          <cell r="C131" t="str">
            <v>ENG</v>
          </cell>
          <cell r="D131" t="str">
            <v>PEB_PENAMA</v>
          </cell>
          <cell r="E131" t="str">
            <v>Penama PEB</v>
          </cell>
          <cell r="F131" t="str">
            <v>V</v>
          </cell>
          <cell r="G131" t="str">
            <v>Government of Vanuatu</v>
          </cell>
          <cell r="H131" t="str">
            <v>Pentecost</v>
          </cell>
          <cell r="I131" t="str">
            <v>Penama</v>
          </cell>
          <cell r="J131" t="str">
            <v>0084848001</v>
          </cell>
          <cell r="K131" t="str">
            <v>Herenhala Primary School</v>
          </cell>
          <cell r="L131" t="str">
            <v>PS</v>
          </cell>
          <cell r="M131" t="str">
            <v>No</v>
          </cell>
          <cell r="N131" t="str">
            <v>Yes</v>
          </cell>
          <cell r="O131" t="str">
            <v>Yes</v>
          </cell>
          <cell r="P131" t="str">
            <v>Yes</v>
          </cell>
          <cell r="Q131" t="str">
            <v>Yes</v>
          </cell>
          <cell r="R131" t="str">
            <v>Yes</v>
          </cell>
          <cell r="S131" t="str">
            <v>Yes</v>
          </cell>
          <cell r="T131" t="str">
            <v>No</v>
          </cell>
          <cell r="U131" t="str">
            <v>No</v>
          </cell>
          <cell r="V131" t="str">
            <v>No</v>
          </cell>
          <cell r="W131" t="str">
            <v>No</v>
          </cell>
          <cell r="X131" t="str">
            <v>No</v>
          </cell>
          <cell r="Y131" t="str">
            <v>No</v>
          </cell>
          <cell r="Z131" t="str">
            <v>No</v>
          </cell>
          <cell r="AA131" t="str">
            <v>No</v>
          </cell>
          <cell r="AB131" t="str">
            <v>No</v>
          </cell>
          <cell r="AC131" t="str">
            <v>No</v>
          </cell>
          <cell r="AD131" t="str">
            <v xml:space="preserve">1 2 3 4 5 6 </v>
          </cell>
          <cell r="AE131" t="str">
            <v>No</v>
          </cell>
          <cell r="AF131" t="str">
            <v>Yes</v>
          </cell>
          <cell r="AG131" t="str">
            <v>No</v>
          </cell>
          <cell r="AH131" t="str">
            <v>No</v>
          </cell>
          <cell r="AI131" t="str">
            <v>No</v>
          </cell>
          <cell r="AJ131" t="str">
            <v>Yes</v>
          </cell>
          <cell r="AK131" t="str">
            <v>Yes</v>
          </cell>
          <cell r="AL131" t="str">
            <v>Yes</v>
          </cell>
          <cell r="AM131" t="str">
            <v>Yes</v>
          </cell>
          <cell r="AN131" t="str">
            <v>Yes</v>
          </cell>
          <cell r="AO131" t="str">
            <v>Yes</v>
          </cell>
          <cell r="AP131" t="str">
            <v>Yes</v>
          </cell>
          <cell r="AQ131" t="str">
            <v>Yes</v>
          </cell>
          <cell r="AR131" t="str">
            <v>Yes</v>
          </cell>
          <cell r="AS131" t="str">
            <v>Yes</v>
          </cell>
          <cell r="AT131" t="str">
            <v>Yes</v>
          </cell>
          <cell r="AU131" t="str">
            <v>Yes</v>
          </cell>
          <cell r="AV131" t="str">
            <v>No</v>
          </cell>
          <cell r="AW131" t="str">
            <v>No</v>
          </cell>
          <cell r="AX131">
            <v>0</v>
          </cell>
          <cell r="AY131">
            <v>26</v>
          </cell>
          <cell r="AZ131">
            <v>26</v>
          </cell>
          <cell r="BA131">
            <v>41</v>
          </cell>
          <cell r="BB131">
            <v>51</v>
          </cell>
          <cell r="BC131">
            <v>38</v>
          </cell>
          <cell r="BD131">
            <v>27</v>
          </cell>
          <cell r="BE131">
            <v>0</v>
          </cell>
          <cell r="BF131">
            <v>3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209</v>
          </cell>
          <cell r="BO131">
            <v>3</v>
          </cell>
          <cell r="BP131">
            <v>0</v>
          </cell>
          <cell r="BQ131">
            <v>26</v>
          </cell>
          <cell r="BR131">
            <v>26</v>
          </cell>
          <cell r="BS131">
            <v>41</v>
          </cell>
          <cell r="BT131">
            <v>51</v>
          </cell>
          <cell r="BU131">
            <v>38</v>
          </cell>
          <cell r="BV131">
            <v>27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209</v>
          </cell>
          <cell r="CG131">
            <v>0</v>
          </cell>
          <cell r="CH131">
            <v>0</v>
          </cell>
          <cell r="CI131">
            <v>0</v>
          </cell>
          <cell r="CJ131">
            <v>21</v>
          </cell>
        </row>
        <row r="132">
          <cell r="A132" t="str">
            <v>032624</v>
          </cell>
          <cell r="B132" t="str">
            <v>Lolopuepue Primary</v>
          </cell>
          <cell r="C132" t="str">
            <v>FRE</v>
          </cell>
          <cell r="D132" t="str">
            <v>CATH</v>
          </cell>
          <cell r="E132" t="str">
            <v>Catholic Education Authority</v>
          </cell>
          <cell r="F132" t="str">
            <v>G</v>
          </cell>
          <cell r="G132" t="str">
            <v>Church (Government Assisted)</v>
          </cell>
          <cell r="H132" t="str">
            <v>Ambae</v>
          </cell>
          <cell r="I132" t="str">
            <v>Penama</v>
          </cell>
          <cell r="J132" t="str">
            <v>0084895001</v>
          </cell>
          <cell r="K132" t="str">
            <v>LOLOPUEPUE PRIMARY SCHOOL</v>
          </cell>
          <cell r="L132" t="str">
            <v>PS</v>
          </cell>
          <cell r="M132" t="str">
            <v>No</v>
          </cell>
          <cell r="N132" t="str">
            <v>Yes</v>
          </cell>
          <cell r="O132" t="str">
            <v>Yes</v>
          </cell>
          <cell r="P132" t="str">
            <v>Yes</v>
          </cell>
          <cell r="Q132" t="str">
            <v>Yes</v>
          </cell>
          <cell r="R132" t="str">
            <v>Yes</v>
          </cell>
          <cell r="S132" t="str">
            <v>Yes</v>
          </cell>
          <cell r="T132" t="str">
            <v>No</v>
          </cell>
          <cell r="U132" t="str">
            <v>No</v>
          </cell>
          <cell r="V132" t="str">
            <v>No</v>
          </cell>
          <cell r="W132" t="str">
            <v>No</v>
          </cell>
          <cell r="X132" t="str">
            <v>No</v>
          </cell>
          <cell r="Y132" t="str">
            <v>No</v>
          </cell>
          <cell r="Z132" t="str">
            <v>No</v>
          </cell>
          <cell r="AA132" t="str">
            <v>No</v>
          </cell>
          <cell r="AB132" t="str">
            <v>No</v>
          </cell>
          <cell r="AC132" t="str">
            <v>No</v>
          </cell>
          <cell r="AD132" t="str">
            <v xml:space="preserve">1 2 3 4 5 6 </v>
          </cell>
          <cell r="AE132" t="str">
            <v>No</v>
          </cell>
          <cell r="AF132" t="str">
            <v>Yes</v>
          </cell>
          <cell r="AG132" t="str">
            <v>No</v>
          </cell>
          <cell r="AH132" t="str">
            <v>No</v>
          </cell>
          <cell r="AI132" t="str">
            <v>No</v>
          </cell>
          <cell r="AJ132" t="str">
            <v>Yes</v>
          </cell>
          <cell r="AK132" t="str">
            <v>Yes</v>
          </cell>
          <cell r="AL132" t="str">
            <v>Yes</v>
          </cell>
          <cell r="AM132" t="str">
            <v>Yes</v>
          </cell>
          <cell r="AN132" t="str">
            <v>Yes</v>
          </cell>
          <cell r="AO132" t="str">
            <v>Yes</v>
          </cell>
          <cell r="AP132" t="str">
            <v>Yes</v>
          </cell>
          <cell r="AQ132" t="str">
            <v>Yes</v>
          </cell>
          <cell r="AR132" t="str">
            <v>Yes</v>
          </cell>
          <cell r="AS132" t="str">
            <v>Yes</v>
          </cell>
          <cell r="AT132" t="str">
            <v>Yes</v>
          </cell>
          <cell r="AU132" t="str">
            <v>Yes</v>
          </cell>
          <cell r="AV132" t="str">
            <v>No</v>
          </cell>
          <cell r="AW132" t="str">
            <v>No</v>
          </cell>
          <cell r="AX132">
            <v>0</v>
          </cell>
          <cell r="AY132">
            <v>25</v>
          </cell>
          <cell r="AZ132">
            <v>22</v>
          </cell>
          <cell r="BA132">
            <v>20</v>
          </cell>
          <cell r="BB132">
            <v>12</v>
          </cell>
          <cell r="BC132">
            <v>11</v>
          </cell>
          <cell r="BD132">
            <v>24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114</v>
          </cell>
          <cell r="BO132">
            <v>0</v>
          </cell>
          <cell r="BP132">
            <v>0</v>
          </cell>
          <cell r="BQ132">
            <v>25</v>
          </cell>
          <cell r="BR132">
            <v>22</v>
          </cell>
          <cell r="BS132">
            <v>20</v>
          </cell>
          <cell r="BT132">
            <v>12</v>
          </cell>
          <cell r="BU132">
            <v>11</v>
          </cell>
          <cell r="BV132">
            <v>24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114</v>
          </cell>
          <cell r="CG132">
            <v>0</v>
          </cell>
          <cell r="CH132">
            <v>0</v>
          </cell>
          <cell r="CI132">
            <v>0</v>
          </cell>
          <cell r="CJ132">
            <v>29</v>
          </cell>
        </row>
        <row r="133">
          <cell r="A133" t="str">
            <v>032625</v>
          </cell>
          <cell r="B133" t="str">
            <v>Lolovoli Primary</v>
          </cell>
          <cell r="C133" t="str">
            <v>ENG</v>
          </cell>
          <cell r="D133" t="str">
            <v>PEB_PENAMA</v>
          </cell>
          <cell r="E133" t="str">
            <v>Penama PEB</v>
          </cell>
          <cell r="F133" t="str">
            <v>V</v>
          </cell>
          <cell r="G133" t="str">
            <v>Government of Vanuatu</v>
          </cell>
          <cell r="H133" t="str">
            <v>Ambae</v>
          </cell>
          <cell r="I133" t="str">
            <v>Penama</v>
          </cell>
          <cell r="J133" t="str">
            <v>0084847001</v>
          </cell>
          <cell r="K133" t="str">
            <v>LOLOVOLI PRIMARY SCHOOL</v>
          </cell>
          <cell r="L133" t="str">
            <v>PS</v>
          </cell>
          <cell r="M133" t="str">
            <v>No</v>
          </cell>
          <cell r="N133" t="str">
            <v>Yes</v>
          </cell>
          <cell r="O133" t="str">
            <v>Yes</v>
          </cell>
          <cell r="P133" t="str">
            <v>Yes</v>
          </cell>
          <cell r="Q133" t="str">
            <v>Yes</v>
          </cell>
          <cell r="R133" t="str">
            <v>Yes</v>
          </cell>
          <cell r="S133" t="str">
            <v>Yes</v>
          </cell>
          <cell r="T133" t="str">
            <v>No</v>
          </cell>
          <cell r="U133" t="str">
            <v>No</v>
          </cell>
          <cell r="V133" t="str">
            <v>No</v>
          </cell>
          <cell r="W133" t="str">
            <v>No</v>
          </cell>
          <cell r="X133" t="str">
            <v>No</v>
          </cell>
          <cell r="Y133" t="str">
            <v>No</v>
          </cell>
          <cell r="Z133" t="str">
            <v>No</v>
          </cell>
          <cell r="AA133" t="str">
            <v>No</v>
          </cell>
          <cell r="AB133" t="str">
            <v>No</v>
          </cell>
          <cell r="AC133" t="str">
            <v>No</v>
          </cell>
          <cell r="AD133" t="str">
            <v xml:space="preserve">1 2 3 4 5 6 </v>
          </cell>
          <cell r="AE133" t="str">
            <v>No</v>
          </cell>
          <cell r="AF133" t="str">
            <v>Yes</v>
          </cell>
          <cell r="AG133" t="str">
            <v>No</v>
          </cell>
          <cell r="AH133" t="str">
            <v>No</v>
          </cell>
          <cell r="AI133" t="str">
            <v>No</v>
          </cell>
          <cell r="AJ133" t="str">
            <v>Yes</v>
          </cell>
          <cell r="AK133" t="str">
            <v>Yes</v>
          </cell>
          <cell r="AL133" t="str">
            <v>Yes</v>
          </cell>
          <cell r="AM133" t="str">
            <v>Yes</v>
          </cell>
          <cell r="AN133" t="str">
            <v>Yes</v>
          </cell>
          <cell r="AO133" t="str">
            <v>Yes</v>
          </cell>
          <cell r="AP133" t="str">
            <v>Yes</v>
          </cell>
          <cell r="AQ133" t="str">
            <v>Yes</v>
          </cell>
          <cell r="AR133" t="str">
            <v>Yes</v>
          </cell>
          <cell r="AS133" t="str">
            <v>Yes</v>
          </cell>
          <cell r="AT133" t="str">
            <v>Yes</v>
          </cell>
          <cell r="AU133" t="str">
            <v>Yes</v>
          </cell>
          <cell r="AV133" t="str">
            <v>No</v>
          </cell>
          <cell r="AW133" t="str">
            <v>No</v>
          </cell>
          <cell r="AX133">
            <v>0</v>
          </cell>
          <cell r="AY133">
            <v>15</v>
          </cell>
          <cell r="AZ133">
            <v>17</v>
          </cell>
          <cell r="BA133">
            <v>17</v>
          </cell>
          <cell r="BB133">
            <v>13</v>
          </cell>
          <cell r="BC133">
            <v>15</v>
          </cell>
          <cell r="BD133">
            <v>14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91</v>
          </cell>
          <cell r="BO133">
            <v>0</v>
          </cell>
          <cell r="BP133">
            <v>0</v>
          </cell>
          <cell r="BQ133">
            <v>15</v>
          </cell>
          <cell r="BR133">
            <v>17</v>
          </cell>
          <cell r="BS133">
            <v>17</v>
          </cell>
          <cell r="BT133">
            <v>13</v>
          </cell>
          <cell r="BU133">
            <v>15</v>
          </cell>
          <cell r="BV133">
            <v>14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91</v>
          </cell>
          <cell r="CG133">
            <v>0</v>
          </cell>
          <cell r="CH133">
            <v>0</v>
          </cell>
          <cell r="CI133">
            <v>0</v>
          </cell>
          <cell r="CJ133">
            <v>9</v>
          </cell>
        </row>
        <row r="134">
          <cell r="A134" t="str">
            <v>032627</v>
          </cell>
          <cell r="B134" t="str">
            <v>Loone Primary</v>
          </cell>
          <cell r="C134" t="str">
            <v>ENG</v>
          </cell>
          <cell r="D134" t="str">
            <v>CATH</v>
          </cell>
          <cell r="E134" t="str">
            <v>Catholic Education Authority</v>
          </cell>
          <cell r="F134" t="str">
            <v>G</v>
          </cell>
          <cell r="G134" t="str">
            <v>Church (Government Assisted)</v>
          </cell>
          <cell r="H134" t="str">
            <v>Ambae</v>
          </cell>
          <cell r="I134" t="str">
            <v>Penama</v>
          </cell>
          <cell r="J134" t="str">
            <v>0084892001</v>
          </cell>
          <cell r="K134" t="str">
            <v>LONE PRIMARY SCHOOL</v>
          </cell>
          <cell r="L134" t="str">
            <v>PS</v>
          </cell>
          <cell r="M134" t="str">
            <v>No</v>
          </cell>
          <cell r="N134" t="str">
            <v>Yes</v>
          </cell>
          <cell r="O134" t="str">
            <v>Yes</v>
          </cell>
          <cell r="P134" t="str">
            <v>Yes</v>
          </cell>
          <cell r="Q134" t="str">
            <v>Yes</v>
          </cell>
          <cell r="R134" t="str">
            <v>Yes</v>
          </cell>
          <cell r="S134" t="str">
            <v>Yes</v>
          </cell>
          <cell r="T134" t="str">
            <v>No</v>
          </cell>
          <cell r="U134" t="str">
            <v>No</v>
          </cell>
          <cell r="V134" t="str">
            <v>No</v>
          </cell>
          <cell r="W134" t="str">
            <v>No</v>
          </cell>
          <cell r="X134" t="str">
            <v>No</v>
          </cell>
          <cell r="Y134" t="str">
            <v>No</v>
          </cell>
          <cell r="Z134" t="str">
            <v>No</v>
          </cell>
          <cell r="AA134" t="str">
            <v>No</v>
          </cell>
          <cell r="AB134" t="str">
            <v>No</v>
          </cell>
          <cell r="AC134" t="str">
            <v>No</v>
          </cell>
          <cell r="AD134" t="str">
            <v xml:space="preserve">1 2 3 4 5 6 </v>
          </cell>
          <cell r="AE134" t="str">
            <v>No</v>
          </cell>
          <cell r="AF134" t="str">
            <v>Yes</v>
          </cell>
          <cell r="AG134" t="str">
            <v>No</v>
          </cell>
          <cell r="AH134" t="str">
            <v>No</v>
          </cell>
          <cell r="AI134" t="str">
            <v>No</v>
          </cell>
          <cell r="AJ134" t="str">
            <v>Yes</v>
          </cell>
          <cell r="AK134" t="str">
            <v>Yes</v>
          </cell>
          <cell r="AL134" t="str">
            <v>Yes</v>
          </cell>
          <cell r="AM134" t="str">
            <v>Yes</v>
          </cell>
          <cell r="AN134" t="str">
            <v>Yes</v>
          </cell>
          <cell r="AO134" t="str">
            <v>Yes</v>
          </cell>
          <cell r="AP134" t="str">
            <v>Yes</v>
          </cell>
          <cell r="AQ134" t="str">
            <v>Yes</v>
          </cell>
          <cell r="AR134" t="str">
            <v>Yes</v>
          </cell>
          <cell r="AS134" t="str">
            <v>Yes</v>
          </cell>
          <cell r="AT134" t="str">
            <v>Yes</v>
          </cell>
          <cell r="AU134" t="str">
            <v>Yes</v>
          </cell>
          <cell r="AV134" t="str">
            <v>No</v>
          </cell>
          <cell r="AW134" t="str">
            <v>No</v>
          </cell>
          <cell r="AX134">
            <v>0</v>
          </cell>
          <cell r="AY134">
            <v>6</v>
          </cell>
          <cell r="AZ134">
            <v>7</v>
          </cell>
          <cell r="BA134">
            <v>8</v>
          </cell>
          <cell r="BB134">
            <v>5</v>
          </cell>
          <cell r="BC134">
            <v>10</v>
          </cell>
          <cell r="BD134">
            <v>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41</v>
          </cell>
          <cell r="BO134">
            <v>0</v>
          </cell>
          <cell r="BP134">
            <v>0</v>
          </cell>
          <cell r="BQ134">
            <v>6</v>
          </cell>
          <cell r="BR134">
            <v>7</v>
          </cell>
          <cell r="BS134">
            <v>8</v>
          </cell>
          <cell r="BT134">
            <v>5</v>
          </cell>
          <cell r="BU134">
            <v>10</v>
          </cell>
          <cell r="BV134">
            <v>5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41</v>
          </cell>
          <cell r="CG134">
            <v>0</v>
          </cell>
          <cell r="CH134">
            <v>0</v>
          </cell>
          <cell r="CI134">
            <v>0</v>
          </cell>
          <cell r="CJ134">
            <v>5</v>
          </cell>
        </row>
        <row r="135">
          <cell r="A135" t="str">
            <v>032628</v>
          </cell>
          <cell r="B135" t="str">
            <v>Loquirutaro Primary</v>
          </cell>
          <cell r="C135" t="str">
            <v>ENG</v>
          </cell>
          <cell r="D135" t="str">
            <v>PEB_PENAMA</v>
          </cell>
          <cell r="E135" t="str">
            <v>Penama PEB</v>
          </cell>
          <cell r="F135" t="str">
            <v>V</v>
          </cell>
          <cell r="G135" t="str">
            <v>Government of Vanuatu</v>
          </cell>
          <cell r="H135" t="str">
            <v>Ambae</v>
          </cell>
          <cell r="I135" t="str">
            <v>Penama</v>
          </cell>
          <cell r="J135" t="str">
            <v>0084849001</v>
          </cell>
          <cell r="K135" t="str">
            <v>LOQUIRUTARO PRIMARY SCHOOL</v>
          </cell>
          <cell r="L135" t="str">
            <v>PS</v>
          </cell>
          <cell r="M135" t="str">
            <v>No</v>
          </cell>
          <cell r="N135" t="str">
            <v>Yes</v>
          </cell>
          <cell r="O135" t="str">
            <v>Yes</v>
          </cell>
          <cell r="P135" t="str">
            <v>Yes</v>
          </cell>
          <cell r="Q135" t="str">
            <v>Yes</v>
          </cell>
          <cell r="R135" t="str">
            <v>Yes</v>
          </cell>
          <cell r="S135" t="str">
            <v>Yes</v>
          </cell>
          <cell r="T135" t="str">
            <v>No</v>
          </cell>
          <cell r="U135" t="str">
            <v>No</v>
          </cell>
          <cell r="V135" t="str">
            <v>No</v>
          </cell>
          <cell r="W135" t="str">
            <v>No</v>
          </cell>
          <cell r="X135" t="str">
            <v>No</v>
          </cell>
          <cell r="Y135" t="str">
            <v>No</v>
          </cell>
          <cell r="Z135" t="str">
            <v>No</v>
          </cell>
          <cell r="AA135" t="str">
            <v>No</v>
          </cell>
          <cell r="AB135" t="str">
            <v>No</v>
          </cell>
          <cell r="AC135" t="str">
            <v>No</v>
          </cell>
          <cell r="AD135" t="str">
            <v xml:space="preserve">1 2 3 4 5 6 </v>
          </cell>
          <cell r="AE135" t="str">
            <v>No</v>
          </cell>
          <cell r="AF135" t="str">
            <v>Yes</v>
          </cell>
          <cell r="AG135" t="str">
            <v>No</v>
          </cell>
          <cell r="AH135" t="str">
            <v>No</v>
          </cell>
          <cell r="AI135" t="str">
            <v>No</v>
          </cell>
          <cell r="AJ135" t="str">
            <v>Yes</v>
          </cell>
          <cell r="AK135" t="str">
            <v>Yes</v>
          </cell>
          <cell r="AL135" t="str">
            <v>Yes</v>
          </cell>
          <cell r="AM135" t="str">
            <v>Yes</v>
          </cell>
          <cell r="AN135" t="str">
            <v>Yes</v>
          </cell>
          <cell r="AO135" t="str">
            <v>Yes</v>
          </cell>
          <cell r="AP135" t="str">
            <v>Yes</v>
          </cell>
          <cell r="AQ135" t="str">
            <v>Yes</v>
          </cell>
          <cell r="AR135" t="str">
            <v>Yes</v>
          </cell>
          <cell r="AS135" t="str">
            <v>Yes</v>
          </cell>
          <cell r="AT135" t="str">
            <v>Yes</v>
          </cell>
          <cell r="AU135" t="str">
            <v>Yes</v>
          </cell>
          <cell r="AV135" t="str">
            <v>No</v>
          </cell>
          <cell r="AW135" t="str">
            <v>No</v>
          </cell>
          <cell r="AX135">
            <v>0</v>
          </cell>
          <cell r="AY135">
            <v>21</v>
          </cell>
          <cell r="AZ135">
            <v>20</v>
          </cell>
          <cell r="BA135">
            <v>18</v>
          </cell>
          <cell r="BB135">
            <v>22</v>
          </cell>
          <cell r="BC135">
            <v>12</v>
          </cell>
          <cell r="BD135">
            <v>14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107</v>
          </cell>
          <cell r="BO135">
            <v>0</v>
          </cell>
          <cell r="BP135">
            <v>0</v>
          </cell>
          <cell r="BQ135">
            <v>21</v>
          </cell>
          <cell r="BR135">
            <v>20</v>
          </cell>
          <cell r="BS135">
            <v>18</v>
          </cell>
          <cell r="BT135">
            <v>22</v>
          </cell>
          <cell r="BU135">
            <v>12</v>
          </cell>
          <cell r="BV135">
            <v>14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107</v>
          </cell>
          <cell r="CG135">
            <v>0</v>
          </cell>
          <cell r="CH135">
            <v>0</v>
          </cell>
          <cell r="CI135">
            <v>0</v>
          </cell>
          <cell r="CJ135">
            <v>12</v>
          </cell>
        </row>
        <row r="136">
          <cell r="A136" t="str">
            <v>032629</v>
          </cell>
          <cell r="B136" t="str">
            <v>Ala Memorial Primary</v>
          </cell>
          <cell r="C136" t="str">
            <v>ENG</v>
          </cell>
          <cell r="D136" t="str">
            <v>ACOM</v>
          </cell>
          <cell r="E136" t="str">
            <v>Anglican Church of Melanesia</v>
          </cell>
          <cell r="F136" t="str">
            <v>G</v>
          </cell>
          <cell r="G136" t="str">
            <v>Church (Government Assisted)</v>
          </cell>
          <cell r="H136" t="str">
            <v>Ambae</v>
          </cell>
          <cell r="I136" t="str">
            <v>Penama</v>
          </cell>
          <cell r="J136" t="str">
            <v>0084858001</v>
          </cell>
          <cell r="K136" t="str">
            <v>MACKENZIE PRIMARY SCHOOL</v>
          </cell>
          <cell r="L136" t="str">
            <v>PS</v>
          </cell>
          <cell r="M136" t="str">
            <v>No</v>
          </cell>
          <cell r="N136" t="str">
            <v>Yes</v>
          </cell>
          <cell r="O136" t="str">
            <v>Yes</v>
          </cell>
          <cell r="P136" t="str">
            <v>Yes</v>
          </cell>
          <cell r="Q136" t="str">
            <v>Yes</v>
          </cell>
          <cell r="R136" t="str">
            <v>Yes</v>
          </cell>
          <cell r="S136" t="str">
            <v>Yes</v>
          </cell>
          <cell r="T136" t="str">
            <v>No</v>
          </cell>
          <cell r="U136" t="str">
            <v>No</v>
          </cell>
          <cell r="V136" t="str">
            <v>No</v>
          </cell>
          <cell r="W136" t="str">
            <v>No</v>
          </cell>
          <cell r="X136" t="str">
            <v>No</v>
          </cell>
          <cell r="Y136" t="str">
            <v>No</v>
          </cell>
          <cell r="Z136" t="str">
            <v>No</v>
          </cell>
          <cell r="AA136" t="str">
            <v>No</v>
          </cell>
          <cell r="AB136" t="str">
            <v>No</v>
          </cell>
          <cell r="AC136" t="str">
            <v>No</v>
          </cell>
          <cell r="AD136" t="str">
            <v xml:space="preserve">1 2 3 4 5 6 </v>
          </cell>
          <cell r="AE136" t="str">
            <v>No</v>
          </cell>
          <cell r="AF136" t="str">
            <v>Yes</v>
          </cell>
          <cell r="AG136" t="str">
            <v>No</v>
          </cell>
          <cell r="AH136" t="str">
            <v>No</v>
          </cell>
          <cell r="AI136" t="str">
            <v>No</v>
          </cell>
          <cell r="AJ136" t="str">
            <v>Yes</v>
          </cell>
          <cell r="AK136" t="str">
            <v>Yes</v>
          </cell>
          <cell r="AL136" t="str">
            <v>Yes</v>
          </cell>
          <cell r="AM136" t="str">
            <v>Yes</v>
          </cell>
          <cell r="AN136" t="str">
            <v>Yes</v>
          </cell>
          <cell r="AO136" t="str">
            <v>Yes</v>
          </cell>
          <cell r="AP136" t="str">
            <v>Yes</v>
          </cell>
          <cell r="AQ136" t="str">
            <v>Yes</v>
          </cell>
          <cell r="AR136" t="str">
            <v>Yes</v>
          </cell>
          <cell r="AS136" t="str">
            <v>Yes</v>
          </cell>
          <cell r="AT136" t="str">
            <v>Yes</v>
          </cell>
          <cell r="AU136" t="str">
            <v>Yes</v>
          </cell>
          <cell r="AV136" t="str">
            <v>No</v>
          </cell>
          <cell r="AW136" t="str">
            <v>No</v>
          </cell>
          <cell r="AX136">
            <v>0</v>
          </cell>
          <cell r="AY136">
            <v>20</v>
          </cell>
          <cell r="AZ136">
            <v>15</v>
          </cell>
          <cell r="BA136">
            <v>13</v>
          </cell>
          <cell r="BB136">
            <v>9</v>
          </cell>
          <cell r="BC136">
            <v>13</v>
          </cell>
          <cell r="BD136">
            <v>7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77</v>
          </cell>
          <cell r="BO136">
            <v>0</v>
          </cell>
          <cell r="BP136">
            <v>0</v>
          </cell>
          <cell r="BQ136">
            <v>20</v>
          </cell>
          <cell r="BR136">
            <v>15</v>
          </cell>
          <cell r="BS136">
            <v>13</v>
          </cell>
          <cell r="BT136">
            <v>9</v>
          </cell>
          <cell r="BU136">
            <v>13</v>
          </cell>
          <cell r="BV136">
            <v>7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77</v>
          </cell>
          <cell r="CG136">
            <v>0</v>
          </cell>
          <cell r="CH136">
            <v>0</v>
          </cell>
          <cell r="CI136">
            <v>0</v>
          </cell>
          <cell r="CJ136">
            <v>3</v>
          </cell>
        </row>
        <row r="137">
          <cell r="A137" t="str">
            <v>032631</v>
          </cell>
          <cell r="B137" t="str">
            <v>Naleleo Primary</v>
          </cell>
          <cell r="C137" t="str">
            <v>ENG</v>
          </cell>
          <cell r="D137" t="str">
            <v>PEB_PENAMA</v>
          </cell>
          <cell r="E137" t="str">
            <v>Penama PEB</v>
          </cell>
          <cell r="F137" t="str">
            <v>V</v>
          </cell>
          <cell r="G137" t="str">
            <v>Government of Vanuatu</v>
          </cell>
          <cell r="H137" t="str">
            <v>Ambae</v>
          </cell>
          <cell r="I137" t="str">
            <v>Penama</v>
          </cell>
          <cell r="J137" t="str">
            <v>0084851001</v>
          </cell>
          <cell r="K137" t="str">
            <v>NALELEO PRIMARY SCHOOL</v>
          </cell>
          <cell r="L137" t="str">
            <v>PS</v>
          </cell>
          <cell r="M137" t="str">
            <v>No</v>
          </cell>
          <cell r="N137" t="str">
            <v>Yes</v>
          </cell>
          <cell r="O137" t="str">
            <v>Yes</v>
          </cell>
          <cell r="P137" t="str">
            <v>Yes</v>
          </cell>
          <cell r="Q137" t="str">
            <v>Yes</v>
          </cell>
          <cell r="R137" t="str">
            <v>Yes</v>
          </cell>
          <cell r="S137" t="str">
            <v>Yes</v>
          </cell>
          <cell r="T137" t="str">
            <v>No</v>
          </cell>
          <cell r="U137" t="str">
            <v>No</v>
          </cell>
          <cell r="V137" t="str">
            <v>No</v>
          </cell>
          <cell r="W137" t="str">
            <v>No</v>
          </cell>
          <cell r="X137" t="str">
            <v>No</v>
          </cell>
          <cell r="Y137" t="str">
            <v>No</v>
          </cell>
          <cell r="Z137" t="str">
            <v>No</v>
          </cell>
          <cell r="AA137" t="str">
            <v>No</v>
          </cell>
          <cell r="AB137" t="str">
            <v>No</v>
          </cell>
          <cell r="AC137" t="str">
            <v>No</v>
          </cell>
          <cell r="AD137" t="str">
            <v xml:space="preserve">1 2 3 4 5 6 </v>
          </cell>
          <cell r="AE137" t="str">
            <v>No</v>
          </cell>
          <cell r="AF137" t="str">
            <v>Yes</v>
          </cell>
          <cell r="AG137" t="str">
            <v>No</v>
          </cell>
          <cell r="AH137" t="str">
            <v>No</v>
          </cell>
          <cell r="AI137" t="str">
            <v>No</v>
          </cell>
          <cell r="AJ137" t="str">
            <v>Yes</v>
          </cell>
          <cell r="AK137" t="str">
            <v>Yes</v>
          </cell>
          <cell r="AL137" t="str">
            <v>Yes</v>
          </cell>
          <cell r="AM137" t="str">
            <v>Yes</v>
          </cell>
          <cell r="AN137" t="str">
            <v>Yes</v>
          </cell>
          <cell r="AO137" t="str">
            <v>Yes</v>
          </cell>
          <cell r="AP137" t="str">
            <v>Yes</v>
          </cell>
          <cell r="AQ137" t="str">
            <v>Yes</v>
          </cell>
          <cell r="AR137" t="str">
            <v>Yes</v>
          </cell>
          <cell r="AS137" t="str">
            <v>Yes</v>
          </cell>
          <cell r="AT137" t="str">
            <v>Yes</v>
          </cell>
          <cell r="AU137" t="str">
            <v>Yes</v>
          </cell>
          <cell r="AV137" t="str">
            <v>No</v>
          </cell>
          <cell r="AW137" t="str">
            <v>No</v>
          </cell>
          <cell r="AX137">
            <v>0</v>
          </cell>
          <cell r="AY137">
            <v>10</v>
          </cell>
          <cell r="AZ137">
            <v>5</v>
          </cell>
          <cell r="BA137">
            <v>8</v>
          </cell>
          <cell r="BB137">
            <v>5</v>
          </cell>
          <cell r="BC137">
            <v>4</v>
          </cell>
          <cell r="BD137">
            <v>5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37</v>
          </cell>
          <cell r="BO137">
            <v>0</v>
          </cell>
          <cell r="BP137">
            <v>0</v>
          </cell>
          <cell r="BQ137">
            <v>10</v>
          </cell>
          <cell r="BR137">
            <v>5</v>
          </cell>
          <cell r="BS137">
            <v>8</v>
          </cell>
          <cell r="BT137">
            <v>5</v>
          </cell>
          <cell r="BU137">
            <v>4</v>
          </cell>
          <cell r="BV137">
            <v>5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37</v>
          </cell>
          <cell r="CG137">
            <v>0</v>
          </cell>
          <cell r="CH137">
            <v>0</v>
          </cell>
          <cell r="CI137">
            <v>0</v>
          </cell>
          <cell r="CJ137">
            <v>5</v>
          </cell>
        </row>
        <row r="138">
          <cell r="A138" t="str">
            <v>032633</v>
          </cell>
          <cell r="B138" t="str">
            <v>St. Jean Baptiste (Nangire)</v>
          </cell>
          <cell r="C138" t="str">
            <v>FRE</v>
          </cell>
          <cell r="D138" t="str">
            <v>CATH</v>
          </cell>
          <cell r="E138" t="str">
            <v>Catholic Education Authority</v>
          </cell>
          <cell r="F138" t="str">
            <v>G</v>
          </cell>
          <cell r="G138" t="str">
            <v>Church (Government Assisted)</v>
          </cell>
          <cell r="H138" t="str">
            <v>Ambae</v>
          </cell>
          <cell r="I138" t="str">
            <v>Penama</v>
          </cell>
          <cell r="J138" t="str">
            <v>0084915001</v>
          </cell>
          <cell r="K138" t="str">
            <v>ST J BAPTISTE SCHOOL</v>
          </cell>
          <cell r="L138" t="str">
            <v>PS</v>
          </cell>
          <cell r="M138" t="str">
            <v>No</v>
          </cell>
          <cell r="N138" t="str">
            <v>Yes</v>
          </cell>
          <cell r="O138" t="str">
            <v>Yes</v>
          </cell>
          <cell r="P138" t="str">
            <v>Yes</v>
          </cell>
          <cell r="Q138" t="str">
            <v>Yes</v>
          </cell>
          <cell r="R138" t="str">
            <v>Yes</v>
          </cell>
          <cell r="S138" t="str">
            <v>Yes</v>
          </cell>
          <cell r="T138" t="str">
            <v>No</v>
          </cell>
          <cell r="U138" t="str">
            <v>No</v>
          </cell>
          <cell r="V138" t="str">
            <v>No</v>
          </cell>
          <cell r="W138" t="str">
            <v>No</v>
          </cell>
          <cell r="X138" t="str">
            <v>No</v>
          </cell>
          <cell r="Y138" t="str">
            <v>No</v>
          </cell>
          <cell r="Z138" t="str">
            <v>No</v>
          </cell>
          <cell r="AA138" t="str">
            <v>No</v>
          </cell>
          <cell r="AB138" t="str">
            <v>No</v>
          </cell>
          <cell r="AC138" t="str">
            <v>No</v>
          </cell>
          <cell r="AD138" t="str">
            <v xml:space="preserve">1 2 3 4 5 6 </v>
          </cell>
          <cell r="AE138" t="str">
            <v>No</v>
          </cell>
          <cell r="AF138" t="str">
            <v>Yes</v>
          </cell>
          <cell r="AG138" t="str">
            <v>No</v>
          </cell>
          <cell r="AH138" t="str">
            <v>No</v>
          </cell>
          <cell r="AI138" t="str">
            <v>No</v>
          </cell>
          <cell r="AJ138" t="str">
            <v>Yes</v>
          </cell>
          <cell r="AK138" t="str">
            <v>Yes</v>
          </cell>
          <cell r="AL138" t="str">
            <v>Yes</v>
          </cell>
          <cell r="AM138" t="str">
            <v>Yes</v>
          </cell>
          <cell r="AN138" t="str">
            <v>Yes</v>
          </cell>
          <cell r="AO138" t="str">
            <v>Yes</v>
          </cell>
          <cell r="AP138" t="str">
            <v>Yes</v>
          </cell>
          <cell r="AQ138" t="str">
            <v>Yes</v>
          </cell>
          <cell r="AR138" t="str">
            <v>Yes</v>
          </cell>
          <cell r="AS138" t="str">
            <v>Yes</v>
          </cell>
          <cell r="AT138" t="str">
            <v>Yes</v>
          </cell>
          <cell r="AU138" t="str">
            <v>Yes</v>
          </cell>
          <cell r="AV138" t="str">
            <v>No</v>
          </cell>
          <cell r="AW138" t="str">
            <v>No</v>
          </cell>
          <cell r="AX138">
            <v>0</v>
          </cell>
          <cell r="AY138">
            <v>4</v>
          </cell>
          <cell r="AZ138">
            <v>7</v>
          </cell>
          <cell r="BA138">
            <v>4</v>
          </cell>
          <cell r="BB138">
            <v>4</v>
          </cell>
          <cell r="BC138">
            <v>5</v>
          </cell>
          <cell r="BD138">
            <v>1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25</v>
          </cell>
          <cell r="BO138">
            <v>0</v>
          </cell>
          <cell r="BP138">
            <v>0</v>
          </cell>
          <cell r="BQ138">
            <v>4</v>
          </cell>
          <cell r="BR138">
            <v>7</v>
          </cell>
          <cell r="BS138">
            <v>4</v>
          </cell>
          <cell r="BT138">
            <v>4</v>
          </cell>
          <cell r="BU138">
            <v>5</v>
          </cell>
          <cell r="BV138">
            <v>1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25</v>
          </cell>
          <cell r="CG138">
            <v>0</v>
          </cell>
          <cell r="CH138">
            <v>0</v>
          </cell>
          <cell r="CI138">
            <v>0</v>
          </cell>
          <cell r="CJ138">
            <v>10</v>
          </cell>
        </row>
        <row r="139">
          <cell r="A139" t="str">
            <v>032638</v>
          </cell>
          <cell r="B139" t="str">
            <v>Nduindui Primary</v>
          </cell>
          <cell r="C139" t="str">
            <v>ENG</v>
          </cell>
          <cell r="D139" t="str">
            <v>PEB_PENAMA</v>
          </cell>
          <cell r="E139" t="str">
            <v>Penama PEB</v>
          </cell>
          <cell r="F139" t="str">
            <v>V</v>
          </cell>
          <cell r="G139" t="str">
            <v>Government of Vanuatu</v>
          </cell>
          <cell r="H139" t="str">
            <v>Ambae</v>
          </cell>
          <cell r="I139" t="str">
            <v>Penama</v>
          </cell>
          <cell r="J139" t="str">
            <v>0084890001</v>
          </cell>
          <cell r="K139" t="str">
            <v>NDUINDUI PRIMARY SCHOOL</v>
          </cell>
          <cell r="L139" t="str">
            <v>PS</v>
          </cell>
          <cell r="M139" t="str">
            <v>No</v>
          </cell>
          <cell r="N139" t="str">
            <v>Yes</v>
          </cell>
          <cell r="O139" t="str">
            <v>Yes</v>
          </cell>
          <cell r="P139" t="str">
            <v>Yes</v>
          </cell>
          <cell r="Q139" t="str">
            <v>Yes</v>
          </cell>
          <cell r="R139" t="str">
            <v>Yes</v>
          </cell>
          <cell r="S139" t="str">
            <v>Yes</v>
          </cell>
          <cell r="T139" t="str">
            <v>No</v>
          </cell>
          <cell r="U139" t="str">
            <v>No</v>
          </cell>
          <cell r="V139" t="str">
            <v>No</v>
          </cell>
          <cell r="W139" t="str">
            <v>No</v>
          </cell>
          <cell r="X139" t="str">
            <v>No</v>
          </cell>
          <cell r="Y139" t="str">
            <v>No</v>
          </cell>
          <cell r="Z139" t="str">
            <v>No</v>
          </cell>
          <cell r="AA139" t="str">
            <v>No</v>
          </cell>
          <cell r="AB139" t="str">
            <v>No</v>
          </cell>
          <cell r="AC139" t="str">
            <v>No</v>
          </cell>
          <cell r="AD139" t="str">
            <v xml:space="preserve">1 2 3 4 5 6 </v>
          </cell>
          <cell r="AE139" t="str">
            <v>No</v>
          </cell>
          <cell r="AF139" t="str">
            <v>Yes</v>
          </cell>
          <cell r="AG139" t="str">
            <v>No</v>
          </cell>
          <cell r="AH139" t="str">
            <v>No</v>
          </cell>
          <cell r="AI139" t="str">
            <v>No</v>
          </cell>
          <cell r="AJ139" t="str">
            <v>Yes</v>
          </cell>
          <cell r="AK139" t="str">
            <v>Yes</v>
          </cell>
          <cell r="AL139" t="str">
            <v>Yes</v>
          </cell>
          <cell r="AM139" t="str">
            <v>Yes</v>
          </cell>
          <cell r="AN139" t="str">
            <v>Yes</v>
          </cell>
          <cell r="AO139" t="str">
            <v>Yes</v>
          </cell>
          <cell r="AP139" t="str">
            <v>Yes</v>
          </cell>
          <cell r="AQ139" t="str">
            <v>Yes</v>
          </cell>
          <cell r="AR139" t="str">
            <v>Yes</v>
          </cell>
          <cell r="AS139" t="str">
            <v>Yes</v>
          </cell>
          <cell r="AT139" t="str">
            <v>Yes</v>
          </cell>
          <cell r="AU139" t="str">
            <v>Yes</v>
          </cell>
          <cell r="AV139" t="str">
            <v>No</v>
          </cell>
          <cell r="AW139" t="str">
            <v>No</v>
          </cell>
          <cell r="AX139">
            <v>0</v>
          </cell>
          <cell r="AY139">
            <v>10</v>
          </cell>
          <cell r="AZ139">
            <v>9</v>
          </cell>
          <cell r="BA139">
            <v>13</v>
          </cell>
          <cell r="BB139">
            <v>13</v>
          </cell>
          <cell r="BC139">
            <v>15</v>
          </cell>
          <cell r="BD139">
            <v>15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75</v>
          </cell>
          <cell r="BO139">
            <v>0</v>
          </cell>
          <cell r="BP139">
            <v>0</v>
          </cell>
          <cell r="BQ139">
            <v>10</v>
          </cell>
          <cell r="BR139">
            <v>9</v>
          </cell>
          <cell r="BS139">
            <v>13</v>
          </cell>
          <cell r="BT139">
            <v>13</v>
          </cell>
          <cell r="BU139">
            <v>15</v>
          </cell>
          <cell r="BV139">
            <v>15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75</v>
          </cell>
          <cell r="CG139">
            <v>0</v>
          </cell>
          <cell r="CH139">
            <v>0</v>
          </cell>
          <cell r="CI139">
            <v>0</v>
          </cell>
          <cell r="CJ139">
            <v>2</v>
          </cell>
        </row>
        <row r="140">
          <cell r="A140" t="str">
            <v>032639</v>
          </cell>
          <cell r="B140" t="str">
            <v>Ngwalona Primary</v>
          </cell>
          <cell r="C140" t="str">
            <v>FRE</v>
          </cell>
          <cell r="D140" t="str">
            <v>PEB_PENAMA</v>
          </cell>
          <cell r="E140" t="str">
            <v>Penama PEB</v>
          </cell>
          <cell r="F140" t="str">
            <v>V</v>
          </cell>
          <cell r="G140" t="str">
            <v>Government of Vanuatu</v>
          </cell>
          <cell r="H140" t="str">
            <v>Ambae</v>
          </cell>
          <cell r="I140" t="str">
            <v>Penama</v>
          </cell>
          <cell r="J140" t="str">
            <v>0085079001</v>
          </cell>
          <cell r="K140" t="str">
            <v>NGWALONA PRIMARY SCHOOL</v>
          </cell>
          <cell r="L140" t="str">
            <v>PS</v>
          </cell>
          <cell r="M140" t="str">
            <v>No</v>
          </cell>
          <cell r="N140" t="str">
            <v>Yes</v>
          </cell>
          <cell r="O140" t="str">
            <v>Yes</v>
          </cell>
          <cell r="P140" t="str">
            <v>Yes</v>
          </cell>
          <cell r="Q140" t="str">
            <v>Yes</v>
          </cell>
          <cell r="R140" t="str">
            <v>Yes</v>
          </cell>
          <cell r="S140" t="str">
            <v>Yes</v>
          </cell>
          <cell r="T140" t="str">
            <v>No</v>
          </cell>
          <cell r="U140" t="str">
            <v>No</v>
          </cell>
          <cell r="V140" t="str">
            <v>No</v>
          </cell>
          <cell r="W140" t="str">
            <v>No</v>
          </cell>
          <cell r="X140" t="str">
            <v>No</v>
          </cell>
          <cell r="Y140" t="str">
            <v>No</v>
          </cell>
          <cell r="Z140" t="str">
            <v>No</v>
          </cell>
          <cell r="AA140" t="str">
            <v>No</v>
          </cell>
          <cell r="AB140" t="str">
            <v>No</v>
          </cell>
          <cell r="AC140" t="str">
            <v>No</v>
          </cell>
          <cell r="AD140" t="str">
            <v xml:space="preserve">1 2 3 4 5 6 </v>
          </cell>
          <cell r="AE140" t="str">
            <v>No</v>
          </cell>
          <cell r="AF140" t="str">
            <v>Yes</v>
          </cell>
          <cell r="AG140" t="str">
            <v>No</v>
          </cell>
          <cell r="AH140" t="str">
            <v>No</v>
          </cell>
          <cell r="AI140" t="str">
            <v>No</v>
          </cell>
          <cell r="AJ140" t="str">
            <v>Yes</v>
          </cell>
          <cell r="AK140" t="str">
            <v>Yes</v>
          </cell>
          <cell r="AL140" t="str">
            <v>Yes</v>
          </cell>
          <cell r="AM140" t="str">
            <v>Yes</v>
          </cell>
          <cell r="AN140" t="str">
            <v>Yes</v>
          </cell>
          <cell r="AO140" t="str">
            <v>Yes</v>
          </cell>
          <cell r="AP140" t="str">
            <v>Yes</v>
          </cell>
          <cell r="AQ140" t="str">
            <v>Yes</v>
          </cell>
          <cell r="AR140" t="str">
            <v>Yes</v>
          </cell>
          <cell r="AS140" t="str">
            <v>Yes</v>
          </cell>
          <cell r="AT140" t="str">
            <v>Yes</v>
          </cell>
          <cell r="AU140" t="str">
            <v>Yes</v>
          </cell>
          <cell r="AV140" t="str">
            <v>No</v>
          </cell>
          <cell r="AW140" t="str">
            <v>No</v>
          </cell>
          <cell r="AX140">
            <v>0</v>
          </cell>
          <cell r="AY140">
            <v>7</v>
          </cell>
          <cell r="AZ140">
            <v>5</v>
          </cell>
          <cell r="BA140">
            <v>8</v>
          </cell>
          <cell r="BB140">
            <v>5</v>
          </cell>
          <cell r="BC140">
            <v>3</v>
          </cell>
          <cell r="BD140">
            <v>4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32</v>
          </cell>
          <cell r="BO140">
            <v>0</v>
          </cell>
          <cell r="BP140">
            <v>0</v>
          </cell>
          <cell r="BQ140">
            <v>7</v>
          </cell>
          <cell r="BR140">
            <v>5</v>
          </cell>
          <cell r="BS140">
            <v>8</v>
          </cell>
          <cell r="BT140">
            <v>5</v>
          </cell>
          <cell r="BU140">
            <v>3</v>
          </cell>
          <cell r="BV140">
            <v>4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32</v>
          </cell>
          <cell r="CG140">
            <v>0</v>
          </cell>
          <cell r="CH140">
            <v>0</v>
          </cell>
          <cell r="CI140">
            <v>0</v>
          </cell>
          <cell r="CJ140">
            <v>3</v>
          </cell>
        </row>
        <row r="141">
          <cell r="A141" t="str">
            <v>032642</v>
          </cell>
          <cell r="B141" t="str">
            <v>Quatuneala Primary</v>
          </cell>
          <cell r="C141" t="str">
            <v>ENG</v>
          </cell>
          <cell r="D141" t="str">
            <v>PEB_PENAMA</v>
          </cell>
          <cell r="E141" t="str">
            <v>Penama PEB</v>
          </cell>
          <cell r="F141" t="str">
            <v>V</v>
          </cell>
          <cell r="G141" t="str">
            <v>Government of Vanuatu</v>
          </cell>
          <cell r="H141" t="str">
            <v>Ambae</v>
          </cell>
          <cell r="I141" t="str">
            <v>Penama</v>
          </cell>
          <cell r="J141" t="str">
            <v>0084853001</v>
          </cell>
          <cell r="K141" t="str">
            <v>QATUNEALA PRIMARY SCHOOL</v>
          </cell>
          <cell r="L141" t="str">
            <v>PS</v>
          </cell>
          <cell r="M141" t="str">
            <v>No</v>
          </cell>
          <cell r="N141" t="str">
            <v>Yes</v>
          </cell>
          <cell r="O141" t="str">
            <v>Yes</v>
          </cell>
          <cell r="P141" t="str">
            <v>Yes</v>
          </cell>
          <cell r="Q141" t="str">
            <v>Yes</v>
          </cell>
          <cell r="R141" t="str">
            <v>Yes</v>
          </cell>
          <cell r="S141" t="str">
            <v>Yes</v>
          </cell>
          <cell r="T141" t="str">
            <v>No</v>
          </cell>
          <cell r="U141" t="str">
            <v>No</v>
          </cell>
          <cell r="V141" t="str">
            <v>No</v>
          </cell>
          <cell r="W141" t="str">
            <v>No</v>
          </cell>
          <cell r="X141" t="str">
            <v>No</v>
          </cell>
          <cell r="Y141" t="str">
            <v>No</v>
          </cell>
          <cell r="Z141" t="str">
            <v>No</v>
          </cell>
          <cell r="AA141" t="str">
            <v>No</v>
          </cell>
          <cell r="AB141" t="str">
            <v>No</v>
          </cell>
          <cell r="AC141" t="str">
            <v>No</v>
          </cell>
          <cell r="AD141" t="str">
            <v xml:space="preserve">1 2 3 4 5 6 </v>
          </cell>
          <cell r="AE141" t="str">
            <v>No</v>
          </cell>
          <cell r="AF141" t="str">
            <v>Yes</v>
          </cell>
          <cell r="AG141" t="str">
            <v>No</v>
          </cell>
          <cell r="AH141" t="str">
            <v>No</v>
          </cell>
          <cell r="AI141" t="str">
            <v>No</v>
          </cell>
          <cell r="AJ141" t="str">
            <v>Yes</v>
          </cell>
          <cell r="AK141" t="str">
            <v>Yes</v>
          </cell>
          <cell r="AL141" t="str">
            <v>Yes</v>
          </cell>
          <cell r="AM141" t="str">
            <v>Yes</v>
          </cell>
          <cell r="AN141" t="str">
            <v>Yes</v>
          </cell>
          <cell r="AO141" t="str">
            <v>Yes</v>
          </cell>
          <cell r="AP141" t="str">
            <v>Yes</v>
          </cell>
          <cell r="AQ141" t="str">
            <v>Yes</v>
          </cell>
          <cell r="AR141" t="str">
            <v>Yes</v>
          </cell>
          <cell r="AS141" t="str">
            <v>Yes</v>
          </cell>
          <cell r="AT141" t="str">
            <v>Yes</v>
          </cell>
          <cell r="AU141" t="str">
            <v>Yes</v>
          </cell>
          <cell r="AV141" t="str">
            <v>No</v>
          </cell>
          <cell r="AW141" t="str">
            <v>No</v>
          </cell>
          <cell r="AX141">
            <v>0</v>
          </cell>
          <cell r="AY141">
            <v>15</v>
          </cell>
          <cell r="AZ141">
            <v>14</v>
          </cell>
          <cell r="BA141">
            <v>23</v>
          </cell>
          <cell r="BB141">
            <v>28</v>
          </cell>
          <cell r="BC141">
            <v>19</v>
          </cell>
          <cell r="BD141">
            <v>27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126</v>
          </cell>
          <cell r="BO141">
            <v>0</v>
          </cell>
          <cell r="BP141">
            <v>0</v>
          </cell>
          <cell r="BQ141">
            <v>15</v>
          </cell>
          <cell r="BR141">
            <v>14</v>
          </cell>
          <cell r="BS141">
            <v>23</v>
          </cell>
          <cell r="BT141">
            <v>28</v>
          </cell>
          <cell r="BU141">
            <v>19</v>
          </cell>
          <cell r="BV141">
            <v>27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126</v>
          </cell>
          <cell r="CG141">
            <v>0</v>
          </cell>
          <cell r="CH141">
            <v>0</v>
          </cell>
          <cell r="CI141">
            <v>0</v>
          </cell>
          <cell r="CJ141">
            <v>23</v>
          </cell>
        </row>
        <row r="142">
          <cell r="A142" t="str">
            <v>032643</v>
          </cell>
          <cell r="B142" t="str">
            <v>Quatui Primary</v>
          </cell>
          <cell r="C142" t="str">
            <v>ENG</v>
          </cell>
          <cell r="D142" t="str">
            <v>PEB_PENAMA</v>
          </cell>
          <cell r="E142" t="str">
            <v>Penama PEB</v>
          </cell>
          <cell r="F142" t="str">
            <v>V</v>
          </cell>
          <cell r="G142" t="str">
            <v>Government of Vanuatu</v>
          </cell>
          <cell r="H142" t="str">
            <v>Ambae</v>
          </cell>
          <cell r="I142" t="str">
            <v>Penama</v>
          </cell>
          <cell r="J142" t="str">
            <v>0084854001</v>
          </cell>
          <cell r="K142" t="str">
            <v>QUATUI PRIMARY SCHOOL</v>
          </cell>
          <cell r="L142" t="str">
            <v>PS</v>
          </cell>
          <cell r="M142" t="str">
            <v>No</v>
          </cell>
          <cell r="N142" t="str">
            <v>Yes</v>
          </cell>
          <cell r="O142" t="str">
            <v>Yes</v>
          </cell>
          <cell r="P142" t="str">
            <v>Yes</v>
          </cell>
          <cell r="Q142" t="str">
            <v>Yes</v>
          </cell>
          <cell r="R142" t="str">
            <v>Yes</v>
          </cell>
          <cell r="S142" t="str">
            <v>Yes</v>
          </cell>
          <cell r="T142" t="str">
            <v>No</v>
          </cell>
          <cell r="U142" t="str">
            <v>No</v>
          </cell>
          <cell r="V142" t="str">
            <v>No</v>
          </cell>
          <cell r="W142" t="str">
            <v>No</v>
          </cell>
          <cell r="X142" t="str">
            <v>No</v>
          </cell>
          <cell r="Y142" t="str">
            <v>No</v>
          </cell>
          <cell r="Z142" t="str">
            <v>No</v>
          </cell>
          <cell r="AA142" t="str">
            <v>No</v>
          </cell>
          <cell r="AB142" t="str">
            <v>No</v>
          </cell>
          <cell r="AC142" t="str">
            <v>No</v>
          </cell>
          <cell r="AD142" t="str">
            <v xml:space="preserve">1 2 3 4 5 6 </v>
          </cell>
          <cell r="AE142" t="str">
            <v>No</v>
          </cell>
          <cell r="AF142" t="str">
            <v>Yes</v>
          </cell>
          <cell r="AG142" t="str">
            <v>No</v>
          </cell>
          <cell r="AH142" t="str">
            <v>No</v>
          </cell>
          <cell r="AI142" t="str">
            <v>No</v>
          </cell>
          <cell r="AJ142" t="str">
            <v>Yes</v>
          </cell>
          <cell r="AK142" t="str">
            <v>Yes</v>
          </cell>
          <cell r="AL142" t="str">
            <v>Yes</v>
          </cell>
          <cell r="AM142" t="str">
            <v>Yes</v>
          </cell>
          <cell r="AN142" t="str">
            <v>Yes</v>
          </cell>
          <cell r="AO142" t="str">
            <v>Yes</v>
          </cell>
          <cell r="AP142" t="str">
            <v>Yes</v>
          </cell>
          <cell r="AQ142" t="str">
            <v>Yes</v>
          </cell>
          <cell r="AR142" t="str">
            <v>Yes</v>
          </cell>
          <cell r="AS142" t="str">
            <v>Yes</v>
          </cell>
          <cell r="AT142" t="str">
            <v>Yes</v>
          </cell>
          <cell r="AU142" t="str">
            <v>Yes</v>
          </cell>
          <cell r="AV142" t="str">
            <v>No</v>
          </cell>
          <cell r="AW142" t="str">
            <v>No</v>
          </cell>
          <cell r="AX142">
            <v>0</v>
          </cell>
          <cell r="AY142">
            <v>18</v>
          </cell>
          <cell r="AZ142">
            <v>20</v>
          </cell>
          <cell r="BA142">
            <v>18</v>
          </cell>
          <cell r="BB142">
            <v>15</v>
          </cell>
          <cell r="BC142">
            <v>9</v>
          </cell>
          <cell r="BD142">
            <v>7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87</v>
          </cell>
          <cell r="BO142">
            <v>0</v>
          </cell>
          <cell r="BP142">
            <v>0</v>
          </cell>
          <cell r="BQ142">
            <v>18</v>
          </cell>
          <cell r="BR142">
            <v>20</v>
          </cell>
          <cell r="BS142">
            <v>18</v>
          </cell>
          <cell r="BT142">
            <v>15</v>
          </cell>
          <cell r="BU142">
            <v>9</v>
          </cell>
          <cell r="BV142">
            <v>7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87</v>
          </cell>
          <cell r="CG142">
            <v>0</v>
          </cell>
          <cell r="CH142">
            <v>0</v>
          </cell>
          <cell r="CI142">
            <v>0</v>
          </cell>
          <cell r="CJ142">
            <v>2</v>
          </cell>
        </row>
        <row r="143">
          <cell r="A143" t="str">
            <v>032647</v>
          </cell>
          <cell r="B143" t="str">
            <v>Raynold Memorial (Nagole) Primary</v>
          </cell>
          <cell r="C143" t="str">
            <v>ENG</v>
          </cell>
          <cell r="D143" t="str">
            <v>PEB_PENAMA</v>
          </cell>
          <cell r="E143" t="str">
            <v>Penama PEB</v>
          </cell>
          <cell r="F143" t="str">
            <v>V</v>
          </cell>
          <cell r="G143" t="str">
            <v>Government of Vanuatu</v>
          </cell>
          <cell r="H143" t="str">
            <v>Ambae</v>
          </cell>
          <cell r="I143" t="str">
            <v>Penama</v>
          </cell>
          <cell r="J143" t="str">
            <v>0084855001</v>
          </cell>
          <cell r="K143" t="str">
            <v>REYNOLD MEMORIAL PRIMARY SCHOOL</v>
          </cell>
          <cell r="L143" t="str">
            <v>PS</v>
          </cell>
          <cell r="M143" t="str">
            <v>No</v>
          </cell>
          <cell r="N143" t="str">
            <v>Yes</v>
          </cell>
          <cell r="O143" t="str">
            <v>Yes</v>
          </cell>
          <cell r="P143" t="str">
            <v>Yes</v>
          </cell>
          <cell r="Q143" t="str">
            <v>Yes</v>
          </cell>
          <cell r="R143" t="str">
            <v>Yes</v>
          </cell>
          <cell r="S143" t="str">
            <v>Yes</v>
          </cell>
          <cell r="T143" t="str">
            <v>No</v>
          </cell>
          <cell r="U143" t="str">
            <v>No</v>
          </cell>
          <cell r="V143" t="str">
            <v>No</v>
          </cell>
          <cell r="W143" t="str">
            <v>No</v>
          </cell>
          <cell r="X143" t="str">
            <v>No</v>
          </cell>
          <cell r="Y143" t="str">
            <v>No</v>
          </cell>
          <cell r="Z143" t="str">
            <v>No</v>
          </cell>
          <cell r="AA143" t="str">
            <v>No</v>
          </cell>
          <cell r="AB143" t="str">
            <v>No</v>
          </cell>
          <cell r="AC143" t="str">
            <v>No</v>
          </cell>
          <cell r="AD143" t="str">
            <v xml:space="preserve">1 2 3 4 5 6 </v>
          </cell>
          <cell r="AE143" t="str">
            <v>No</v>
          </cell>
          <cell r="AF143" t="str">
            <v>Yes</v>
          </cell>
          <cell r="AG143" t="str">
            <v>No</v>
          </cell>
          <cell r="AH143" t="str">
            <v>No</v>
          </cell>
          <cell r="AI143" t="str">
            <v>No</v>
          </cell>
          <cell r="AJ143" t="str">
            <v>Yes</v>
          </cell>
          <cell r="AK143" t="str">
            <v>Yes</v>
          </cell>
          <cell r="AL143" t="str">
            <v>Yes</v>
          </cell>
          <cell r="AM143" t="str">
            <v>Yes</v>
          </cell>
          <cell r="AN143" t="str">
            <v>Yes</v>
          </cell>
          <cell r="AO143" t="str">
            <v>Yes</v>
          </cell>
          <cell r="AP143" t="str">
            <v>Yes</v>
          </cell>
          <cell r="AQ143" t="str">
            <v>Yes</v>
          </cell>
          <cell r="AR143" t="str">
            <v>Yes</v>
          </cell>
          <cell r="AS143" t="str">
            <v>Yes</v>
          </cell>
          <cell r="AT143" t="str">
            <v>Yes</v>
          </cell>
          <cell r="AU143" t="str">
            <v>Yes</v>
          </cell>
          <cell r="AV143" t="str">
            <v>No</v>
          </cell>
          <cell r="AW143" t="str">
            <v>No</v>
          </cell>
          <cell r="AX143">
            <v>0</v>
          </cell>
          <cell r="AY143">
            <v>14</v>
          </cell>
          <cell r="AZ143">
            <v>8</v>
          </cell>
          <cell r="BA143">
            <v>18</v>
          </cell>
          <cell r="BB143">
            <v>13</v>
          </cell>
          <cell r="BC143">
            <v>10</v>
          </cell>
          <cell r="BD143">
            <v>9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72</v>
          </cell>
          <cell r="BO143">
            <v>0</v>
          </cell>
          <cell r="BP143">
            <v>0</v>
          </cell>
          <cell r="BQ143">
            <v>14</v>
          </cell>
          <cell r="BR143">
            <v>8</v>
          </cell>
          <cell r="BS143">
            <v>18</v>
          </cell>
          <cell r="BT143">
            <v>13</v>
          </cell>
          <cell r="BU143">
            <v>10</v>
          </cell>
          <cell r="BV143">
            <v>9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72</v>
          </cell>
          <cell r="CG143">
            <v>0</v>
          </cell>
          <cell r="CH143">
            <v>0</v>
          </cell>
          <cell r="CI143">
            <v>0</v>
          </cell>
          <cell r="CJ143">
            <v>11</v>
          </cell>
        </row>
        <row r="144">
          <cell r="A144" t="str">
            <v>032649</v>
          </cell>
          <cell r="B144" t="str">
            <v>Sarabulu Primary</v>
          </cell>
          <cell r="C144" t="str">
            <v>FRE</v>
          </cell>
          <cell r="D144" t="str">
            <v>PEB_PENAMA</v>
          </cell>
          <cell r="E144" t="str">
            <v>Penama PEB</v>
          </cell>
          <cell r="F144" t="str">
            <v>V</v>
          </cell>
          <cell r="G144" t="str">
            <v>Government of Vanuatu</v>
          </cell>
          <cell r="H144" t="str">
            <v>Ambae</v>
          </cell>
          <cell r="I144" t="str">
            <v>Penama</v>
          </cell>
          <cell r="J144" t="str">
            <v>0084856001</v>
          </cell>
          <cell r="K144" t="str">
            <v>SARABULU PRIMARY SCHOOL</v>
          </cell>
          <cell r="L144" t="str">
            <v>PS</v>
          </cell>
          <cell r="M144" t="str">
            <v>No</v>
          </cell>
          <cell r="N144" t="str">
            <v>Yes</v>
          </cell>
          <cell r="O144" t="str">
            <v>Yes</v>
          </cell>
          <cell r="P144" t="str">
            <v>Yes</v>
          </cell>
          <cell r="Q144" t="str">
            <v>Yes</v>
          </cell>
          <cell r="R144" t="str">
            <v>Yes</v>
          </cell>
          <cell r="S144" t="str">
            <v>Yes</v>
          </cell>
          <cell r="T144" t="str">
            <v>No</v>
          </cell>
          <cell r="U144" t="str">
            <v>No</v>
          </cell>
          <cell r="V144" t="str">
            <v>No</v>
          </cell>
          <cell r="W144" t="str">
            <v>No</v>
          </cell>
          <cell r="X144" t="str">
            <v>No</v>
          </cell>
          <cell r="Y144" t="str">
            <v>No</v>
          </cell>
          <cell r="Z144" t="str">
            <v>No</v>
          </cell>
          <cell r="AA144" t="str">
            <v>No</v>
          </cell>
          <cell r="AB144" t="str">
            <v>No</v>
          </cell>
          <cell r="AC144" t="str">
            <v>No</v>
          </cell>
          <cell r="AD144" t="str">
            <v xml:space="preserve">1 2 3 4 5 6 </v>
          </cell>
          <cell r="AE144" t="str">
            <v>No</v>
          </cell>
          <cell r="AF144" t="str">
            <v>Yes</v>
          </cell>
          <cell r="AG144" t="str">
            <v>No</v>
          </cell>
          <cell r="AH144" t="str">
            <v>No</v>
          </cell>
          <cell r="AI144" t="str">
            <v>No</v>
          </cell>
          <cell r="AJ144" t="str">
            <v>Yes</v>
          </cell>
          <cell r="AK144" t="str">
            <v>Yes</v>
          </cell>
          <cell r="AL144" t="str">
            <v>Yes</v>
          </cell>
          <cell r="AM144" t="str">
            <v>Yes</v>
          </cell>
          <cell r="AN144" t="str">
            <v>Yes</v>
          </cell>
          <cell r="AO144" t="str">
            <v>Yes</v>
          </cell>
          <cell r="AP144" t="str">
            <v>Yes</v>
          </cell>
          <cell r="AQ144" t="str">
            <v>Yes</v>
          </cell>
          <cell r="AR144" t="str">
            <v>Yes</v>
          </cell>
          <cell r="AS144" t="str">
            <v>Yes</v>
          </cell>
          <cell r="AT144" t="str">
            <v>Yes</v>
          </cell>
          <cell r="AU144" t="str">
            <v>Yes</v>
          </cell>
          <cell r="AV144" t="str">
            <v>No</v>
          </cell>
          <cell r="AW144" t="str">
            <v>No</v>
          </cell>
          <cell r="AX144">
            <v>0</v>
          </cell>
          <cell r="AY144">
            <v>14</v>
          </cell>
          <cell r="AZ144">
            <v>5</v>
          </cell>
          <cell r="BA144">
            <v>8</v>
          </cell>
          <cell r="BB144">
            <v>8</v>
          </cell>
          <cell r="BC144">
            <v>10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45</v>
          </cell>
          <cell r="BO144">
            <v>0</v>
          </cell>
          <cell r="BP144">
            <v>0</v>
          </cell>
          <cell r="BQ144">
            <v>14</v>
          </cell>
          <cell r="BR144">
            <v>5</v>
          </cell>
          <cell r="BS144">
            <v>8</v>
          </cell>
          <cell r="BT144">
            <v>8</v>
          </cell>
          <cell r="BU144">
            <v>10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45</v>
          </cell>
          <cell r="CG144">
            <v>0</v>
          </cell>
          <cell r="CH144">
            <v>0</v>
          </cell>
          <cell r="CI144">
            <v>0</v>
          </cell>
          <cell r="CJ144">
            <v>3</v>
          </cell>
        </row>
        <row r="145">
          <cell r="A145" t="str">
            <v>032650</v>
          </cell>
          <cell r="B145" t="str">
            <v>Simon Pimary</v>
          </cell>
          <cell r="C145" t="str">
            <v>ENG</v>
          </cell>
          <cell r="D145" t="str">
            <v>PEB_PENAMA</v>
          </cell>
          <cell r="E145" t="str">
            <v>Penama PEB</v>
          </cell>
          <cell r="F145" t="str">
            <v>V</v>
          </cell>
          <cell r="G145" t="str">
            <v>Government of Vanuatu</v>
          </cell>
          <cell r="H145" t="str">
            <v>Ambae</v>
          </cell>
          <cell r="I145" t="str">
            <v>Penama</v>
          </cell>
          <cell r="J145" t="str">
            <v>0084857001</v>
          </cell>
          <cell r="K145" t="str">
            <v>SIMON PRIMARY SCHOOL</v>
          </cell>
          <cell r="L145" t="str">
            <v>PS</v>
          </cell>
          <cell r="M145" t="str">
            <v>No</v>
          </cell>
          <cell r="N145" t="str">
            <v>Yes</v>
          </cell>
          <cell r="O145" t="str">
            <v>Yes</v>
          </cell>
          <cell r="P145" t="str">
            <v>Yes</v>
          </cell>
          <cell r="Q145" t="str">
            <v>Yes</v>
          </cell>
          <cell r="R145" t="str">
            <v>Yes</v>
          </cell>
          <cell r="S145" t="str">
            <v>Yes</v>
          </cell>
          <cell r="T145" t="str">
            <v>No</v>
          </cell>
          <cell r="U145" t="str">
            <v>No</v>
          </cell>
          <cell r="V145" t="str">
            <v>No</v>
          </cell>
          <cell r="W145" t="str">
            <v>No</v>
          </cell>
          <cell r="X145" t="str">
            <v>No</v>
          </cell>
          <cell r="Y145" t="str">
            <v>No</v>
          </cell>
          <cell r="Z145" t="str">
            <v>No</v>
          </cell>
          <cell r="AA145" t="str">
            <v>No</v>
          </cell>
          <cell r="AB145" t="str">
            <v>No</v>
          </cell>
          <cell r="AC145" t="str">
            <v>No</v>
          </cell>
          <cell r="AD145" t="str">
            <v xml:space="preserve">1 2 3 4 5 6 </v>
          </cell>
          <cell r="AE145" t="str">
            <v>No</v>
          </cell>
          <cell r="AF145" t="str">
            <v>Yes</v>
          </cell>
          <cell r="AG145" t="str">
            <v>No</v>
          </cell>
          <cell r="AH145" t="str">
            <v>No</v>
          </cell>
          <cell r="AI145" t="str">
            <v>No</v>
          </cell>
          <cell r="AJ145" t="str">
            <v>Yes</v>
          </cell>
          <cell r="AK145" t="str">
            <v>Yes</v>
          </cell>
          <cell r="AL145" t="str">
            <v>Yes</v>
          </cell>
          <cell r="AM145" t="str">
            <v>Yes</v>
          </cell>
          <cell r="AN145" t="str">
            <v>Yes</v>
          </cell>
          <cell r="AO145" t="str">
            <v>Yes</v>
          </cell>
          <cell r="AP145" t="str">
            <v>Yes</v>
          </cell>
          <cell r="AQ145" t="str">
            <v>Yes</v>
          </cell>
          <cell r="AR145" t="str">
            <v>Yes</v>
          </cell>
          <cell r="AS145" t="str">
            <v>Yes</v>
          </cell>
          <cell r="AT145" t="str">
            <v>Yes</v>
          </cell>
          <cell r="AU145" t="str">
            <v>Yes</v>
          </cell>
          <cell r="AV145" t="str">
            <v>No</v>
          </cell>
          <cell r="AW145" t="str">
            <v>No</v>
          </cell>
          <cell r="AX145">
            <v>0</v>
          </cell>
          <cell r="AY145">
            <v>8</v>
          </cell>
          <cell r="AZ145">
            <v>7</v>
          </cell>
          <cell r="BA145">
            <v>12</v>
          </cell>
          <cell r="BB145">
            <v>8</v>
          </cell>
          <cell r="BC145">
            <v>15</v>
          </cell>
          <cell r="BD145">
            <v>13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63</v>
          </cell>
          <cell r="BO145">
            <v>0</v>
          </cell>
          <cell r="BP145">
            <v>0</v>
          </cell>
          <cell r="BQ145">
            <v>8</v>
          </cell>
          <cell r="BR145">
            <v>7</v>
          </cell>
          <cell r="BS145">
            <v>12</v>
          </cell>
          <cell r="BT145">
            <v>8</v>
          </cell>
          <cell r="BU145">
            <v>15</v>
          </cell>
          <cell r="BV145">
            <v>13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63</v>
          </cell>
          <cell r="CG145">
            <v>0</v>
          </cell>
          <cell r="CH145">
            <v>0</v>
          </cell>
          <cell r="CI145">
            <v>0</v>
          </cell>
          <cell r="CJ145">
            <v>3</v>
          </cell>
        </row>
        <row r="146">
          <cell r="A146" t="str">
            <v>032652</v>
          </cell>
          <cell r="B146" t="str">
            <v>Talai Roroi Leleo Primary</v>
          </cell>
          <cell r="C146" t="str">
            <v>ENG</v>
          </cell>
          <cell r="D146" t="str">
            <v>PEB_PENAMA</v>
          </cell>
          <cell r="E146" t="str">
            <v>Penama PEB</v>
          </cell>
          <cell r="F146" t="str">
            <v>V</v>
          </cell>
          <cell r="G146" t="str">
            <v>Government of Vanuatu</v>
          </cell>
          <cell r="H146" t="str">
            <v>Ambae</v>
          </cell>
          <cell r="I146" t="str">
            <v>Penama</v>
          </cell>
          <cell r="J146" t="str">
            <v>0084906001</v>
          </cell>
          <cell r="K146" t="str">
            <v>TALAI ROROI LELEO PRIMARY SCHOOL</v>
          </cell>
          <cell r="L146" t="str">
            <v>PS</v>
          </cell>
          <cell r="M146" t="str">
            <v>No</v>
          </cell>
          <cell r="N146" t="str">
            <v>Yes</v>
          </cell>
          <cell r="O146" t="str">
            <v>Yes</v>
          </cell>
          <cell r="P146" t="str">
            <v>Yes</v>
          </cell>
          <cell r="Q146" t="str">
            <v>Yes</v>
          </cell>
          <cell r="R146" t="str">
            <v>Yes</v>
          </cell>
          <cell r="S146" t="str">
            <v>Yes</v>
          </cell>
          <cell r="T146" t="str">
            <v>No</v>
          </cell>
          <cell r="U146" t="str">
            <v>No</v>
          </cell>
          <cell r="V146" t="str">
            <v>No</v>
          </cell>
          <cell r="W146" t="str">
            <v>No</v>
          </cell>
          <cell r="X146" t="str">
            <v>No</v>
          </cell>
          <cell r="Y146" t="str">
            <v>No</v>
          </cell>
          <cell r="Z146" t="str">
            <v>No</v>
          </cell>
          <cell r="AA146" t="str">
            <v>No</v>
          </cell>
          <cell r="AB146" t="str">
            <v>No</v>
          </cell>
          <cell r="AC146" t="str">
            <v>No</v>
          </cell>
          <cell r="AD146" t="str">
            <v xml:space="preserve">1 2 3 4 5 6 </v>
          </cell>
          <cell r="AE146" t="str">
            <v>No</v>
          </cell>
          <cell r="AF146" t="str">
            <v>Yes</v>
          </cell>
          <cell r="AG146" t="str">
            <v>No</v>
          </cell>
          <cell r="AH146" t="str">
            <v>No</v>
          </cell>
          <cell r="AI146" t="str">
            <v>No</v>
          </cell>
          <cell r="AJ146" t="str">
            <v>Yes</v>
          </cell>
          <cell r="AK146" t="str">
            <v>Yes</v>
          </cell>
          <cell r="AL146" t="str">
            <v>Yes</v>
          </cell>
          <cell r="AM146" t="str">
            <v>Yes</v>
          </cell>
          <cell r="AN146" t="str">
            <v>Yes</v>
          </cell>
          <cell r="AO146" t="str">
            <v>Yes</v>
          </cell>
          <cell r="AP146" t="str">
            <v>Yes</v>
          </cell>
          <cell r="AQ146" t="str">
            <v>Yes</v>
          </cell>
          <cell r="AR146" t="str">
            <v>Yes</v>
          </cell>
          <cell r="AS146" t="str">
            <v>Yes</v>
          </cell>
          <cell r="AT146" t="str">
            <v>Yes</v>
          </cell>
          <cell r="AU146" t="str">
            <v>Yes</v>
          </cell>
          <cell r="AV146" t="str">
            <v>No</v>
          </cell>
          <cell r="AW146" t="str">
            <v>No</v>
          </cell>
          <cell r="AX146">
            <v>0</v>
          </cell>
          <cell r="AY146">
            <v>8</v>
          </cell>
          <cell r="AZ146">
            <v>5</v>
          </cell>
          <cell r="BA146">
            <v>9</v>
          </cell>
          <cell r="BB146">
            <v>7</v>
          </cell>
          <cell r="BC146">
            <v>8</v>
          </cell>
          <cell r="BD146">
            <v>10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47</v>
          </cell>
          <cell r="BO146">
            <v>0</v>
          </cell>
          <cell r="BP146">
            <v>0</v>
          </cell>
          <cell r="BQ146">
            <v>8</v>
          </cell>
          <cell r="BR146">
            <v>5</v>
          </cell>
          <cell r="BS146">
            <v>9</v>
          </cell>
          <cell r="BT146">
            <v>7</v>
          </cell>
          <cell r="BU146">
            <v>8</v>
          </cell>
          <cell r="BV146">
            <v>10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47</v>
          </cell>
          <cell r="CG146">
            <v>0</v>
          </cell>
          <cell r="CH146">
            <v>0</v>
          </cell>
          <cell r="CI146">
            <v>0</v>
          </cell>
          <cell r="CJ146">
            <v>7</v>
          </cell>
        </row>
        <row r="147">
          <cell r="A147" t="str">
            <v>032659</v>
          </cell>
          <cell r="B147" t="str">
            <v>Vatuhangele Primary</v>
          </cell>
          <cell r="C147" t="str">
            <v>ENG</v>
          </cell>
          <cell r="D147" t="str">
            <v>APO</v>
          </cell>
          <cell r="E147" t="str">
            <v>Apostolic Church</v>
          </cell>
          <cell r="F147" t="str">
            <v>G</v>
          </cell>
          <cell r="G147" t="str">
            <v>Church (Government Assisted)</v>
          </cell>
          <cell r="H147" t="str">
            <v>Ambae</v>
          </cell>
          <cell r="I147" t="str">
            <v>Penama</v>
          </cell>
          <cell r="J147" t="str">
            <v>0084893001</v>
          </cell>
          <cell r="K147" t="str">
            <v>VATUHANGELE PRIMARY SCHOOL</v>
          </cell>
          <cell r="L147" t="str">
            <v>PS</v>
          </cell>
          <cell r="M147" t="str">
            <v>No</v>
          </cell>
          <cell r="N147" t="str">
            <v>Yes</v>
          </cell>
          <cell r="O147" t="str">
            <v>Yes</v>
          </cell>
          <cell r="P147" t="str">
            <v>Yes</v>
          </cell>
          <cell r="Q147" t="str">
            <v>Yes</v>
          </cell>
          <cell r="R147" t="str">
            <v>Yes</v>
          </cell>
          <cell r="S147" t="str">
            <v>Yes</v>
          </cell>
          <cell r="T147" t="str">
            <v>No</v>
          </cell>
          <cell r="U147" t="str">
            <v>No</v>
          </cell>
          <cell r="V147" t="str">
            <v>No</v>
          </cell>
          <cell r="W147" t="str">
            <v>No</v>
          </cell>
          <cell r="X147" t="str">
            <v>No</v>
          </cell>
          <cell r="Y147" t="str">
            <v>No</v>
          </cell>
          <cell r="Z147" t="str">
            <v>No</v>
          </cell>
          <cell r="AA147" t="str">
            <v>No</v>
          </cell>
          <cell r="AB147" t="str">
            <v>No</v>
          </cell>
          <cell r="AC147" t="str">
            <v>No</v>
          </cell>
          <cell r="AD147" t="str">
            <v xml:space="preserve">1 2 3 4 5 6 </v>
          </cell>
          <cell r="AE147" t="str">
            <v>No</v>
          </cell>
          <cell r="AF147" t="str">
            <v>Yes</v>
          </cell>
          <cell r="AG147" t="str">
            <v>No</v>
          </cell>
          <cell r="AH147" t="str">
            <v>No</v>
          </cell>
          <cell r="AI147" t="str">
            <v>No</v>
          </cell>
          <cell r="AJ147" t="str">
            <v>Yes</v>
          </cell>
          <cell r="AK147" t="str">
            <v>Yes</v>
          </cell>
          <cell r="AL147" t="str">
            <v>Yes</v>
          </cell>
          <cell r="AM147" t="str">
            <v>Yes</v>
          </cell>
          <cell r="AN147" t="str">
            <v>Yes</v>
          </cell>
          <cell r="AO147" t="str">
            <v>Yes</v>
          </cell>
          <cell r="AP147" t="str">
            <v>Yes</v>
          </cell>
          <cell r="AQ147" t="str">
            <v>Yes</v>
          </cell>
          <cell r="AR147" t="str">
            <v>Yes</v>
          </cell>
          <cell r="AS147" t="str">
            <v>Yes</v>
          </cell>
          <cell r="AT147" t="str">
            <v>Yes</v>
          </cell>
          <cell r="AU147" t="str">
            <v>Yes</v>
          </cell>
          <cell r="AV147" t="str">
            <v>No</v>
          </cell>
          <cell r="AW147" t="str">
            <v>No</v>
          </cell>
          <cell r="AX147">
            <v>0</v>
          </cell>
          <cell r="AY147">
            <v>7</v>
          </cell>
          <cell r="AZ147">
            <v>5</v>
          </cell>
          <cell r="BA147">
            <v>9</v>
          </cell>
          <cell r="BB147">
            <v>15</v>
          </cell>
          <cell r="BC147">
            <v>11</v>
          </cell>
          <cell r="BD147">
            <v>22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69</v>
          </cell>
          <cell r="BO147">
            <v>0</v>
          </cell>
          <cell r="BP147">
            <v>0</v>
          </cell>
          <cell r="BQ147">
            <v>7</v>
          </cell>
          <cell r="BR147">
            <v>5</v>
          </cell>
          <cell r="BS147">
            <v>9</v>
          </cell>
          <cell r="BT147">
            <v>15</v>
          </cell>
          <cell r="BU147">
            <v>11</v>
          </cell>
          <cell r="BV147">
            <v>22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69</v>
          </cell>
          <cell r="CG147">
            <v>0</v>
          </cell>
          <cell r="CH147">
            <v>0</v>
          </cell>
          <cell r="CI147">
            <v>0</v>
          </cell>
          <cell r="CJ147">
            <v>10</v>
          </cell>
        </row>
        <row r="148">
          <cell r="A148" t="str">
            <v>032701</v>
          </cell>
          <cell r="B148" t="str">
            <v>Abanga Primary</v>
          </cell>
          <cell r="C148" t="str">
            <v>ENG</v>
          </cell>
          <cell r="D148" t="str">
            <v>PEB_PENAMA</v>
          </cell>
          <cell r="E148" t="str">
            <v>Penama PEB</v>
          </cell>
          <cell r="F148" t="str">
            <v>V</v>
          </cell>
          <cell r="G148" t="str">
            <v>Government of Vanuatu</v>
          </cell>
          <cell r="H148" t="str">
            <v>Maewo</v>
          </cell>
          <cell r="I148" t="str">
            <v>Penama</v>
          </cell>
          <cell r="J148" t="str">
            <v>0084860001</v>
          </cell>
          <cell r="K148" t="str">
            <v>ABANGA PRIMARY SCHOOL</v>
          </cell>
          <cell r="L148" t="str">
            <v>PS</v>
          </cell>
          <cell r="M148" t="str">
            <v>No</v>
          </cell>
          <cell r="N148" t="str">
            <v>Yes</v>
          </cell>
          <cell r="O148" t="str">
            <v>Yes</v>
          </cell>
          <cell r="P148" t="str">
            <v>Yes</v>
          </cell>
          <cell r="Q148" t="str">
            <v>Yes</v>
          </cell>
          <cell r="R148" t="str">
            <v>Yes</v>
          </cell>
          <cell r="S148" t="str">
            <v>Yes</v>
          </cell>
          <cell r="T148" t="str">
            <v>No</v>
          </cell>
          <cell r="U148" t="str">
            <v>No</v>
          </cell>
          <cell r="V148" t="str">
            <v>No</v>
          </cell>
          <cell r="W148" t="str">
            <v>No</v>
          </cell>
          <cell r="X148" t="str">
            <v>No</v>
          </cell>
          <cell r="Y148" t="str">
            <v>No</v>
          </cell>
          <cell r="Z148" t="str">
            <v>No</v>
          </cell>
          <cell r="AA148" t="str">
            <v>No</v>
          </cell>
          <cell r="AB148" t="str">
            <v>No</v>
          </cell>
          <cell r="AC148" t="str">
            <v>No</v>
          </cell>
          <cell r="AD148" t="str">
            <v xml:space="preserve">1 2 3 4 5 6 </v>
          </cell>
          <cell r="AE148" t="str">
            <v>No</v>
          </cell>
          <cell r="AF148" t="str">
            <v>Yes</v>
          </cell>
          <cell r="AG148" t="str">
            <v>No</v>
          </cell>
          <cell r="AH148" t="str">
            <v>No</v>
          </cell>
          <cell r="AI148" t="str">
            <v>No</v>
          </cell>
          <cell r="AJ148" t="str">
            <v>Yes</v>
          </cell>
          <cell r="AK148" t="str">
            <v>Yes</v>
          </cell>
          <cell r="AL148" t="str">
            <v>Yes</v>
          </cell>
          <cell r="AM148" t="str">
            <v>Yes</v>
          </cell>
          <cell r="AN148" t="str">
            <v>Yes</v>
          </cell>
          <cell r="AO148" t="str">
            <v>Yes</v>
          </cell>
          <cell r="AP148" t="str">
            <v>Yes</v>
          </cell>
          <cell r="AQ148" t="str">
            <v>Yes</v>
          </cell>
          <cell r="AR148" t="str">
            <v>Yes</v>
          </cell>
          <cell r="AS148" t="str">
            <v>Yes</v>
          </cell>
          <cell r="AT148" t="str">
            <v>Yes</v>
          </cell>
          <cell r="AU148" t="str">
            <v>Yes</v>
          </cell>
          <cell r="AV148" t="str">
            <v>No</v>
          </cell>
          <cell r="AW148" t="str">
            <v>No</v>
          </cell>
          <cell r="AX148">
            <v>0</v>
          </cell>
          <cell r="AY148">
            <v>29</v>
          </cell>
          <cell r="AZ148">
            <v>18</v>
          </cell>
          <cell r="BA148">
            <v>13</v>
          </cell>
          <cell r="BB148">
            <v>26</v>
          </cell>
          <cell r="BC148">
            <v>22</v>
          </cell>
          <cell r="BD148">
            <v>18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126</v>
          </cell>
          <cell r="BO148">
            <v>0</v>
          </cell>
          <cell r="BP148">
            <v>0</v>
          </cell>
          <cell r="BQ148">
            <v>29</v>
          </cell>
          <cell r="BR148">
            <v>18</v>
          </cell>
          <cell r="BS148">
            <v>13</v>
          </cell>
          <cell r="BT148">
            <v>26</v>
          </cell>
          <cell r="BU148">
            <v>22</v>
          </cell>
          <cell r="BV148">
            <v>18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126</v>
          </cell>
          <cell r="CG148">
            <v>0</v>
          </cell>
          <cell r="CH148">
            <v>0</v>
          </cell>
          <cell r="CI148">
            <v>0</v>
          </cell>
          <cell r="CJ148">
            <v>61</v>
          </cell>
        </row>
        <row r="149">
          <cell r="A149" t="str">
            <v>032709</v>
          </cell>
          <cell r="B149" t="str">
            <v>Bakanao (Naviso) Primary</v>
          </cell>
          <cell r="C149" t="str">
            <v>ENG</v>
          </cell>
          <cell r="D149" t="str">
            <v>ACOM</v>
          </cell>
          <cell r="E149" t="str">
            <v>Anglican Church of Melanesia</v>
          </cell>
          <cell r="F149" t="str">
            <v>G</v>
          </cell>
          <cell r="G149" t="str">
            <v>Church (Government Assisted)</v>
          </cell>
          <cell r="H149" t="str">
            <v>Maewo</v>
          </cell>
          <cell r="I149" t="str">
            <v>Penama</v>
          </cell>
          <cell r="J149" t="str">
            <v>0084861001</v>
          </cell>
          <cell r="K149" t="str">
            <v>BAKANAO PRIMARY SCHOOL</v>
          </cell>
          <cell r="L149" t="str">
            <v>PS</v>
          </cell>
          <cell r="M149" t="str">
            <v>No</v>
          </cell>
          <cell r="N149" t="str">
            <v>Yes</v>
          </cell>
          <cell r="O149" t="str">
            <v>Yes</v>
          </cell>
          <cell r="P149" t="str">
            <v>Yes</v>
          </cell>
          <cell r="Q149" t="str">
            <v>Yes</v>
          </cell>
          <cell r="R149" t="str">
            <v>Yes</v>
          </cell>
          <cell r="S149" t="str">
            <v>Yes</v>
          </cell>
          <cell r="T149" t="str">
            <v>No</v>
          </cell>
          <cell r="U149" t="str">
            <v>No</v>
          </cell>
          <cell r="V149" t="str">
            <v>No</v>
          </cell>
          <cell r="W149" t="str">
            <v>No</v>
          </cell>
          <cell r="X149" t="str">
            <v>No</v>
          </cell>
          <cell r="Y149" t="str">
            <v>No</v>
          </cell>
          <cell r="Z149" t="str">
            <v>No</v>
          </cell>
          <cell r="AA149" t="str">
            <v>No</v>
          </cell>
          <cell r="AB149" t="str">
            <v>No</v>
          </cell>
          <cell r="AC149" t="str">
            <v>No</v>
          </cell>
          <cell r="AD149" t="str">
            <v xml:space="preserve">1 2 3 4 5 6 </v>
          </cell>
          <cell r="AE149" t="str">
            <v>No</v>
          </cell>
          <cell r="AF149" t="str">
            <v>Yes</v>
          </cell>
          <cell r="AG149" t="str">
            <v>No</v>
          </cell>
          <cell r="AH149" t="str">
            <v>No</v>
          </cell>
          <cell r="AI149" t="str">
            <v>No</v>
          </cell>
          <cell r="AJ149" t="str">
            <v>Yes</v>
          </cell>
          <cell r="AK149" t="str">
            <v>Yes</v>
          </cell>
          <cell r="AL149" t="str">
            <v>Yes</v>
          </cell>
          <cell r="AM149" t="str">
            <v>Yes</v>
          </cell>
          <cell r="AN149" t="str">
            <v>Yes</v>
          </cell>
          <cell r="AO149" t="str">
            <v>Yes</v>
          </cell>
          <cell r="AP149" t="str">
            <v>Yes</v>
          </cell>
          <cell r="AQ149" t="str">
            <v>Yes</v>
          </cell>
          <cell r="AR149" t="str">
            <v>Yes</v>
          </cell>
          <cell r="AS149" t="str">
            <v>Yes</v>
          </cell>
          <cell r="AT149" t="str">
            <v>Yes</v>
          </cell>
          <cell r="AU149" t="str">
            <v>Yes</v>
          </cell>
          <cell r="AV149" t="str">
            <v>No</v>
          </cell>
          <cell r="AW149" t="str">
            <v>No</v>
          </cell>
          <cell r="AX149">
            <v>0</v>
          </cell>
          <cell r="AY149">
            <v>46</v>
          </cell>
          <cell r="AZ149">
            <v>23</v>
          </cell>
          <cell r="BA149">
            <v>19</v>
          </cell>
          <cell r="BB149">
            <v>33</v>
          </cell>
          <cell r="BC149">
            <v>28</v>
          </cell>
          <cell r="BD149">
            <v>43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192</v>
          </cell>
          <cell r="BO149">
            <v>0</v>
          </cell>
          <cell r="BP149">
            <v>0</v>
          </cell>
          <cell r="BQ149">
            <v>46</v>
          </cell>
          <cell r="BR149">
            <v>23</v>
          </cell>
          <cell r="BS149">
            <v>19</v>
          </cell>
          <cell r="BT149">
            <v>33</v>
          </cell>
          <cell r="BU149">
            <v>28</v>
          </cell>
          <cell r="BV149">
            <v>43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192</v>
          </cell>
          <cell r="CG149">
            <v>0</v>
          </cell>
          <cell r="CH149">
            <v>0</v>
          </cell>
          <cell r="CI149">
            <v>0</v>
          </cell>
          <cell r="CJ149">
            <v>102</v>
          </cell>
        </row>
        <row r="150">
          <cell r="A150" t="str">
            <v>032716</v>
          </cell>
          <cell r="B150" t="str">
            <v>Gambule Primary</v>
          </cell>
          <cell r="C150" t="str">
            <v>ENG</v>
          </cell>
          <cell r="D150" t="str">
            <v>PEB_PENAMA</v>
          </cell>
          <cell r="E150" t="str">
            <v>Penama PEB</v>
          </cell>
          <cell r="F150" t="str">
            <v>V</v>
          </cell>
          <cell r="G150" t="str">
            <v>Government of Vanuatu</v>
          </cell>
          <cell r="H150" t="str">
            <v>Maewo</v>
          </cell>
          <cell r="I150" t="str">
            <v>Penama</v>
          </cell>
          <cell r="J150" t="str">
            <v>0084862001</v>
          </cell>
          <cell r="K150" t="str">
            <v>GAMBULE PRIMARY SCHOOL</v>
          </cell>
          <cell r="L150" t="str">
            <v>PS</v>
          </cell>
          <cell r="M150" t="str">
            <v>No</v>
          </cell>
          <cell r="N150" t="str">
            <v>Yes</v>
          </cell>
          <cell r="O150" t="str">
            <v>Yes</v>
          </cell>
          <cell r="P150" t="str">
            <v>Yes</v>
          </cell>
          <cell r="Q150" t="str">
            <v>Yes</v>
          </cell>
          <cell r="R150" t="str">
            <v>Yes</v>
          </cell>
          <cell r="S150" t="str">
            <v>Yes</v>
          </cell>
          <cell r="T150" t="str">
            <v>No</v>
          </cell>
          <cell r="U150" t="str">
            <v>No</v>
          </cell>
          <cell r="V150" t="str">
            <v>No</v>
          </cell>
          <cell r="W150" t="str">
            <v>No</v>
          </cell>
          <cell r="X150" t="str">
            <v>No</v>
          </cell>
          <cell r="Y150" t="str">
            <v>No</v>
          </cell>
          <cell r="Z150" t="str">
            <v>No</v>
          </cell>
          <cell r="AA150" t="str">
            <v>No</v>
          </cell>
          <cell r="AB150" t="str">
            <v>No</v>
          </cell>
          <cell r="AC150" t="str">
            <v>No</v>
          </cell>
          <cell r="AD150" t="str">
            <v xml:space="preserve">1 2 3 4 5 6 </v>
          </cell>
          <cell r="AE150" t="str">
            <v>No</v>
          </cell>
          <cell r="AF150" t="str">
            <v>Yes</v>
          </cell>
          <cell r="AG150" t="str">
            <v>No</v>
          </cell>
          <cell r="AH150" t="str">
            <v>No</v>
          </cell>
          <cell r="AI150" t="str">
            <v>No</v>
          </cell>
          <cell r="AJ150" t="str">
            <v>Yes</v>
          </cell>
          <cell r="AK150" t="str">
            <v>Yes</v>
          </cell>
          <cell r="AL150" t="str">
            <v>Yes</v>
          </cell>
          <cell r="AM150" t="str">
            <v>Yes</v>
          </cell>
          <cell r="AN150" t="str">
            <v>Yes</v>
          </cell>
          <cell r="AO150" t="str">
            <v>Yes</v>
          </cell>
          <cell r="AP150" t="str">
            <v>Yes</v>
          </cell>
          <cell r="AQ150" t="str">
            <v>Yes</v>
          </cell>
          <cell r="AR150" t="str">
            <v>Yes</v>
          </cell>
          <cell r="AS150" t="str">
            <v>Yes</v>
          </cell>
          <cell r="AT150" t="str">
            <v>Yes</v>
          </cell>
          <cell r="AU150" t="str">
            <v>Yes</v>
          </cell>
          <cell r="AV150" t="str">
            <v>No</v>
          </cell>
          <cell r="AW150" t="str">
            <v>No</v>
          </cell>
          <cell r="AX150">
            <v>0</v>
          </cell>
          <cell r="AY150">
            <v>50</v>
          </cell>
          <cell r="AZ150">
            <v>31</v>
          </cell>
          <cell r="BA150">
            <v>33</v>
          </cell>
          <cell r="BB150">
            <v>30</v>
          </cell>
          <cell r="BC150">
            <v>49</v>
          </cell>
          <cell r="BD150">
            <v>44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237</v>
          </cell>
          <cell r="BO150">
            <v>0</v>
          </cell>
          <cell r="BP150">
            <v>0</v>
          </cell>
          <cell r="BQ150">
            <v>50</v>
          </cell>
          <cell r="BR150">
            <v>31</v>
          </cell>
          <cell r="BS150">
            <v>33</v>
          </cell>
          <cell r="BT150">
            <v>30</v>
          </cell>
          <cell r="BU150">
            <v>49</v>
          </cell>
          <cell r="BV150">
            <v>44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237</v>
          </cell>
          <cell r="CG150">
            <v>0</v>
          </cell>
          <cell r="CH150">
            <v>0</v>
          </cell>
          <cell r="CI150">
            <v>0</v>
          </cell>
          <cell r="CJ150">
            <v>52</v>
          </cell>
        </row>
        <row r="151">
          <cell r="A151" t="str">
            <v>0327321</v>
          </cell>
          <cell r="B151" t="str">
            <v>Baitora Primary</v>
          </cell>
          <cell r="C151" t="str">
            <v>FRE</v>
          </cell>
          <cell r="D151" t="str">
            <v>PEB_PENAMA</v>
          </cell>
          <cell r="E151" t="str">
            <v>Penama PEB</v>
          </cell>
          <cell r="F151" t="str">
            <v>V</v>
          </cell>
          <cell r="G151" t="str">
            <v>Government of Vanuatu</v>
          </cell>
          <cell r="H151" t="str">
            <v>Maewo</v>
          </cell>
          <cell r="I151" t="str">
            <v>Penama</v>
          </cell>
          <cell r="J151" t="str">
            <v>0084903001</v>
          </cell>
          <cell r="K151" t="str">
            <v>BAETORA PRIMARY SCHOOL</v>
          </cell>
          <cell r="L151" t="str">
            <v>PS</v>
          </cell>
          <cell r="M151" t="str">
            <v>No</v>
          </cell>
          <cell r="N151" t="str">
            <v>Yes</v>
          </cell>
          <cell r="O151" t="str">
            <v>Yes</v>
          </cell>
          <cell r="P151" t="str">
            <v>Yes</v>
          </cell>
          <cell r="Q151" t="str">
            <v>Yes</v>
          </cell>
          <cell r="R151" t="str">
            <v>Yes</v>
          </cell>
          <cell r="S151" t="str">
            <v>Yes</v>
          </cell>
          <cell r="T151" t="str">
            <v>No</v>
          </cell>
          <cell r="U151" t="str">
            <v>No</v>
          </cell>
          <cell r="V151" t="str">
            <v>No</v>
          </cell>
          <cell r="W151" t="str">
            <v>No</v>
          </cell>
          <cell r="X151" t="str">
            <v>No</v>
          </cell>
          <cell r="Y151" t="str">
            <v>No</v>
          </cell>
          <cell r="Z151" t="str">
            <v>No</v>
          </cell>
          <cell r="AA151" t="str">
            <v>No</v>
          </cell>
          <cell r="AB151" t="str">
            <v>No</v>
          </cell>
          <cell r="AC151" t="str">
            <v>No</v>
          </cell>
          <cell r="AD151" t="str">
            <v xml:space="preserve">1 2 3 4 5 6 </v>
          </cell>
          <cell r="AE151" t="str">
            <v>No</v>
          </cell>
          <cell r="AF151" t="str">
            <v>Yes</v>
          </cell>
          <cell r="AG151" t="str">
            <v>No</v>
          </cell>
          <cell r="AH151" t="str">
            <v>No</v>
          </cell>
          <cell r="AI151" t="str">
            <v>No</v>
          </cell>
          <cell r="AJ151" t="str">
            <v>Yes</v>
          </cell>
          <cell r="AK151" t="str">
            <v>Yes</v>
          </cell>
          <cell r="AL151" t="str">
            <v>Yes</v>
          </cell>
          <cell r="AM151" t="str">
            <v>Yes</v>
          </cell>
          <cell r="AN151" t="str">
            <v>Yes</v>
          </cell>
          <cell r="AO151" t="str">
            <v>Yes</v>
          </cell>
          <cell r="AP151" t="str">
            <v>Yes</v>
          </cell>
          <cell r="AQ151" t="str">
            <v>Yes</v>
          </cell>
          <cell r="AR151" t="str">
            <v>Yes</v>
          </cell>
          <cell r="AS151" t="str">
            <v>Yes</v>
          </cell>
          <cell r="AT151" t="str">
            <v>Yes</v>
          </cell>
          <cell r="AU151" t="str">
            <v>Yes</v>
          </cell>
          <cell r="AV151" t="str">
            <v>No</v>
          </cell>
          <cell r="AW151" t="str">
            <v>No</v>
          </cell>
          <cell r="AX151">
            <v>0</v>
          </cell>
          <cell r="AY151">
            <v>7</v>
          </cell>
          <cell r="AZ151">
            <v>5</v>
          </cell>
          <cell r="BA151">
            <v>6</v>
          </cell>
          <cell r="BB151">
            <v>7</v>
          </cell>
          <cell r="BC151">
            <v>11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36</v>
          </cell>
          <cell r="BO151">
            <v>0</v>
          </cell>
          <cell r="BP151">
            <v>0</v>
          </cell>
          <cell r="BQ151">
            <v>7</v>
          </cell>
          <cell r="BR151">
            <v>5</v>
          </cell>
          <cell r="BS151">
            <v>6</v>
          </cell>
          <cell r="BT151">
            <v>7</v>
          </cell>
          <cell r="BU151">
            <v>11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36</v>
          </cell>
          <cell r="CG151">
            <v>0</v>
          </cell>
          <cell r="CH151">
            <v>0</v>
          </cell>
          <cell r="CI151">
            <v>0</v>
          </cell>
          <cell r="CJ151">
            <v>11</v>
          </cell>
        </row>
        <row r="152">
          <cell r="A152" t="str">
            <v>032735</v>
          </cell>
          <cell r="B152" t="str">
            <v>Naone Primary</v>
          </cell>
          <cell r="C152" t="str">
            <v>ENG</v>
          </cell>
          <cell r="D152" t="str">
            <v>PEB_PENAMA</v>
          </cell>
          <cell r="E152" t="str">
            <v>Penama PEB</v>
          </cell>
          <cell r="F152" t="str">
            <v>V</v>
          </cell>
          <cell r="G152" t="str">
            <v>Government of Vanuatu</v>
          </cell>
          <cell r="H152" t="str">
            <v>Maewo</v>
          </cell>
          <cell r="I152" t="str">
            <v>Penama</v>
          </cell>
          <cell r="J152" t="str">
            <v>0084891001</v>
          </cell>
          <cell r="K152" t="str">
            <v>NAONE PRIMARY SCHOOL</v>
          </cell>
          <cell r="L152" t="str">
            <v>PS</v>
          </cell>
          <cell r="M152" t="str">
            <v>No</v>
          </cell>
          <cell r="N152" t="str">
            <v>Yes</v>
          </cell>
          <cell r="O152" t="str">
            <v>Yes</v>
          </cell>
          <cell r="P152" t="str">
            <v>Yes</v>
          </cell>
          <cell r="Q152" t="str">
            <v>Yes</v>
          </cell>
          <cell r="R152" t="str">
            <v>Yes</v>
          </cell>
          <cell r="S152" t="str">
            <v>Yes</v>
          </cell>
          <cell r="T152" t="str">
            <v>No</v>
          </cell>
          <cell r="U152" t="str">
            <v>No</v>
          </cell>
          <cell r="V152" t="str">
            <v>No</v>
          </cell>
          <cell r="W152" t="str">
            <v>No</v>
          </cell>
          <cell r="X152" t="str">
            <v>No</v>
          </cell>
          <cell r="Y152" t="str">
            <v>No</v>
          </cell>
          <cell r="Z152" t="str">
            <v>No</v>
          </cell>
          <cell r="AA152" t="str">
            <v>No</v>
          </cell>
          <cell r="AB152" t="str">
            <v>No</v>
          </cell>
          <cell r="AC152" t="str">
            <v>No</v>
          </cell>
          <cell r="AD152" t="str">
            <v xml:space="preserve">1 2 3 4 5 6 </v>
          </cell>
          <cell r="AE152" t="str">
            <v>No</v>
          </cell>
          <cell r="AF152" t="str">
            <v>Yes</v>
          </cell>
          <cell r="AG152" t="str">
            <v>No</v>
          </cell>
          <cell r="AH152" t="str">
            <v>No</v>
          </cell>
          <cell r="AI152" t="str">
            <v>No</v>
          </cell>
          <cell r="AJ152" t="str">
            <v>Yes</v>
          </cell>
          <cell r="AK152" t="str">
            <v>Yes</v>
          </cell>
          <cell r="AL152" t="str">
            <v>Yes</v>
          </cell>
          <cell r="AM152" t="str">
            <v>Yes</v>
          </cell>
          <cell r="AN152" t="str">
            <v>Yes</v>
          </cell>
          <cell r="AO152" t="str">
            <v>Yes</v>
          </cell>
          <cell r="AP152" t="str">
            <v>Yes</v>
          </cell>
          <cell r="AQ152" t="str">
            <v>Yes</v>
          </cell>
          <cell r="AR152" t="str">
            <v>Yes</v>
          </cell>
          <cell r="AS152" t="str">
            <v>Yes</v>
          </cell>
          <cell r="AT152" t="str">
            <v>Yes</v>
          </cell>
          <cell r="AU152" t="str">
            <v>Yes</v>
          </cell>
          <cell r="AV152" t="str">
            <v>No</v>
          </cell>
          <cell r="AW152" t="str">
            <v>No</v>
          </cell>
          <cell r="AX152">
            <v>0</v>
          </cell>
          <cell r="AY152">
            <v>26</v>
          </cell>
          <cell r="AZ152">
            <v>17</v>
          </cell>
          <cell r="BA152">
            <v>17</v>
          </cell>
          <cell r="BB152">
            <v>23</v>
          </cell>
          <cell r="BC152">
            <v>21</v>
          </cell>
          <cell r="BD152">
            <v>14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118</v>
          </cell>
          <cell r="BO152">
            <v>0</v>
          </cell>
          <cell r="BP152">
            <v>0</v>
          </cell>
          <cell r="BQ152">
            <v>26</v>
          </cell>
          <cell r="BR152">
            <v>17</v>
          </cell>
          <cell r="BS152">
            <v>17</v>
          </cell>
          <cell r="BT152">
            <v>23</v>
          </cell>
          <cell r="BU152">
            <v>21</v>
          </cell>
          <cell r="BV152">
            <v>14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118</v>
          </cell>
          <cell r="CG152">
            <v>0</v>
          </cell>
          <cell r="CH152">
            <v>0</v>
          </cell>
          <cell r="CI152">
            <v>0</v>
          </cell>
          <cell r="CJ152">
            <v>24</v>
          </cell>
        </row>
        <row r="153">
          <cell r="A153" t="str">
            <v>032737</v>
          </cell>
          <cell r="B153" t="str">
            <v>Nasawa Primary</v>
          </cell>
          <cell r="C153" t="str">
            <v>FRE</v>
          </cell>
          <cell r="D153" t="str">
            <v>PEB_PENAMA</v>
          </cell>
          <cell r="E153" t="str">
            <v>Penama PEB</v>
          </cell>
          <cell r="F153" t="str">
            <v>V</v>
          </cell>
          <cell r="G153" t="str">
            <v>Government of Vanuatu</v>
          </cell>
          <cell r="H153" t="str">
            <v>Maewo</v>
          </cell>
          <cell r="I153" t="str">
            <v>Penama</v>
          </cell>
          <cell r="J153" t="str">
            <v>0084863001</v>
          </cell>
          <cell r="K153" t="str">
            <v>NASAWA PRIMARY SCHOOL</v>
          </cell>
          <cell r="L153" t="str">
            <v>PS</v>
          </cell>
          <cell r="M153" t="str">
            <v>No</v>
          </cell>
          <cell r="N153" t="str">
            <v>Yes</v>
          </cell>
          <cell r="O153" t="str">
            <v>Yes</v>
          </cell>
          <cell r="P153" t="str">
            <v>Yes</v>
          </cell>
          <cell r="Q153" t="str">
            <v>Yes</v>
          </cell>
          <cell r="R153" t="str">
            <v>Yes</v>
          </cell>
          <cell r="S153" t="str">
            <v>Yes</v>
          </cell>
          <cell r="T153" t="str">
            <v>No</v>
          </cell>
          <cell r="U153" t="str">
            <v>No</v>
          </cell>
          <cell r="V153" t="str">
            <v>No</v>
          </cell>
          <cell r="W153" t="str">
            <v>No</v>
          </cell>
          <cell r="X153" t="str">
            <v>No</v>
          </cell>
          <cell r="Y153" t="str">
            <v>No</v>
          </cell>
          <cell r="Z153" t="str">
            <v>No</v>
          </cell>
          <cell r="AA153" t="str">
            <v>No</v>
          </cell>
          <cell r="AB153" t="str">
            <v>No</v>
          </cell>
          <cell r="AC153" t="str">
            <v>No</v>
          </cell>
          <cell r="AD153" t="str">
            <v xml:space="preserve">1 2 3 4 5 6 </v>
          </cell>
          <cell r="AE153" t="str">
            <v>No</v>
          </cell>
          <cell r="AF153" t="str">
            <v>Yes</v>
          </cell>
          <cell r="AG153" t="str">
            <v>No</v>
          </cell>
          <cell r="AH153" t="str">
            <v>No</v>
          </cell>
          <cell r="AI153" t="str">
            <v>No</v>
          </cell>
          <cell r="AJ153" t="str">
            <v>Yes</v>
          </cell>
          <cell r="AK153" t="str">
            <v>Yes</v>
          </cell>
          <cell r="AL153" t="str">
            <v>Yes</v>
          </cell>
          <cell r="AM153" t="str">
            <v>Yes</v>
          </cell>
          <cell r="AN153" t="str">
            <v>Yes</v>
          </cell>
          <cell r="AO153" t="str">
            <v>Yes</v>
          </cell>
          <cell r="AP153" t="str">
            <v>Yes</v>
          </cell>
          <cell r="AQ153" t="str">
            <v>Yes</v>
          </cell>
          <cell r="AR153" t="str">
            <v>Yes</v>
          </cell>
          <cell r="AS153" t="str">
            <v>Yes</v>
          </cell>
          <cell r="AT153" t="str">
            <v>Yes</v>
          </cell>
          <cell r="AU153" t="str">
            <v>Yes</v>
          </cell>
          <cell r="AV153" t="str">
            <v>No</v>
          </cell>
          <cell r="AW153" t="str">
            <v>No</v>
          </cell>
          <cell r="AX153">
            <v>0</v>
          </cell>
          <cell r="AY153">
            <v>14</v>
          </cell>
          <cell r="AZ153">
            <v>18</v>
          </cell>
          <cell r="BA153">
            <v>18</v>
          </cell>
          <cell r="BB153">
            <v>24</v>
          </cell>
          <cell r="BC153">
            <v>13</v>
          </cell>
          <cell r="BD153">
            <v>10</v>
          </cell>
          <cell r="BE153">
            <v>9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97</v>
          </cell>
          <cell r="BO153">
            <v>9</v>
          </cell>
          <cell r="BP153">
            <v>0</v>
          </cell>
          <cell r="BQ153">
            <v>14</v>
          </cell>
          <cell r="BR153">
            <v>18</v>
          </cell>
          <cell r="BS153">
            <v>18</v>
          </cell>
          <cell r="BT153">
            <v>24</v>
          </cell>
          <cell r="BU153">
            <v>13</v>
          </cell>
          <cell r="BV153">
            <v>10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97</v>
          </cell>
          <cell r="CG153">
            <v>0</v>
          </cell>
          <cell r="CH153">
            <v>0</v>
          </cell>
          <cell r="CI153">
            <v>0</v>
          </cell>
          <cell r="CJ153">
            <v>16</v>
          </cell>
        </row>
        <row r="154">
          <cell r="A154" t="str">
            <v>032751</v>
          </cell>
          <cell r="B154" t="str">
            <v>Sulua Primary</v>
          </cell>
          <cell r="C154" t="str">
            <v>ENG</v>
          </cell>
          <cell r="D154" t="str">
            <v>ACOM</v>
          </cell>
          <cell r="E154" t="str">
            <v>Anglican Church of Melanesia</v>
          </cell>
          <cell r="F154" t="str">
            <v>G</v>
          </cell>
          <cell r="G154" t="str">
            <v>Church (Government Assisted)</v>
          </cell>
          <cell r="H154" t="str">
            <v>Maewo</v>
          </cell>
          <cell r="I154" t="str">
            <v>Penama</v>
          </cell>
          <cell r="J154" t="str">
            <v>0084864001</v>
          </cell>
          <cell r="K154" t="str">
            <v>SULUA CENTRE SCHOOL</v>
          </cell>
          <cell r="L154" t="str">
            <v>PS</v>
          </cell>
          <cell r="M154" t="str">
            <v>No</v>
          </cell>
          <cell r="N154" t="str">
            <v>Yes</v>
          </cell>
          <cell r="O154" t="str">
            <v>Yes</v>
          </cell>
          <cell r="P154" t="str">
            <v>Yes</v>
          </cell>
          <cell r="Q154" t="str">
            <v>Yes</v>
          </cell>
          <cell r="R154" t="str">
            <v>Yes</v>
          </cell>
          <cell r="S154" t="str">
            <v>Yes</v>
          </cell>
          <cell r="T154" t="str">
            <v>No</v>
          </cell>
          <cell r="U154" t="str">
            <v>No</v>
          </cell>
          <cell r="V154" t="str">
            <v>No</v>
          </cell>
          <cell r="W154" t="str">
            <v>No</v>
          </cell>
          <cell r="X154" t="str">
            <v>No</v>
          </cell>
          <cell r="Y154" t="str">
            <v>No</v>
          </cell>
          <cell r="Z154" t="str">
            <v>No</v>
          </cell>
          <cell r="AA154" t="str">
            <v>No</v>
          </cell>
          <cell r="AB154" t="str">
            <v>No</v>
          </cell>
          <cell r="AC154" t="str">
            <v>No</v>
          </cell>
          <cell r="AD154" t="str">
            <v xml:space="preserve">1 2 3 4 5 6 </v>
          </cell>
          <cell r="AE154" t="str">
            <v>No</v>
          </cell>
          <cell r="AF154" t="str">
            <v>Yes</v>
          </cell>
          <cell r="AG154" t="str">
            <v>No</v>
          </cell>
          <cell r="AH154" t="str">
            <v>No</v>
          </cell>
          <cell r="AI154" t="str">
            <v>No</v>
          </cell>
          <cell r="AJ154" t="str">
            <v>Yes</v>
          </cell>
          <cell r="AK154" t="str">
            <v>Yes</v>
          </cell>
          <cell r="AL154" t="str">
            <v>Yes</v>
          </cell>
          <cell r="AM154" t="str">
            <v>Yes</v>
          </cell>
          <cell r="AN154" t="str">
            <v>Yes</v>
          </cell>
          <cell r="AO154" t="str">
            <v>Yes</v>
          </cell>
          <cell r="AP154" t="str">
            <v>Yes</v>
          </cell>
          <cell r="AQ154" t="str">
            <v>Yes</v>
          </cell>
          <cell r="AR154" t="str">
            <v>Yes</v>
          </cell>
          <cell r="AS154" t="str">
            <v>Yes</v>
          </cell>
          <cell r="AT154" t="str">
            <v>Yes</v>
          </cell>
          <cell r="AU154" t="str">
            <v>Yes</v>
          </cell>
          <cell r="AV154" t="str">
            <v>No</v>
          </cell>
          <cell r="AW154" t="str">
            <v>No</v>
          </cell>
          <cell r="AX154">
            <v>0</v>
          </cell>
          <cell r="AY154">
            <v>26</v>
          </cell>
          <cell r="AZ154">
            <v>13</v>
          </cell>
          <cell r="BA154">
            <v>10</v>
          </cell>
          <cell r="BB154">
            <v>20</v>
          </cell>
          <cell r="BC154">
            <v>15</v>
          </cell>
          <cell r="BD154">
            <v>12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96</v>
          </cell>
          <cell r="BO154">
            <v>0</v>
          </cell>
          <cell r="BP154">
            <v>0</v>
          </cell>
          <cell r="BQ154">
            <v>26</v>
          </cell>
          <cell r="BR154">
            <v>13</v>
          </cell>
          <cell r="BS154">
            <v>10</v>
          </cell>
          <cell r="BT154">
            <v>20</v>
          </cell>
          <cell r="BU154">
            <v>15</v>
          </cell>
          <cell r="BV154">
            <v>12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96</v>
          </cell>
          <cell r="CG154">
            <v>0</v>
          </cell>
          <cell r="CH154">
            <v>0</v>
          </cell>
          <cell r="CI154">
            <v>0</v>
          </cell>
          <cell r="CJ154">
            <v>10</v>
          </cell>
        </row>
        <row r="155">
          <cell r="A155" t="str">
            <v>032802</v>
          </cell>
          <cell r="B155" t="str">
            <v>Abuanga Primary</v>
          </cell>
          <cell r="C155" t="str">
            <v>FRE</v>
          </cell>
          <cell r="D155" t="str">
            <v>PEB_PENAMA</v>
          </cell>
          <cell r="E155" t="str">
            <v>Penama PEB</v>
          </cell>
          <cell r="F155" t="str">
            <v>V</v>
          </cell>
          <cell r="G155" t="str">
            <v>Government of Vanuatu</v>
          </cell>
          <cell r="H155" t="str">
            <v>Pentecost</v>
          </cell>
          <cell r="I155" t="str">
            <v>Penama</v>
          </cell>
          <cell r="J155" t="str">
            <v>0084865001</v>
          </cell>
          <cell r="K155" t="str">
            <v>ABUANGA PRIMARY SCHOOL</v>
          </cell>
          <cell r="L155" t="str">
            <v>PS</v>
          </cell>
          <cell r="M155" t="str">
            <v>No</v>
          </cell>
          <cell r="N155" t="str">
            <v>Yes</v>
          </cell>
          <cell r="O155" t="str">
            <v>Yes</v>
          </cell>
          <cell r="P155" t="str">
            <v>Yes</v>
          </cell>
          <cell r="Q155" t="str">
            <v>Yes</v>
          </cell>
          <cell r="R155" t="str">
            <v>Yes</v>
          </cell>
          <cell r="S155" t="str">
            <v>Yes</v>
          </cell>
          <cell r="T155" t="str">
            <v>No</v>
          </cell>
          <cell r="U155" t="str">
            <v>No</v>
          </cell>
          <cell r="V155" t="str">
            <v>No</v>
          </cell>
          <cell r="W155" t="str">
            <v>No</v>
          </cell>
          <cell r="X155" t="str">
            <v>No</v>
          </cell>
          <cell r="Y155" t="str">
            <v>No</v>
          </cell>
          <cell r="Z155" t="str">
            <v>No</v>
          </cell>
          <cell r="AA155" t="str">
            <v>No</v>
          </cell>
          <cell r="AB155" t="str">
            <v>No</v>
          </cell>
          <cell r="AC155" t="str">
            <v>No</v>
          </cell>
          <cell r="AD155" t="str">
            <v xml:space="preserve">1 2 3 4 5 6 </v>
          </cell>
          <cell r="AE155" t="str">
            <v>No</v>
          </cell>
          <cell r="AF155" t="str">
            <v>Yes</v>
          </cell>
          <cell r="AG155" t="str">
            <v>No</v>
          </cell>
          <cell r="AH155" t="str">
            <v>No</v>
          </cell>
          <cell r="AI155" t="str">
            <v>No</v>
          </cell>
          <cell r="AJ155" t="str">
            <v>Yes</v>
          </cell>
          <cell r="AK155" t="str">
            <v>Yes</v>
          </cell>
          <cell r="AL155" t="str">
            <v>Yes</v>
          </cell>
          <cell r="AM155" t="str">
            <v>Yes</v>
          </cell>
          <cell r="AN155" t="str">
            <v>Yes</v>
          </cell>
          <cell r="AO155" t="str">
            <v>Yes</v>
          </cell>
          <cell r="AP155" t="str">
            <v>Yes</v>
          </cell>
          <cell r="AQ155" t="str">
            <v>Yes</v>
          </cell>
          <cell r="AR155" t="str">
            <v>Yes</v>
          </cell>
          <cell r="AS155" t="str">
            <v>Yes</v>
          </cell>
          <cell r="AT155" t="str">
            <v>Yes</v>
          </cell>
          <cell r="AU155" t="str">
            <v>Yes</v>
          </cell>
          <cell r="AV155" t="str">
            <v>No</v>
          </cell>
          <cell r="AW155" t="str">
            <v>No</v>
          </cell>
          <cell r="AX155">
            <v>0</v>
          </cell>
          <cell r="AY155">
            <v>51</v>
          </cell>
          <cell r="AZ155">
            <v>46</v>
          </cell>
          <cell r="BA155">
            <v>31</v>
          </cell>
          <cell r="BB155">
            <v>16</v>
          </cell>
          <cell r="BC155">
            <v>22</v>
          </cell>
          <cell r="BD155">
            <v>8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174</v>
          </cell>
          <cell r="BO155">
            <v>0</v>
          </cell>
          <cell r="BP155">
            <v>0</v>
          </cell>
          <cell r="BQ155">
            <v>51</v>
          </cell>
          <cell r="BR155">
            <v>46</v>
          </cell>
          <cell r="BS155">
            <v>31</v>
          </cell>
          <cell r="BT155">
            <v>16</v>
          </cell>
          <cell r="BU155">
            <v>22</v>
          </cell>
          <cell r="BV155">
            <v>8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174</v>
          </cell>
          <cell r="CG155">
            <v>0</v>
          </cell>
          <cell r="CH155">
            <v>0</v>
          </cell>
          <cell r="CI155">
            <v>0</v>
          </cell>
          <cell r="CJ155">
            <v>73</v>
          </cell>
        </row>
        <row r="156">
          <cell r="A156" t="str">
            <v>032803</v>
          </cell>
          <cell r="B156" t="str">
            <v>Aligu Primary</v>
          </cell>
          <cell r="C156" t="str">
            <v>ENG</v>
          </cell>
          <cell r="D156" t="str">
            <v>PEB_PENAMA</v>
          </cell>
          <cell r="E156" t="str">
            <v>Penama PEB</v>
          </cell>
          <cell r="F156" t="str">
            <v>V</v>
          </cell>
          <cell r="G156" t="str">
            <v>Government of Vanuatu</v>
          </cell>
          <cell r="H156" t="str">
            <v>Pentecost</v>
          </cell>
          <cell r="I156" t="str">
            <v>Penama</v>
          </cell>
          <cell r="J156" t="str">
            <v>0084866001</v>
          </cell>
          <cell r="K156" t="str">
            <v>ALIGU PRIMARY SCHOOL</v>
          </cell>
          <cell r="L156" t="str">
            <v>PS</v>
          </cell>
          <cell r="M156" t="str">
            <v>No</v>
          </cell>
          <cell r="N156" t="str">
            <v>Yes</v>
          </cell>
          <cell r="O156" t="str">
            <v>Yes</v>
          </cell>
          <cell r="P156" t="str">
            <v>Yes</v>
          </cell>
          <cell r="Q156" t="str">
            <v>Yes</v>
          </cell>
          <cell r="R156" t="str">
            <v>Yes</v>
          </cell>
          <cell r="S156" t="str">
            <v>Yes</v>
          </cell>
          <cell r="T156" t="str">
            <v>No</v>
          </cell>
          <cell r="U156" t="str">
            <v>No</v>
          </cell>
          <cell r="V156" t="str">
            <v>No</v>
          </cell>
          <cell r="W156" t="str">
            <v>No</v>
          </cell>
          <cell r="X156" t="str">
            <v>No</v>
          </cell>
          <cell r="Y156" t="str">
            <v>No</v>
          </cell>
          <cell r="Z156" t="str">
            <v>No</v>
          </cell>
          <cell r="AA156" t="str">
            <v>No</v>
          </cell>
          <cell r="AB156" t="str">
            <v>No</v>
          </cell>
          <cell r="AC156" t="str">
            <v>No</v>
          </cell>
          <cell r="AD156" t="str">
            <v xml:space="preserve">1 2 3 4 5 6 </v>
          </cell>
          <cell r="AE156" t="str">
            <v>No</v>
          </cell>
          <cell r="AF156" t="str">
            <v>Yes</v>
          </cell>
          <cell r="AG156" t="str">
            <v>No</v>
          </cell>
          <cell r="AH156" t="str">
            <v>No</v>
          </cell>
          <cell r="AI156" t="str">
            <v>No</v>
          </cell>
          <cell r="AJ156" t="str">
            <v>Yes</v>
          </cell>
          <cell r="AK156" t="str">
            <v>Yes</v>
          </cell>
          <cell r="AL156" t="str">
            <v>Yes</v>
          </cell>
          <cell r="AM156" t="str">
            <v>Yes</v>
          </cell>
          <cell r="AN156" t="str">
            <v>Yes</v>
          </cell>
          <cell r="AO156" t="str">
            <v>Yes</v>
          </cell>
          <cell r="AP156" t="str">
            <v>Yes</v>
          </cell>
          <cell r="AQ156" t="str">
            <v>Yes</v>
          </cell>
          <cell r="AR156" t="str">
            <v>Yes</v>
          </cell>
          <cell r="AS156" t="str">
            <v>Yes</v>
          </cell>
          <cell r="AT156" t="str">
            <v>Yes</v>
          </cell>
          <cell r="AU156" t="str">
            <v>Yes</v>
          </cell>
          <cell r="AV156" t="str">
            <v>No</v>
          </cell>
          <cell r="AW156" t="str">
            <v>No</v>
          </cell>
          <cell r="AX156">
            <v>0</v>
          </cell>
          <cell r="AY156">
            <v>28</v>
          </cell>
          <cell r="AZ156">
            <v>24</v>
          </cell>
          <cell r="BA156">
            <v>31</v>
          </cell>
          <cell r="BB156">
            <v>42</v>
          </cell>
          <cell r="BC156">
            <v>24</v>
          </cell>
          <cell r="BD156">
            <v>29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178</v>
          </cell>
          <cell r="BO156">
            <v>0</v>
          </cell>
          <cell r="BP156">
            <v>0</v>
          </cell>
          <cell r="BQ156">
            <v>28</v>
          </cell>
          <cell r="BR156">
            <v>24</v>
          </cell>
          <cell r="BS156">
            <v>31</v>
          </cell>
          <cell r="BT156">
            <v>42</v>
          </cell>
          <cell r="BU156">
            <v>24</v>
          </cell>
          <cell r="BV156">
            <v>29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178</v>
          </cell>
          <cell r="CG156">
            <v>0</v>
          </cell>
          <cell r="CH156">
            <v>0</v>
          </cell>
          <cell r="CI156">
            <v>0</v>
          </cell>
          <cell r="CJ156">
            <v>26</v>
          </cell>
        </row>
        <row r="157">
          <cell r="A157" t="str">
            <v>032806</v>
          </cell>
          <cell r="B157" t="str">
            <v>Atavtabanga Primary</v>
          </cell>
          <cell r="C157" t="str">
            <v>ENG</v>
          </cell>
          <cell r="D157" t="str">
            <v>PEB_PENAMA</v>
          </cell>
          <cell r="E157" t="str">
            <v>Penama PEB</v>
          </cell>
          <cell r="F157" t="str">
            <v>V</v>
          </cell>
          <cell r="G157" t="str">
            <v>Government of Vanuatu</v>
          </cell>
          <cell r="H157" t="str">
            <v>Pentecost</v>
          </cell>
          <cell r="I157" t="str">
            <v>Penama</v>
          </cell>
          <cell r="J157" t="str">
            <v>0084867001</v>
          </cell>
          <cell r="K157" t="str">
            <v>ATAVTABANGA PRIMARY SCHOOL</v>
          </cell>
          <cell r="L157" t="str">
            <v>PS</v>
          </cell>
          <cell r="M157" t="str">
            <v>No</v>
          </cell>
          <cell r="N157" t="str">
            <v>Yes</v>
          </cell>
          <cell r="O157" t="str">
            <v>Yes</v>
          </cell>
          <cell r="P157" t="str">
            <v>Yes</v>
          </cell>
          <cell r="Q157" t="str">
            <v>Yes</v>
          </cell>
          <cell r="R157" t="str">
            <v>Yes</v>
          </cell>
          <cell r="S157" t="str">
            <v>Yes</v>
          </cell>
          <cell r="T157" t="str">
            <v>No</v>
          </cell>
          <cell r="U157" t="str">
            <v>No</v>
          </cell>
          <cell r="V157" t="str">
            <v>No</v>
          </cell>
          <cell r="W157" t="str">
            <v>No</v>
          </cell>
          <cell r="X157" t="str">
            <v>No</v>
          </cell>
          <cell r="Y157" t="str">
            <v>No</v>
          </cell>
          <cell r="Z157" t="str">
            <v>No</v>
          </cell>
          <cell r="AA157" t="str">
            <v>No</v>
          </cell>
          <cell r="AB157" t="str">
            <v>No</v>
          </cell>
          <cell r="AC157" t="str">
            <v>No</v>
          </cell>
          <cell r="AD157" t="str">
            <v xml:space="preserve">1 2 3 4 5 6 </v>
          </cell>
          <cell r="AE157" t="str">
            <v>No</v>
          </cell>
          <cell r="AF157" t="str">
            <v>Yes</v>
          </cell>
          <cell r="AG157" t="str">
            <v>No</v>
          </cell>
          <cell r="AH157" t="str">
            <v>No</v>
          </cell>
          <cell r="AI157" t="str">
            <v>No</v>
          </cell>
          <cell r="AJ157" t="str">
            <v>Yes</v>
          </cell>
          <cell r="AK157" t="str">
            <v>Yes</v>
          </cell>
          <cell r="AL157" t="str">
            <v>Yes</v>
          </cell>
          <cell r="AM157" t="str">
            <v>Yes</v>
          </cell>
          <cell r="AN157" t="str">
            <v>Yes</v>
          </cell>
          <cell r="AO157" t="str">
            <v>Yes</v>
          </cell>
          <cell r="AP157" t="str">
            <v>Yes</v>
          </cell>
          <cell r="AQ157" t="str">
            <v>Yes</v>
          </cell>
          <cell r="AR157" t="str">
            <v>Yes</v>
          </cell>
          <cell r="AS157" t="str">
            <v>Yes</v>
          </cell>
          <cell r="AT157" t="str">
            <v>Yes</v>
          </cell>
          <cell r="AU157" t="str">
            <v>Yes</v>
          </cell>
          <cell r="AV157" t="str">
            <v>No</v>
          </cell>
          <cell r="AW157" t="str">
            <v>No</v>
          </cell>
          <cell r="AX157">
            <v>0</v>
          </cell>
          <cell r="AY157">
            <v>24</v>
          </cell>
          <cell r="AZ157">
            <v>0</v>
          </cell>
          <cell r="BA157">
            <v>58</v>
          </cell>
          <cell r="BB157">
            <v>37</v>
          </cell>
          <cell r="BC157">
            <v>50</v>
          </cell>
          <cell r="BD157">
            <v>42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211</v>
          </cell>
          <cell r="BO157">
            <v>0</v>
          </cell>
          <cell r="BP157">
            <v>0</v>
          </cell>
          <cell r="BQ157">
            <v>24</v>
          </cell>
          <cell r="BR157">
            <v>0</v>
          </cell>
          <cell r="BS157">
            <v>58</v>
          </cell>
          <cell r="BT157">
            <v>37</v>
          </cell>
          <cell r="BU157">
            <v>50</v>
          </cell>
          <cell r="BV157">
            <v>42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211</v>
          </cell>
          <cell r="CG157">
            <v>0</v>
          </cell>
          <cell r="CH157">
            <v>0</v>
          </cell>
          <cell r="CI157">
            <v>0</v>
          </cell>
          <cell r="CJ157">
            <v>36</v>
          </cell>
        </row>
        <row r="158">
          <cell r="A158" t="str">
            <v>032808</v>
          </cell>
          <cell r="B158" t="str">
            <v>Baie Barrier Primary</v>
          </cell>
          <cell r="C158" t="str">
            <v>FRE</v>
          </cell>
          <cell r="D158" t="str">
            <v>CATH</v>
          </cell>
          <cell r="E158" t="str">
            <v>Catholic Education Authority</v>
          </cell>
          <cell r="F158" t="str">
            <v>G</v>
          </cell>
          <cell r="G158" t="str">
            <v>Church (Government Assisted)</v>
          </cell>
          <cell r="H158" t="str">
            <v>Pentecost</v>
          </cell>
          <cell r="I158" t="str">
            <v>Penama</v>
          </cell>
          <cell r="J158" t="str">
            <v>0084914001</v>
          </cell>
          <cell r="K158" t="str">
            <v>BAIE BARRIER PRIMARY SCHOOL</v>
          </cell>
          <cell r="L158" t="str">
            <v>PS</v>
          </cell>
          <cell r="M158" t="str">
            <v>No</v>
          </cell>
          <cell r="N158" t="str">
            <v>Yes</v>
          </cell>
          <cell r="O158" t="str">
            <v>Yes</v>
          </cell>
          <cell r="P158" t="str">
            <v>Yes</v>
          </cell>
          <cell r="Q158" t="str">
            <v>Yes</v>
          </cell>
          <cell r="R158" t="str">
            <v>Yes</v>
          </cell>
          <cell r="S158" t="str">
            <v>Yes</v>
          </cell>
          <cell r="T158" t="str">
            <v>No</v>
          </cell>
          <cell r="U158" t="str">
            <v>No</v>
          </cell>
          <cell r="V158" t="str">
            <v>No</v>
          </cell>
          <cell r="W158" t="str">
            <v>No</v>
          </cell>
          <cell r="X158" t="str">
            <v>No</v>
          </cell>
          <cell r="Y158" t="str">
            <v>No</v>
          </cell>
          <cell r="Z158" t="str">
            <v>No</v>
          </cell>
          <cell r="AA158" t="str">
            <v>No</v>
          </cell>
          <cell r="AB158" t="str">
            <v>No</v>
          </cell>
          <cell r="AC158" t="str">
            <v>No</v>
          </cell>
          <cell r="AD158" t="str">
            <v xml:space="preserve">1 2 3 4 5 6 </v>
          </cell>
          <cell r="AE158" t="str">
            <v>No</v>
          </cell>
          <cell r="AF158" t="str">
            <v>Yes</v>
          </cell>
          <cell r="AG158" t="str">
            <v>No</v>
          </cell>
          <cell r="AH158" t="str">
            <v>No</v>
          </cell>
          <cell r="AI158" t="str">
            <v>No</v>
          </cell>
          <cell r="AJ158" t="str">
            <v>Yes</v>
          </cell>
          <cell r="AK158" t="str">
            <v>Yes</v>
          </cell>
          <cell r="AL158" t="str">
            <v>Yes</v>
          </cell>
          <cell r="AM158" t="str">
            <v>Yes</v>
          </cell>
          <cell r="AN158" t="str">
            <v>Yes</v>
          </cell>
          <cell r="AO158" t="str">
            <v>Yes</v>
          </cell>
          <cell r="AP158" t="str">
            <v>Yes</v>
          </cell>
          <cell r="AQ158" t="str">
            <v>Yes</v>
          </cell>
          <cell r="AR158" t="str">
            <v>Yes</v>
          </cell>
          <cell r="AS158" t="str">
            <v>Yes</v>
          </cell>
          <cell r="AT158" t="str">
            <v>Yes</v>
          </cell>
          <cell r="AU158" t="str">
            <v>Yes</v>
          </cell>
          <cell r="AV158" t="str">
            <v>No</v>
          </cell>
          <cell r="AW158" t="str">
            <v>No</v>
          </cell>
          <cell r="AX158">
            <v>0</v>
          </cell>
          <cell r="AY158">
            <v>17</v>
          </cell>
          <cell r="AZ158">
            <v>13</v>
          </cell>
          <cell r="BA158">
            <v>8</v>
          </cell>
          <cell r="BB158">
            <v>6</v>
          </cell>
          <cell r="BC158">
            <v>9</v>
          </cell>
          <cell r="BD158">
            <v>16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69</v>
          </cell>
          <cell r="BO158">
            <v>0</v>
          </cell>
          <cell r="BP158">
            <v>0</v>
          </cell>
          <cell r="BQ158">
            <v>17</v>
          </cell>
          <cell r="BR158">
            <v>13</v>
          </cell>
          <cell r="BS158">
            <v>8</v>
          </cell>
          <cell r="BT158">
            <v>6</v>
          </cell>
          <cell r="BU158">
            <v>9</v>
          </cell>
          <cell r="BV158">
            <v>16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69</v>
          </cell>
          <cell r="CG158">
            <v>0</v>
          </cell>
          <cell r="CH158">
            <v>0</v>
          </cell>
          <cell r="CI158">
            <v>0</v>
          </cell>
          <cell r="CJ158">
            <v>6</v>
          </cell>
        </row>
        <row r="159">
          <cell r="A159" t="str">
            <v>032811</v>
          </cell>
          <cell r="B159" t="str">
            <v>Point Cross (Benmotri) Primary</v>
          </cell>
          <cell r="C159" t="str">
            <v>ENG</v>
          </cell>
          <cell r="D159" t="str">
            <v>ACOM</v>
          </cell>
          <cell r="E159" t="str">
            <v>Anglican Church of Melanesia</v>
          </cell>
          <cell r="F159" t="str">
            <v>G</v>
          </cell>
          <cell r="G159" t="str">
            <v>Church (Government Assisted)</v>
          </cell>
          <cell r="H159" t="str">
            <v>Pentecost</v>
          </cell>
          <cell r="I159" t="str">
            <v>Penama</v>
          </cell>
          <cell r="J159" t="str">
            <v>0084868001</v>
          </cell>
          <cell r="K159" t="str">
            <v>BENMOTRI PRIMARY SCHOOL</v>
          </cell>
          <cell r="L159" t="str">
            <v>PS</v>
          </cell>
          <cell r="M159" t="str">
            <v>No</v>
          </cell>
          <cell r="N159" t="str">
            <v>Yes</v>
          </cell>
          <cell r="O159" t="str">
            <v>Yes</v>
          </cell>
          <cell r="P159" t="str">
            <v>Yes</v>
          </cell>
          <cell r="Q159" t="str">
            <v>Yes</v>
          </cell>
          <cell r="R159" t="str">
            <v>Yes</v>
          </cell>
          <cell r="S159" t="str">
            <v>Yes</v>
          </cell>
          <cell r="T159" t="str">
            <v>No</v>
          </cell>
          <cell r="U159" t="str">
            <v>No</v>
          </cell>
          <cell r="V159" t="str">
            <v>No</v>
          </cell>
          <cell r="W159" t="str">
            <v>No</v>
          </cell>
          <cell r="X159" t="str">
            <v>No</v>
          </cell>
          <cell r="Y159" t="str">
            <v>No</v>
          </cell>
          <cell r="Z159" t="str">
            <v>No</v>
          </cell>
          <cell r="AA159" t="str">
            <v>No</v>
          </cell>
          <cell r="AB159" t="str">
            <v>No</v>
          </cell>
          <cell r="AC159" t="str">
            <v>No</v>
          </cell>
          <cell r="AD159" t="str">
            <v xml:space="preserve">1 2 3 4 5 6 </v>
          </cell>
          <cell r="AE159" t="str">
            <v>No</v>
          </cell>
          <cell r="AF159" t="str">
            <v>Yes</v>
          </cell>
          <cell r="AG159" t="str">
            <v>No</v>
          </cell>
          <cell r="AH159" t="str">
            <v>No</v>
          </cell>
          <cell r="AI159" t="str">
            <v>No</v>
          </cell>
          <cell r="AJ159" t="str">
            <v>Yes</v>
          </cell>
          <cell r="AK159" t="str">
            <v>Yes</v>
          </cell>
          <cell r="AL159" t="str">
            <v>Yes</v>
          </cell>
          <cell r="AM159" t="str">
            <v>Yes</v>
          </cell>
          <cell r="AN159" t="str">
            <v>Yes</v>
          </cell>
          <cell r="AO159" t="str">
            <v>Yes</v>
          </cell>
          <cell r="AP159" t="str">
            <v>Yes</v>
          </cell>
          <cell r="AQ159" t="str">
            <v>Yes</v>
          </cell>
          <cell r="AR159" t="str">
            <v>Yes</v>
          </cell>
          <cell r="AS159" t="str">
            <v>Yes</v>
          </cell>
          <cell r="AT159" t="str">
            <v>Yes</v>
          </cell>
          <cell r="AU159" t="str">
            <v>Yes</v>
          </cell>
          <cell r="AV159" t="str">
            <v>No</v>
          </cell>
          <cell r="AW159" t="str">
            <v>No</v>
          </cell>
          <cell r="AX159">
            <v>0</v>
          </cell>
          <cell r="AY159">
            <v>18</v>
          </cell>
          <cell r="AZ159">
            <v>19</v>
          </cell>
          <cell r="BA159">
            <v>22</v>
          </cell>
          <cell r="BB159">
            <v>18</v>
          </cell>
          <cell r="BC159">
            <v>24</v>
          </cell>
          <cell r="BD159">
            <v>15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116</v>
          </cell>
          <cell r="BO159">
            <v>0</v>
          </cell>
          <cell r="BP159">
            <v>0</v>
          </cell>
          <cell r="BQ159">
            <v>18</v>
          </cell>
          <cell r="BR159">
            <v>19</v>
          </cell>
          <cell r="BS159">
            <v>22</v>
          </cell>
          <cell r="BT159">
            <v>18</v>
          </cell>
          <cell r="BU159">
            <v>24</v>
          </cell>
          <cell r="BV159">
            <v>15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116</v>
          </cell>
          <cell r="CG159">
            <v>0</v>
          </cell>
          <cell r="CH159">
            <v>0</v>
          </cell>
          <cell r="CI159">
            <v>0</v>
          </cell>
          <cell r="CJ159">
            <v>21</v>
          </cell>
        </row>
        <row r="160">
          <cell r="A160" t="str">
            <v>032812</v>
          </cell>
          <cell r="B160" t="str">
            <v>Bwatnapni Primary</v>
          </cell>
          <cell r="C160" t="str">
            <v>ENG</v>
          </cell>
          <cell r="D160" t="str">
            <v>ACOM</v>
          </cell>
          <cell r="E160" t="str">
            <v>Anglican Church of Melanesia</v>
          </cell>
          <cell r="F160" t="str">
            <v>G</v>
          </cell>
          <cell r="G160" t="str">
            <v>Church (Government Assisted)</v>
          </cell>
          <cell r="H160" t="str">
            <v>Pentecost</v>
          </cell>
          <cell r="I160" t="str">
            <v>Penama</v>
          </cell>
          <cell r="J160" t="str">
            <v>0084869001</v>
          </cell>
          <cell r="K160" t="str">
            <v>BWATNAPNI PRIMARY SCHOOL</v>
          </cell>
          <cell r="L160" t="str">
            <v>PS</v>
          </cell>
          <cell r="M160" t="str">
            <v>No</v>
          </cell>
          <cell r="N160" t="str">
            <v>Yes</v>
          </cell>
          <cell r="O160" t="str">
            <v>Yes</v>
          </cell>
          <cell r="P160" t="str">
            <v>Yes</v>
          </cell>
          <cell r="Q160" t="str">
            <v>Yes</v>
          </cell>
          <cell r="R160" t="str">
            <v>Yes</v>
          </cell>
          <cell r="S160" t="str">
            <v>Yes</v>
          </cell>
          <cell r="T160" t="str">
            <v>No</v>
          </cell>
          <cell r="U160" t="str">
            <v>No</v>
          </cell>
          <cell r="V160" t="str">
            <v>No</v>
          </cell>
          <cell r="W160" t="str">
            <v>No</v>
          </cell>
          <cell r="X160" t="str">
            <v>No</v>
          </cell>
          <cell r="Y160" t="str">
            <v>No</v>
          </cell>
          <cell r="Z160" t="str">
            <v>No</v>
          </cell>
          <cell r="AA160" t="str">
            <v>No</v>
          </cell>
          <cell r="AB160" t="str">
            <v>No</v>
          </cell>
          <cell r="AC160" t="str">
            <v>No</v>
          </cell>
          <cell r="AD160" t="str">
            <v xml:space="preserve">1 2 3 4 5 6 </v>
          </cell>
          <cell r="AE160" t="str">
            <v>No</v>
          </cell>
          <cell r="AF160" t="str">
            <v>Yes</v>
          </cell>
          <cell r="AG160" t="str">
            <v>No</v>
          </cell>
          <cell r="AH160" t="str">
            <v>No</v>
          </cell>
          <cell r="AI160" t="str">
            <v>No</v>
          </cell>
          <cell r="AJ160" t="str">
            <v>Yes</v>
          </cell>
          <cell r="AK160" t="str">
            <v>Yes</v>
          </cell>
          <cell r="AL160" t="str">
            <v>Yes</v>
          </cell>
          <cell r="AM160" t="str">
            <v>Yes</v>
          </cell>
          <cell r="AN160" t="str">
            <v>Yes</v>
          </cell>
          <cell r="AO160" t="str">
            <v>Yes</v>
          </cell>
          <cell r="AP160" t="str">
            <v>Yes</v>
          </cell>
          <cell r="AQ160" t="str">
            <v>Yes</v>
          </cell>
          <cell r="AR160" t="str">
            <v>Yes</v>
          </cell>
          <cell r="AS160" t="str">
            <v>Yes</v>
          </cell>
          <cell r="AT160" t="str">
            <v>Yes</v>
          </cell>
          <cell r="AU160" t="str">
            <v>Yes</v>
          </cell>
          <cell r="AV160" t="str">
            <v>No</v>
          </cell>
          <cell r="AW160" t="str">
            <v>No</v>
          </cell>
          <cell r="AX160">
            <v>0</v>
          </cell>
          <cell r="AY160">
            <v>26</v>
          </cell>
          <cell r="AZ160">
            <v>20</v>
          </cell>
          <cell r="BA160">
            <v>23</v>
          </cell>
          <cell r="BB160">
            <v>24</v>
          </cell>
          <cell r="BC160">
            <v>24</v>
          </cell>
          <cell r="BD160">
            <v>29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146</v>
          </cell>
          <cell r="BO160">
            <v>0</v>
          </cell>
          <cell r="BP160">
            <v>0</v>
          </cell>
          <cell r="BQ160">
            <v>26</v>
          </cell>
          <cell r="BR160">
            <v>20</v>
          </cell>
          <cell r="BS160">
            <v>23</v>
          </cell>
          <cell r="BT160">
            <v>24</v>
          </cell>
          <cell r="BU160">
            <v>24</v>
          </cell>
          <cell r="BV160">
            <v>29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146</v>
          </cell>
          <cell r="CG160">
            <v>0</v>
          </cell>
          <cell r="CH160">
            <v>0</v>
          </cell>
          <cell r="CI160">
            <v>0</v>
          </cell>
          <cell r="CJ160">
            <v>31</v>
          </cell>
        </row>
        <row r="161">
          <cell r="A161" t="str">
            <v>032813</v>
          </cell>
          <cell r="B161" t="str">
            <v>Enkul Primary</v>
          </cell>
          <cell r="C161" t="str">
            <v>ENG</v>
          </cell>
          <cell r="D161" t="str">
            <v>ACOM</v>
          </cell>
          <cell r="E161" t="str">
            <v>Anglican Church of Melanesia</v>
          </cell>
          <cell r="F161" t="str">
            <v>G</v>
          </cell>
          <cell r="G161" t="str">
            <v>Church (Government Assisted)</v>
          </cell>
          <cell r="H161" t="str">
            <v>Pentecost</v>
          </cell>
          <cell r="I161" t="str">
            <v>Penama</v>
          </cell>
          <cell r="J161" t="str">
            <v>0084871001</v>
          </cell>
          <cell r="K161" t="str">
            <v>ENKUL PRIMARY SCHOOL</v>
          </cell>
          <cell r="L161" t="str">
            <v>PS</v>
          </cell>
          <cell r="M161" t="str">
            <v>No</v>
          </cell>
          <cell r="N161" t="str">
            <v>Yes</v>
          </cell>
          <cell r="O161" t="str">
            <v>Yes</v>
          </cell>
          <cell r="P161" t="str">
            <v>Yes</v>
          </cell>
          <cell r="Q161" t="str">
            <v>Yes</v>
          </cell>
          <cell r="R161" t="str">
            <v>Yes</v>
          </cell>
          <cell r="S161" t="str">
            <v>Yes</v>
          </cell>
          <cell r="T161" t="str">
            <v>No</v>
          </cell>
          <cell r="U161" t="str">
            <v>No</v>
          </cell>
          <cell r="V161" t="str">
            <v>No</v>
          </cell>
          <cell r="W161" t="str">
            <v>No</v>
          </cell>
          <cell r="X161" t="str">
            <v>No</v>
          </cell>
          <cell r="Y161" t="str">
            <v>No</v>
          </cell>
          <cell r="Z161" t="str">
            <v>No</v>
          </cell>
          <cell r="AA161" t="str">
            <v>No</v>
          </cell>
          <cell r="AB161" t="str">
            <v>No</v>
          </cell>
          <cell r="AC161" t="str">
            <v>No</v>
          </cell>
          <cell r="AD161" t="str">
            <v xml:space="preserve">1 2 3 4 5 6 </v>
          </cell>
          <cell r="AE161" t="str">
            <v>No</v>
          </cell>
          <cell r="AF161" t="str">
            <v>Yes</v>
          </cell>
          <cell r="AG161" t="str">
            <v>No</v>
          </cell>
          <cell r="AH161" t="str">
            <v>No</v>
          </cell>
          <cell r="AI161" t="str">
            <v>No</v>
          </cell>
          <cell r="AJ161" t="str">
            <v>Yes</v>
          </cell>
          <cell r="AK161" t="str">
            <v>Yes</v>
          </cell>
          <cell r="AL161" t="str">
            <v>Yes</v>
          </cell>
          <cell r="AM161" t="str">
            <v>Yes</v>
          </cell>
          <cell r="AN161" t="str">
            <v>Yes</v>
          </cell>
          <cell r="AO161" t="str">
            <v>Yes</v>
          </cell>
          <cell r="AP161" t="str">
            <v>Yes</v>
          </cell>
          <cell r="AQ161" t="str">
            <v>Yes</v>
          </cell>
          <cell r="AR161" t="str">
            <v>Yes</v>
          </cell>
          <cell r="AS161" t="str">
            <v>Yes</v>
          </cell>
          <cell r="AT161" t="str">
            <v>Yes</v>
          </cell>
          <cell r="AU161" t="str">
            <v>Yes</v>
          </cell>
          <cell r="AV161" t="str">
            <v>No</v>
          </cell>
          <cell r="AW161" t="str">
            <v>No</v>
          </cell>
          <cell r="AX161">
            <v>0</v>
          </cell>
          <cell r="AY161">
            <v>7</v>
          </cell>
          <cell r="AZ161">
            <v>14</v>
          </cell>
          <cell r="BA161">
            <v>5</v>
          </cell>
          <cell r="BB161">
            <v>12</v>
          </cell>
          <cell r="BC161">
            <v>15</v>
          </cell>
          <cell r="BD161">
            <v>16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69</v>
          </cell>
          <cell r="BO161">
            <v>0</v>
          </cell>
          <cell r="BP161">
            <v>0</v>
          </cell>
          <cell r="BQ161">
            <v>7</v>
          </cell>
          <cell r="BR161">
            <v>14</v>
          </cell>
          <cell r="BS161">
            <v>5</v>
          </cell>
          <cell r="BT161">
            <v>12</v>
          </cell>
          <cell r="BU161">
            <v>15</v>
          </cell>
          <cell r="BV161">
            <v>16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69</v>
          </cell>
          <cell r="CG161">
            <v>0</v>
          </cell>
          <cell r="CH161">
            <v>0</v>
          </cell>
          <cell r="CI161">
            <v>0</v>
          </cell>
          <cell r="CJ161">
            <v>35</v>
          </cell>
        </row>
        <row r="162">
          <cell r="A162" t="str">
            <v>032815</v>
          </cell>
          <cell r="B162" t="str">
            <v>Gamalmaua Primary</v>
          </cell>
          <cell r="C162" t="str">
            <v>ENG</v>
          </cell>
          <cell r="D162" t="str">
            <v>ACOM</v>
          </cell>
          <cell r="E162" t="str">
            <v>Anglican Church of Melanesia</v>
          </cell>
          <cell r="F162" t="str">
            <v>G</v>
          </cell>
          <cell r="G162" t="str">
            <v>Church (Government Assisted)</v>
          </cell>
          <cell r="H162" t="str">
            <v>Pentecost</v>
          </cell>
          <cell r="I162" t="str">
            <v>Penama</v>
          </cell>
          <cell r="J162" t="str">
            <v>0084872001</v>
          </cell>
          <cell r="K162" t="str">
            <v>GAMALMAUWA PRIMARY SCHOOL</v>
          </cell>
          <cell r="L162" t="str">
            <v>PS</v>
          </cell>
          <cell r="M162" t="str">
            <v>No</v>
          </cell>
          <cell r="N162" t="str">
            <v>Yes</v>
          </cell>
          <cell r="O162" t="str">
            <v>Yes</v>
          </cell>
          <cell r="P162" t="str">
            <v>Yes</v>
          </cell>
          <cell r="Q162" t="str">
            <v>Yes</v>
          </cell>
          <cell r="R162" t="str">
            <v>Yes</v>
          </cell>
          <cell r="S162" t="str">
            <v>Yes</v>
          </cell>
          <cell r="T162" t="str">
            <v>No</v>
          </cell>
          <cell r="U162" t="str">
            <v>No</v>
          </cell>
          <cell r="V162" t="str">
            <v>No</v>
          </cell>
          <cell r="W162" t="str">
            <v>No</v>
          </cell>
          <cell r="X162" t="str">
            <v>No</v>
          </cell>
          <cell r="Y162" t="str">
            <v>No</v>
          </cell>
          <cell r="Z162" t="str">
            <v>No</v>
          </cell>
          <cell r="AA162" t="str">
            <v>No</v>
          </cell>
          <cell r="AB162" t="str">
            <v>No</v>
          </cell>
          <cell r="AC162" t="str">
            <v>No</v>
          </cell>
          <cell r="AD162" t="str">
            <v xml:space="preserve">1 2 3 4 5 6 </v>
          </cell>
          <cell r="AE162" t="str">
            <v>No</v>
          </cell>
          <cell r="AF162" t="str">
            <v>Yes</v>
          </cell>
          <cell r="AG162" t="str">
            <v>No</v>
          </cell>
          <cell r="AH162" t="str">
            <v>No</v>
          </cell>
          <cell r="AI162" t="str">
            <v>No</v>
          </cell>
          <cell r="AJ162" t="str">
            <v>Yes</v>
          </cell>
          <cell r="AK162" t="str">
            <v>Yes</v>
          </cell>
          <cell r="AL162" t="str">
            <v>Yes</v>
          </cell>
          <cell r="AM162" t="str">
            <v>Yes</v>
          </cell>
          <cell r="AN162" t="str">
            <v>Yes</v>
          </cell>
          <cell r="AO162" t="str">
            <v>Yes</v>
          </cell>
          <cell r="AP162" t="str">
            <v>Yes</v>
          </cell>
          <cell r="AQ162" t="str">
            <v>Yes</v>
          </cell>
          <cell r="AR162" t="str">
            <v>Yes</v>
          </cell>
          <cell r="AS162" t="str">
            <v>Yes</v>
          </cell>
          <cell r="AT162" t="str">
            <v>Yes</v>
          </cell>
          <cell r="AU162" t="str">
            <v>Yes</v>
          </cell>
          <cell r="AV162" t="str">
            <v>No</v>
          </cell>
          <cell r="AW162" t="str">
            <v>No</v>
          </cell>
          <cell r="AX162">
            <v>0</v>
          </cell>
          <cell r="AY162">
            <v>16</v>
          </cell>
          <cell r="AZ162">
            <v>16</v>
          </cell>
          <cell r="BA162">
            <v>25</v>
          </cell>
          <cell r="BB162">
            <v>22</v>
          </cell>
          <cell r="BC162">
            <v>25</v>
          </cell>
          <cell r="BD162">
            <v>21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125</v>
          </cell>
          <cell r="BO162">
            <v>0</v>
          </cell>
          <cell r="BP162">
            <v>0</v>
          </cell>
          <cell r="BQ162">
            <v>16</v>
          </cell>
          <cell r="BR162">
            <v>16</v>
          </cell>
          <cell r="BS162">
            <v>25</v>
          </cell>
          <cell r="BT162">
            <v>22</v>
          </cell>
          <cell r="BU162">
            <v>25</v>
          </cell>
          <cell r="BV162">
            <v>21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125</v>
          </cell>
          <cell r="CG162">
            <v>0</v>
          </cell>
          <cell r="CH162">
            <v>0</v>
          </cell>
          <cell r="CI162">
            <v>0</v>
          </cell>
          <cell r="CJ162">
            <v>50</v>
          </cell>
        </row>
        <row r="163">
          <cell r="A163" t="str">
            <v>032818</v>
          </cell>
          <cell r="B163" t="str">
            <v>Labultamata (Tamua)</v>
          </cell>
          <cell r="C163" t="str">
            <v>ENG</v>
          </cell>
          <cell r="D163" t="str">
            <v>PEB_PENAMA</v>
          </cell>
          <cell r="E163" t="str">
            <v>Penama PEB</v>
          </cell>
          <cell r="F163" t="str">
            <v>V</v>
          </cell>
          <cell r="G163" t="str">
            <v>Government of Vanuatu</v>
          </cell>
          <cell r="H163" t="str">
            <v>Pentecost</v>
          </cell>
          <cell r="I163" t="str">
            <v>Penama</v>
          </cell>
          <cell r="J163" t="str">
            <v>0084873001</v>
          </cell>
          <cell r="K163" t="str">
            <v>LABULTAMATA PRIMARY SCHOOL</v>
          </cell>
          <cell r="L163" t="str">
            <v>PS</v>
          </cell>
          <cell r="M163" t="str">
            <v>No</v>
          </cell>
          <cell r="N163" t="str">
            <v>Yes</v>
          </cell>
          <cell r="O163" t="str">
            <v>Yes</v>
          </cell>
          <cell r="P163" t="str">
            <v>Yes</v>
          </cell>
          <cell r="Q163" t="str">
            <v>Yes</v>
          </cell>
          <cell r="R163" t="str">
            <v>Yes</v>
          </cell>
          <cell r="S163" t="str">
            <v>Yes</v>
          </cell>
          <cell r="T163" t="str">
            <v>No</v>
          </cell>
          <cell r="U163" t="str">
            <v>No</v>
          </cell>
          <cell r="V163" t="str">
            <v>No</v>
          </cell>
          <cell r="W163" t="str">
            <v>No</v>
          </cell>
          <cell r="X163" t="str">
            <v>No</v>
          </cell>
          <cell r="Y163" t="str">
            <v>No</v>
          </cell>
          <cell r="Z163" t="str">
            <v>No</v>
          </cell>
          <cell r="AA163" t="str">
            <v>No</v>
          </cell>
          <cell r="AB163" t="str">
            <v>No</v>
          </cell>
          <cell r="AC163" t="str">
            <v>No</v>
          </cell>
          <cell r="AD163" t="str">
            <v xml:space="preserve">1 2 3 4 5 6 </v>
          </cell>
          <cell r="AE163" t="str">
            <v>No</v>
          </cell>
          <cell r="AF163" t="str">
            <v>Yes</v>
          </cell>
          <cell r="AG163" t="str">
            <v>No</v>
          </cell>
          <cell r="AH163" t="str">
            <v>No</v>
          </cell>
          <cell r="AI163" t="str">
            <v>No</v>
          </cell>
          <cell r="AJ163" t="str">
            <v>Yes</v>
          </cell>
          <cell r="AK163" t="str">
            <v>Yes</v>
          </cell>
          <cell r="AL163" t="str">
            <v>Yes</v>
          </cell>
          <cell r="AM163" t="str">
            <v>Yes</v>
          </cell>
          <cell r="AN163" t="str">
            <v>Yes</v>
          </cell>
          <cell r="AO163" t="str">
            <v>Yes</v>
          </cell>
          <cell r="AP163" t="str">
            <v>Yes</v>
          </cell>
          <cell r="AQ163" t="str">
            <v>Yes</v>
          </cell>
          <cell r="AR163" t="str">
            <v>Yes</v>
          </cell>
          <cell r="AS163" t="str">
            <v>Yes</v>
          </cell>
          <cell r="AT163" t="str">
            <v>Yes</v>
          </cell>
          <cell r="AU163" t="str">
            <v>Yes</v>
          </cell>
          <cell r="AV163" t="str">
            <v>No</v>
          </cell>
          <cell r="AW163" t="str">
            <v>No</v>
          </cell>
          <cell r="AX163">
            <v>0</v>
          </cell>
          <cell r="AY163">
            <v>12</v>
          </cell>
          <cell r="AZ163">
            <v>11</v>
          </cell>
          <cell r="BA163">
            <v>24</v>
          </cell>
          <cell r="BB163">
            <v>15</v>
          </cell>
          <cell r="BC163">
            <v>15</v>
          </cell>
          <cell r="BD163">
            <v>14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91</v>
          </cell>
          <cell r="BO163">
            <v>0</v>
          </cell>
          <cell r="BP163">
            <v>0</v>
          </cell>
          <cell r="BQ163">
            <v>12</v>
          </cell>
          <cell r="BR163">
            <v>11</v>
          </cell>
          <cell r="BS163">
            <v>24</v>
          </cell>
          <cell r="BT163">
            <v>15</v>
          </cell>
          <cell r="BU163">
            <v>15</v>
          </cell>
          <cell r="BV163">
            <v>14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91</v>
          </cell>
          <cell r="CG163">
            <v>0</v>
          </cell>
          <cell r="CH163">
            <v>0</v>
          </cell>
          <cell r="CI163">
            <v>0</v>
          </cell>
          <cell r="CJ163">
            <v>7</v>
          </cell>
        </row>
        <row r="164">
          <cell r="A164" t="str">
            <v>032819</v>
          </cell>
          <cell r="B164" t="str">
            <v>Lalzadette Primary</v>
          </cell>
          <cell r="C164" t="str">
            <v>FRE</v>
          </cell>
          <cell r="D164" t="str">
            <v>CATH</v>
          </cell>
          <cell r="E164" t="str">
            <v>Catholic Education Authority</v>
          </cell>
          <cell r="F164" t="str">
            <v>G</v>
          </cell>
          <cell r="G164" t="str">
            <v>Church (Government Assisted)</v>
          </cell>
          <cell r="H164" t="str">
            <v>Pentecost</v>
          </cell>
          <cell r="I164" t="str">
            <v>Penama</v>
          </cell>
          <cell r="J164" t="str">
            <v>0084896001</v>
          </cell>
          <cell r="K164" t="str">
            <v>LALZADETH PRIMARY SCHOOL</v>
          </cell>
          <cell r="L164" t="str">
            <v>PS</v>
          </cell>
          <cell r="M164" t="str">
            <v>No</v>
          </cell>
          <cell r="N164" t="str">
            <v>Yes</v>
          </cell>
          <cell r="O164" t="str">
            <v>Yes</v>
          </cell>
          <cell r="P164" t="str">
            <v>Yes</v>
          </cell>
          <cell r="Q164" t="str">
            <v>Yes</v>
          </cell>
          <cell r="R164" t="str">
            <v>Yes</v>
          </cell>
          <cell r="S164" t="str">
            <v>Yes</v>
          </cell>
          <cell r="T164" t="str">
            <v>No</v>
          </cell>
          <cell r="U164" t="str">
            <v>No</v>
          </cell>
          <cell r="V164" t="str">
            <v>No</v>
          </cell>
          <cell r="W164" t="str">
            <v>No</v>
          </cell>
          <cell r="X164" t="str">
            <v>No</v>
          </cell>
          <cell r="Y164" t="str">
            <v>No</v>
          </cell>
          <cell r="Z164" t="str">
            <v>No</v>
          </cell>
          <cell r="AA164" t="str">
            <v>No</v>
          </cell>
          <cell r="AB164" t="str">
            <v>No</v>
          </cell>
          <cell r="AC164" t="str">
            <v>No</v>
          </cell>
          <cell r="AD164" t="str">
            <v xml:space="preserve">1 2 3 4 5 6 </v>
          </cell>
          <cell r="AE164" t="str">
            <v>No</v>
          </cell>
          <cell r="AF164" t="str">
            <v>Yes</v>
          </cell>
          <cell r="AG164" t="str">
            <v>No</v>
          </cell>
          <cell r="AH164" t="str">
            <v>No</v>
          </cell>
          <cell r="AI164" t="str">
            <v>No</v>
          </cell>
          <cell r="AJ164" t="str">
            <v>Yes</v>
          </cell>
          <cell r="AK164" t="str">
            <v>Yes</v>
          </cell>
          <cell r="AL164" t="str">
            <v>Yes</v>
          </cell>
          <cell r="AM164" t="str">
            <v>Yes</v>
          </cell>
          <cell r="AN164" t="str">
            <v>Yes</v>
          </cell>
          <cell r="AO164" t="str">
            <v>Yes</v>
          </cell>
          <cell r="AP164" t="str">
            <v>Yes</v>
          </cell>
          <cell r="AQ164" t="str">
            <v>Yes</v>
          </cell>
          <cell r="AR164" t="str">
            <v>Yes</v>
          </cell>
          <cell r="AS164" t="str">
            <v>Yes</v>
          </cell>
          <cell r="AT164" t="str">
            <v>Yes</v>
          </cell>
          <cell r="AU164" t="str">
            <v>Yes</v>
          </cell>
          <cell r="AV164" t="str">
            <v>No</v>
          </cell>
          <cell r="AW164" t="str">
            <v>No</v>
          </cell>
          <cell r="AX164">
            <v>0</v>
          </cell>
          <cell r="AY164">
            <v>25</v>
          </cell>
          <cell r="AZ164">
            <v>30</v>
          </cell>
          <cell r="BA164">
            <v>32</v>
          </cell>
          <cell r="BB164">
            <v>38</v>
          </cell>
          <cell r="BC164">
            <v>23</v>
          </cell>
          <cell r="BD164">
            <v>17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165</v>
          </cell>
          <cell r="BO164">
            <v>0</v>
          </cell>
          <cell r="BP164">
            <v>0</v>
          </cell>
          <cell r="BQ164">
            <v>25</v>
          </cell>
          <cell r="BR164">
            <v>30</v>
          </cell>
          <cell r="BS164">
            <v>32</v>
          </cell>
          <cell r="BT164">
            <v>38</v>
          </cell>
          <cell r="BU164">
            <v>23</v>
          </cell>
          <cell r="BV164">
            <v>17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165</v>
          </cell>
          <cell r="CG164">
            <v>0</v>
          </cell>
          <cell r="CH164">
            <v>0</v>
          </cell>
          <cell r="CI164">
            <v>0</v>
          </cell>
          <cell r="CJ164">
            <v>47</v>
          </cell>
        </row>
        <row r="165">
          <cell r="A165" t="str">
            <v>032820</v>
          </cell>
          <cell r="B165" t="str">
            <v>Lesasanemal Primary</v>
          </cell>
          <cell r="C165" t="str">
            <v>ENG</v>
          </cell>
          <cell r="D165" t="str">
            <v>PEB_PENAMA</v>
          </cell>
          <cell r="E165" t="str">
            <v>Penama PEB</v>
          </cell>
          <cell r="F165" t="str">
            <v>V</v>
          </cell>
          <cell r="G165" t="str">
            <v>Government of Vanuatu</v>
          </cell>
          <cell r="H165" t="str">
            <v>Pentecost</v>
          </cell>
          <cell r="I165" t="str">
            <v>Penama</v>
          </cell>
          <cell r="J165" t="str">
            <v>0085072001</v>
          </cell>
          <cell r="K165" t="str">
            <v>LESASANEMAL PRIMARY SCHOOL</v>
          </cell>
          <cell r="L165" t="str">
            <v>PS</v>
          </cell>
          <cell r="M165" t="str">
            <v>No</v>
          </cell>
          <cell r="N165" t="str">
            <v>Yes</v>
          </cell>
          <cell r="O165" t="str">
            <v>Yes</v>
          </cell>
          <cell r="P165" t="str">
            <v>Yes</v>
          </cell>
          <cell r="Q165" t="str">
            <v>Yes</v>
          </cell>
          <cell r="R165" t="str">
            <v>Yes</v>
          </cell>
          <cell r="S165" t="str">
            <v>Yes</v>
          </cell>
          <cell r="T165" t="str">
            <v>No</v>
          </cell>
          <cell r="U165" t="str">
            <v>No</v>
          </cell>
          <cell r="V165" t="str">
            <v>No</v>
          </cell>
          <cell r="W165" t="str">
            <v>No</v>
          </cell>
          <cell r="X165" t="str">
            <v>No</v>
          </cell>
          <cell r="Y165" t="str">
            <v>No</v>
          </cell>
          <cell r="Z165" t="str">
            <v>No</v>
          </cell>
          <cell r="AA165" t="str">
            <v>No</v>
          </cell>
          <cell r="AB165" t="str">
            <v>No</v>
          </cell>
          <cell r="AC165" t="str">
            <v>No</v>
          </cell>
          <cell r="AD165" t="str">
            <v xml:space="preserve">1 2 3 4 5 6 </v>
          </cell>
          <cell r="AE165" t="str">
            <v>No</v>
          </cell>
          <cell r="AF165" t="str">
            <v>Yes</v>
          </cell>
          <cell r="AG165" t="str">
            <v>No</v>
          </cell>
          <cell r="AH165" t="str">
            <v>No</v>
          </cell>
          <cell r="AI165" t="str">
            <v>No</v>
          </cell>
          <cell r="AJ165" t="str">
            <v>Yes</v>
          </cell>
          <cell r="AK165" t="str">
            <v>Yes</v>
          </cell>
          <cell r="AL165" t="str">
            <v>Yes</v>
          </cell>
          <cell r="AM165" t="str">
            <v>Yes</v>
          </cell>
          <cell r="AN165" t="str">
            <v>Yes</v>
          </cell>
          <cell r="AO165" t="str">
            <v>Yes</v>
          </cell>
          <cell r="AP165" t="str">
            <v>Yes</v>
          </cell>
          <cell r="AQ165" t="str">
            <v>Yes</v>
          </cell>
          <cell r="AR165" t="str">
            <v>Yes</v>
          </cell>
          <cell r="AS165" t="str">
            <v>Yes</v>
          </cell>
          <cell r="AT165" t="str">
            <v>Yes</v>
          </cell>
          <cell r="AU165" t="str">
            <v>Yes</v>
          </cell>
          <cell r="AV165" t="str">
            <v>No</v>
          </cell>
          <cell r="AW165" t="str">
            <v>No</v>
          </cell>
          <cell r="AX165">
            <v>0</v>
          </cell>
          <cell r="AY165">
            <v>20</v>
          </cell>
          <cell r="AZ165">
            <v>27</v>
          </cell>
          <cell r="BA165">
            <v>21</v>
          </cell>
          <cell r="BB165">
            <v>19</v>
          </cell>
          <cell r="BC165">
            <v>22</v>
          </cell>
          <cell r="BD165">
            <v>18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127</v>
          </cell>
          <cell r="BO165">
            <v>0</v>
          </cell>
          <cell r="BP165">
            <v>0</v>
          </cell>
          <cell r="BQ165">
            <v>20</v>
          </cell>
          <cell r="BR165">
            <v>27</v>
          </cell>
          <cell r="BS165">
            <v>21</v>
          </cell>
          <cell r="BT165">
            <v>19</v>
          </cell>
          <cell r="BU165">
            <v>22</v>
          </cell>
          <cell r="BV165">
            <v>18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127</v>
          </cell>
          <cell r="CG165">
            <v>0</v>
          </cell>
          <cell r="CH165">
            <v>0</v>
          </cell>
          <cell r="CI165">
            <v>0</v>
          </cell>
          <cell r="CJ165">
            <v>21</v>
          </cell>
        </row>
        <row r="166">
          <cell r="A166" t="str">
            <v>032821</v>
          </cell>
          <cell r="B166" t="str">
            <v>Lini Memorial Primary</v>
          </cell>
          <cell r="C166" t="str">
            <v>ENG</v>
          </cell>
          <cell r="D166" t="str">
            <v>ACOM</v>
          </cell>
          <cell r="E166" t="str">
            <v>Anglican Church of Melanesia</v>
          </cell>
          <cell r="F166" t="str">
            <v>G</v>
          </cell>
          <cell r="G166" t="str">
            <v>Church (Government Assisted)</v>
          </cell>
          <cell r="H166" t="str">
            <v>Pentecost</v>
          </cell>
          <cell r="I166" t="str">
            <v>Penama</v>
          </cell>
          <cell r="J166" t="str">
            <v>0084874001</v>
          </cell>
          <cell r="K166" t="str">
            <v>LINI MEMORIAL PRIMARY SCHOOL</v>
          </cell>
          <cell r="L166" t="str">
            <v>PS</v>
          </cell>
          <cell r="M166" t="str">
            <v>No</v>
          </cell>
          <cell r="N166" t="str">
            <v>Yes</v>
          </cell>
          <cell r="O166" t="str">
            <v>Yes</v>
          </cell>
          <cell r="P166" t="str">
            <v>Yes</v>
          </cell>
          <cell r="Q166" t="str">
            <v>Yes</v>
          </cell>
          <cell r="R166" t="str">
            <v>Yes</v>
          </cell>
          <cell r="S166" t="str">
            <v>Yes</v>
          </cell>
          <cell r="T166" t="str">
            <v>No</v>
          </cell>
          <cell r="U166" t="str">
            <v>No</v>
          </cell>
          <cell r="V166" t="str">
            <v>No</v>
          </cell>
          <cell r="W166" t="str">
            <v>No</v>
          </cell>
          <cell r="X166" t="str">
            <v>No</v>
          </cell>
          <cell r="Y166" t="str">
            <v>No</v>
          </cell>
          <cell r="Z166" t="str">
            <v>No</v>
          </cell>
          <cell r="AA166" t="str">
            <v>No</v>
          </cell>
          <cell r="AB166" t="str">
            <v>No</v>
          </cell>
          <cell r="AC166" t="str">
            <v>No</v>
          </cell>
          <cell r="AD166" t="str">
            <v xml:space="preserve">1 2 3 4 5 6 </v>
          </cell>
          <cell r="AE166" t="str">
            <v>No</v>
          </cell>
          <cell r="AF166" t="str">
            <v>Yes</v>
          </cell>
          <cell r="AG166" t="str">
            <v>No</v>
          </cell>
          <cell r="AH166" t="str">
            <v>No</v>
          </cell>
          <cell r="AI166" t="str">
            <v>No</v>
          </cell>
          <cell r="AJ166" t="str">
            <v>Yes</v>
          </cell>
          <cell r="AK166" t="str">
            <v>Yes</v>
          </cell>
          <cell r="AL166" t="str">
            <v>Yes</v>
          </cell>
          <cell r="AM166" t="str">
            <v>Yes</v>
          </cell>
          <cell r="AN166" t="str">
            <v>Yes</v>
          </cell>
          <cell r="AO166" t="str">
            <v>Yes</v>
          </cell>
          <cell r="AP166" t="str">
            <v>Yes</v>
          </cell>
          <cell r="AQ166" t="str">
            <v>Yes</v>
          </cell>
          <cell r="AR166" t="str">
            <v>Yes</v>
          </cell>
          <cell r="AS166" t="str">
            <v>Yes</v>
          </cell>
          <cell r="AT166" t="str">
            <v>Yes</v>
          </cell>
          <cell r="AU166" t="str">
            <v>Yes</v>
          </cell>
          <cell r="AV166" t="str">
            <v>No</v>
          </cell>
          <cell r="AW166" t="str">
            <v>No</v>
          </cell>
          <cell r="AX166">
            <v>0</v>
          </cell>
          <cell r="AY166">
            <v>41</v>
          </cell>
          <cell r="AZ166">
            <v>25</v>
          </cell>
          <cell r="BA166">
            <v>30</v>
          </cell>
          <cell r="BB166">
            <v>29</v>
          </cell>
          <cell r="BC166">
            <v>34</v>
          </cell>
          <cell r="BD166">
            <v>28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187</v>
          </cell>
          <cell r="BO166">
            <v>0</v>
          </cell>
          <cell r="BP166">
            <v>0</v>
          </cell>
          <cell r="BQ166">
            <v>41</v>
          </cell>
          <cell r="BR166">
            <v>25</v>
          </cell>
          <cell r="BS166">
            <v>30</v>
          </cell>
          <cell r="BT166">
            <v>29</v>
          </cell>
          <cell r="BU166">
            <v>34</v>
          </cell>
          <cell r="BV166">
            <v>28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187</v>
          </cell>
          <cell r="CG166">
            <v>0</v>
          </cell>
          <cell r="CH166">
            <v>0</v>
          </cell>
          <cell r="CI166">
            <v>0</v>
          </cell>
          <cell r="CJ166">
            <v>52</v>
          </cell>
        </row>
        <row r="167">
          <cell r="A167" t="str">
            <v>032822</v>
          </cell>
          <cell r="B167" t="str">
            <v>Latano (Loltong) Primary</v>
          </cell>
          <cell r="C167" t="str">
            <v>FRE</v>
          </cell>
          <cell r="D167" t="str">
            <v>CATH</v>
          </cell>
          <cell r="E167" t="str">
            <v>Catholic Education Authority</v>
          </cell>
          <cell r="F167" t="str">
            <v>G</v>
          </cell>
          <cell r="G167" t="str">
            <v>Church (Government Assisted)</v>
          </cell>
          <cell r="H167" t="str">
            <v>Pentecost</v>
          </cell>
          <cell r="I167" t="str">
            <v>Penama</v>
          </cell>
          <cell r="J167" t="str">
            <v>0085062001</v>
          </cell>
          <cell r="K167" t="str">
            <v>LOLTONG PRIMARY SCHOOL</v>
          </cell>
          <cell r="L167" t="str">
            <v>PS</v>
          </cell>
          <cell r="M167" t="str">
            <v>No</v>
          </cell>
          <cell r="N167" t="str">
            <v>Yes</v>
          </cell>
          <cell r="O167" t="str">
            <v>Yes</v>
          </cell>
          <cell r="P167" t="str">
            <v>Yes</v>
          </cell>
          <cell r="Q167" t="str">
            <v>Yes</v>
          </cell>
          <cell r="R167" t="str">
            <v>Yes</v>
          </cell>
          <cell r="S167" t="str">
            <v>Yes</v>
          </cell>
          <cell r="T167" t="str">
            <v>No</v>
          </cell>
          <cell r="U167" t="str">
            <v>No</v>
          </cell>
          <cell r="V167" t="str">
            <v>No</v>
          </cell>
          <cell r="W167" t="str">
            <v>No</v>
          </cell>
          <cell r="X167" t="str">
            <v>No</v>
          </cell>
          <cell r="Y167" t="str">
            <v>No</v>
          </cell>
          <cell r="Z167" t="str">
            <v>No</v>
          </cell>
          <cell r="AA167" t="str">
            <v>No</v>
          </cell>
          <cell r="AB167" t="str">
            <v>No</v>
          </cell>
          <cell r="AC167" t="str">
            <v>No</v>
          </cell>
          <cell r="AD167" t="str">
            <v xml:space="preserve">1 2 3 4 5 6 </v>
          </cell>
          <cell r="AE167" t="str">
            <v>No</v>
          </cell>
          <cell r="AF167" t="str">
            <v>Yes</v>
          </cell>
          <cell r="AG167" t="str">
            <v>No</v>
          </cell>
          <cell r="AH167" t="str">
            <v>No</v>
          </cell>
          <cell r="AI167" t="str">
            <v>No</v>
          </cell>
          <cell r="AJ167" t="str">
            <v>Yes</v>
          </cell>
          <cell r="AK167" t="str">
            <v>Yes</v>
          </cell>
          <cell r="AL167" t="str">
            <v>Yes</v>
          </cell>
          <cell r="AM167" t="str">
            <v>Yes</v>
          </cell>
          <cell r="AN167" t="str">
            <v>Yes</v>
          </cell>
          <cell r="AO167" t="str">
            <v>Yes</v>
          </cell>
          <cell r="AP167" t="str">
            <v>Yes</v>
          </cell>
          <cell r="AQ167" t="str">
            <v>Yes</v>
          </cell>
          <cell r="AR167" t="str">
            <v>Yes</v>
          </cell>
          <cell r="AS167" t="str">
            <v>Yes</v>
          </cell>
          <cell r="AT167" t="str">
            <v>Yes</v>
          </cell>
          <cell r="AU167" t="str">
            <v>Yes</v>
          </cell>
          <cell r="AV167" t="str">
            <v>No</v>
          </cell>
          <cell r="AW167" t="str">
            <v>No</v>
          </cell>
          <cell r="AX167">
            <v>0</v>
          </cell>
          <cell r="AY167">
            <v>32</v>
          </cell>
          <cell r="AZ167">
            <v>25</v>
          </cell>
          <cell r="BA167">
            <v>25</v>
          </cell>
          <cell r="BB167">
            <v>29</v>
          </cell>
          <cell r="BC167">
            <v>18</v>
          </cell>
          <cell r="BD167">
            <v>16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145</v>
          </cell>
          <cell r="BO167">
            <v>0</v>
          </cell>
          <cell r="BP167">
            <v>0</v>
          </cell>
          <cell r="BQ167">
            <v>32</v>
          </cell>
          <cell r="BR167">
            <v>25</v>
          </cell>
          <cell r="BS167">
            <v>25</v>
          </cell>
          <cell r="BT167">
            <v>29</v>
          </cell>
          <cell r="BU167">
            <v>18</v>
          </cell>
          <cell r="BV167">
            <v>16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145</v>
          </cell>
          <cell r="CG167">
            <v>0</v>
          </cell>
          <cell r="CH167">
            <v>0</v>
          </cell>
          <cell r="CI167">
            <v>0</v>
          </cell>
          <cell r="CJ167">
            <v>25</v>
          </cell>
        </row>
        <row r="168">
          <cell r="A168" t="str">
            <v>032823</v>
          </cell>
          <cell r="B168" t="str">
            <v>Sori Mauri (Lolkasai) ECCE</v>
          </cell>
          <cell r="C168" t="str">
            <v>ENG</v>
          </cell>
          <cell r="D168" t="str">
            <v>PEB_PENAMA</v>
          </cell>
          <cell r="E168" t="str">
            <v>Penama PEB</v>
          </cell>
          <cell r="F168" t="str">
            <v>V</v>
          </cell>
          <cell r="G168" t="str">
            <v>Government of Vanuatu</v>
          </cell>
          <cell r="H168" t="str">
            <v>Pentecost</v>
          </cell>
          <cell r="I168" t="str">
            <v>Penama</v>
          </cell>
          <cell r="J168" t="str">
            <v>0084875001</v>
          </cell>
          <cell r="K168" t="str">
            <v>LOLKASAI PRIMARY SCHOOL</v>
          </cell>
          <cell r="L168" t="str">
            <v>PS</v>
          </cell>
          <cell r="M168" t="str">
            <v>No</v>
          </cell>
          <cell r="N168" t="str">
            <v>Yes</v>
          </cell>
          <cell r="O168" t="str">
            <v>Yes</v>
          </cell>
          <cell r="P168" t="str">
            <v>Yes</v>
          </cell>
          <cell r="Q168" t="str">
            <v>Yes</v>
          </cell>
          <cell r="R168" t="str">
            <v>Yes</v>
          </cell>
          <cell r="S168" t="str">
            <v>Yes</v>
          </cell>
          <cell r="T168" t="str">
            <v>No</v>
          </cell>
          <cell r="U168" t="str">
            <v>No</v>
          </cell>
          <cell r="V168" t="str">
            <v>No</v>
          </cell>
          <cell r="W168" t="str">
            <v>No</v>
          </cell>
          <cell r="X168" t="str">
            <v>No</v>
          </cell>
          <cell r="Y168" t="str">
            <v>No</v>
          </cell>
          <cell r="Z168" t="str">
            <v>No</v>
          </cell>
          <cell r="AA168" t="str">
            <v>No</v>
          </cell>
          <cell r="AB168" t="str">
            <v>No</v>
          </cell>
          <cell r="AC168" t="str">
            <v>No</v>
          </cell>
          <cell r="AD168" t="str">
            <v xml:space="preserve">1 2 3 4 5 6 </v>
          </cell>
          <cell r="AE168" t="str">
            <v>No</v>
          </cell>
          <cell r="AF168" t="str">
            <v>Yes</v>
          </cell>
          <cell r="AG168" t="str">
            <v>No</v>
          </cell>
          <cell r="AH168" t="str">
            <v>No</v>
          </cell>
          <cell r="AI168" t="str">
            <v>No</v>
          </cell>
          <cell r="AJ168" t="str">
            <v>Yes</v>
          </cell>
          <cell r="AK168" t="str">
            <v>Yes</v>
          </cell>
          <cell r="AL168" t="str">
            <v>Yes</v>
          </cell>
          <cell r="AM168" t="str">
            <v>Yes</v>
          </cell>
          <cell r="AN168" t="str">
            <v>Yes</v>
          </cell>
          <cell r="AO168" t="str">
            <v>Yes</v>
          </cell>
          <cell r="AP168" t="str">
            <v>Yes</v>
          </cell>
          <cell r="AQ168" t="str">
            <v>Yes</v>
          </cell>
          <cell r="AR168" t="str">
            <v>Yes</v>
          </cell>
          <cell r="AS168" t="str">
            <v>Yes</v>
          </cell>
          <cell r="AT168" t="str">
            <v>Yes</v>
          </cell>
          <cell r="AU168" t="str">
            <v>Yes</v>
          </cell>
          <cell r="AV168" t="str">
            <v>No</v>
          </cell>
          <cell r="AW168" t="str">
            <v>No</v>
          </cell>
          <cell r="AX168">
            <v>0</v>
          </cell>
          <cell r="AY168">
            <v>23</v>
          </cell>
          <cell r="AZ168">
            <v>29</v>
          </cell>
          <cell r="BA168">
            <v>20</v>
          </cell>
          <cell r="BB168">
            <v>30</v>
          </cell>
          <cell r="BC168">
            <v>24</v>
          </cell>
          <cell r="BD168">
            <v>23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149</v>
          </cell>
          <cell r="BO168">
            <v>0</v>
          </cell>
          <cell r="BP168">
            <v>0</v>
          </cell>
          <cell r="BQ168">
            <v>23</v>
          </cell>
          <cell r="BR168">
            <v>29</v>
          </cell>
          <cell r="BS168">
            <v>20</v>
          </cell>
          <cell r="BT168">
            <v>30</v>
          </cell>
          <cell r="BU168">
            <v>24</v>
          </cell>
          <cell r="BV168">
            <v>23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149</v>
          </cell>
          <cell r="CG168">
            <v>0</v>
          </cell>
          <cell r="CH168">
            <v>0</v>
          </cell>
          <cell r="CI168">
            <v>0</v>
          </cell>
          <cell r="CJ168">
            <v>55</v>
          </cell>
        </row>
        <row r="169">
          <cell r="A169" t="str">
            <v>032826</v>
          </cell>
          <cell r="B169" t="str">
            <v>Londar (Baie-Martelli) Primary</v>
          </cell>
          <cell r="C169" t="str">
            <v>FRE</v>
          </cell>
          <cell r="D169" t="str">
            <v>CATH</v>
          </cell>
          <cell r="E169" t="str">
            <v>Catholic Education Authority</v>
          </cell>
          <cell r="F169" t="str">
            <v>G</v>
          </cell>
          <cell r="G169" t="str">
            <v>Church (Government Assisted)</v>
          </cell>
          <cell r="H169" t="str">
            <v>Pentecost</v>
          </cell>
          <cell r="I169" t="str">
            <v>Penama</v>
          </cell>
          <cell r="J169" t="str">
            <v>0084912001</v>
          </cell>
          <cell r="K169" t="str">
            <v>BAIE MARTELLI PRIMARY SCHOOL</v>
          </cell>
          <cell r="L169" t="str">
            <v>PS</v>
          </cell>
          <cell r="M169" t="str">
            <v>No</v>
          </cell>
          <cell r="N169" t="str">
            <v>Yes</v>
          </cell>
          <cell r="O169" t="str">
            <v>Yes</v>
          </cell>
          <cell r="P169" t="str">
            <v>Yes</v>
          </cell>
          <cell r="Q169" t="str">
            <v>Yes</v>
          </cell>
          <cell r="R169" t="str">
            <v>Yes</v>
          </cell>
          <cell r="S169" t="str">
            <v>Yes</v>
          </cell>
          <cell r="T169" t="str">
            <v>No</v>
          </cell>
          <cell r="U169" t="str">
            <v>No</v>
          </cell>
          <cell r="V169" t="str">
            <v>No</v>
          </cell>
          <cell r="W169" t="str">
            <v>No</v>
          </cell>
          <cell r="X169" t="str">
            <v>No</v>
          </cell>
          <cell r="Y169" t="str">
            <v>No</v>
          </cell>
          <cell r="Z169" t="str">
            <v>No</v>
          </cell>
          <cell r="AA169" t="str">
            <v>No</v>
          </cell>
          <cell r="AB169" t="str">
            <v>No</v>
          </cell>
          <cell r="AC169" t="str">
            <v>No</v>
          </cell>
          <cell r="AD169" t="str">
            <v xml:space="preserve">1 2 3 4 5 6 </v>
          </cell>
          <cell r="AE169" t="str">
            <v>No</v>
          </cell>
          <cell r="AF169" t="str">
            <v>Yes</v>
          </cell>
          <cell r="AG169" t="str">
            <v>No</v>
          </cell>
          <cell r="AH169" t="str">
            <v>No</v>
          </cell>
          <cell r="AI169" t="str">
            <v>No</v>
          </cell>
          <cell r="AJ169" t="str">
            <v>Yes</v>
          </cell>
          <cell r="AK169" t="str">
            <v>Yes</v>
          </cell>
          <cell r="AL169" t="str">
            <v>Yes</v>
          </cell>
          <cell r="AM169" t="str">
            <v>Yes</v>
          </cell>
          <cell r="AN169" t="str">
            <v>Yes</v>
          </cell>
          <cell r="AO169" t="str">
            <v>Yes</v>
          </cell>
          <cell r="AP169" t="str">
            <v>Yes</v>
          </cell>
          <cell r="AQ169" t="str">
            <v>Yes</v>
          </cell>
          <cell r="AR169" t="str">
            <v>Yes</v>
          </cell>
          <cell r="AS169" t="str">
            <v>Yes</v>
          </cell>
          <cell r="AT169" t="str">
            <v>Yes</v>
          </cell>
          <cell r="AU169" t="str">
            <v>Yes</v>
          </cell>
          <cell r="AV169" t="str">
            <v>No</v>
          </cell>
          <cell r="AW169" t="str">
            <v>No</v>
          </cell>
          <cell r="AX169">
            <v>0</v>
          </cell>
          <cell r="AY169">
            <v>9</v>
          </cell>
          <cell r="AZ169">
            <v>14</v>
          </cell>
          <cell r="BA169">
            <v>5</v>
          </cell>
          <cell r="BB169">
            <v>21</v>
          </cell>
          <cell r="BC169">
            <v>17</v>
          </cell>
          <cell r="BD169">
            <v>7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73</v>
          </cell>
          <cell r="BO169">
            <v>0</v>
          </cell>
          <cell r="BP169">
            <v>0</v>
          </cell>
          <cell r="BQ169">
            <v>9</v>
          </cell>
          <cell r="BR169">
            <v>14</v>
          </cell>
          <cell r="BS169">
            <v>5</v>
          </cell>
          <cell r="BT169">
            <v>21</v>
          </cell>
          <cell r="BU169">
            <v>17</v>
          </cell>
          <cell r="BV169">
            <v>7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73</v>
          </cell>
          <cell r="CG169">
            <v>0</v>
          </cell>
          <cell r="CH169">
            <v>0</v>
          </cell>
          <cell r="CI169">
            <v>0</v>
          </cell>
          <cell r="CJ169">
            <v>9</v>
          </cell>
        </row>
        <row r="170">
          <cell r="A170" t="str">
            <v>032830</v>
          </cell>
          <cell r="B170" t="str">
            <v>Melsisi Primary</v>
          </cell>
          <cell r="C170" t="str">
            <v>FRE</v>
          </cell>
          <cell r="D170" t="str">
            <v>CATH</v>
          </cell>
          <cell r="E170" t="str">
            <v>Catholic Education Authority</v>
          </cell>
          <cell r="F170" t="str">
            <v>G</v>
          </cell>
          <cell r="G170" t="str">
            <v>Church (Government Assisted)</v>
          </cell>
          <cell r="H170" t="str">
            <v>Pentecost</v>
          </cell>
          <cell r="I170" t="str">
            <v>Penama</v>
          </cell>
          <cell r="J170" t="str">
            <v>0084901001</v>
          </cell>
          <cell r="K170" t="str">
            <v>MELSISI PRIMARY SCHOOL</v>
          </cell>
          <cell r="L170" t="str">
            <v>PS</v>
          </cell>
          <cell r="M170" t="str">
            <v>No</v>
          </cell>
          <cell r="N170" t="str">
            <v>Yes</v>
          </cell>
          <cell r="O170" t="str">
            <v>Yes</v>
          </cell>
          <cell r="P170" t="str">
            <v>Yes</v>
          </cell>
          <cell r="Q170" t="str">
            <v>Yes</v>
          </cell>
          <cell r="R170" t="str">
            <v>Yes</v>
          </cell>
          <cell r="S170" t="str">
            <v>Yes</v>
          </cell>
          <cell r="T170" t="str">
            <v>No</v>
          </cell>
          <cell r="U170" t="str">
            <v>No</v>
          </cell>
          <cell r="V170" t="str">
            <v>No</v>
          </cell>
          <cell r="W170" t="str">
            <v>No</v>
          </cell>
          <cell r="X170" t="str">
            <v>No</v>
          </cell>
          <cell r="Y170" t="str">
            <v>No</v>
          </cell>
          <cell r="Z170" t="str">
            <v>No</v>
          </cell>
          <cell r="AA170" t="str">
            <v>No</v>
          </cell>
          <cell r="AB170" t="str">
            <v>No</v>
          </cell>
          <cell r="AC170" t="str">
            <v>No</v>
          </cell>
          <cell r="AD170" t="str">
            <v xml:space="preserve">1 2 3 4 5 6 </v>
          </cell>
          <cell r="AE170" t="str">
            <v>No</v>
          </cell>
          <cell r="AF170" t="str">
            <v>Yes</v>
          </cell>
          <cell r="AG170" t="str">
            <v>No</v>
          </cell>
          <cell r="AH170" t="str">
            <v>No</v>
          </cell>
          <cell r="AI170" t="str">
            <v>No</v>
          </cell>
          <cell r="AJ170" t="str">
            <v>Yes</v>
          </cell>
          <cell r="AK170" t="str">
            <v>Yes</v>
          </cell>
          <cell r="AL170" t="str">
            <v>Yes</v>
          </cell>
          <cell r="AM170" t="str">
            <v>Yes</v>
          </cell>
          <cell r="AN170" t="str">
            <v>Yes</v>
          </cell>
          <cell r="AO170" t="str">
            <v>Yes</v>
          </cell>
          <cell r="AP170" t="str">
            <v>Yes</v>
          </cell>
          <cell r="AQ170" t="str">
            <v>Yes</v>
          </cell>
          <cell r="AR170" t="str">
            <v>Yes</v>
          </cell>
          <cell r="AS170" t="str">
            <v>Yes</v>
          </cell>
          <cell r="AT170" t="str">
            <v>Yes</v>
          </cell>
          <cell r="AU170" t="str">
            <v>Yes</v>
          </cell>
          <cell r="AV170" t="str">
            <v>No</v>
          </cell>
          <cell r="AW170" t="str">
            <v>No</v>
          </cell>
          <cell r="AX170">
            <v>0</v>
          </cell>
          <cell r="AY170">
            <v>36</v>
          </cell>
          <cell r="AZ170">
            <v>31</v>
          </cell>
          <cell r="BA170">
            <v>36</v>
          </cell>
          <cell r="BB170">
            <v>31</v>
          </cell>
          <cell r="BC170">
            <v>20</v>
          </cell>
          <cell r="BD170">
            <v>34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188</v>
          </cell>
          <cell r="BO170">
            <v>0</v>
          </cell>
          <cell r="BP170">
            <v>0</v>
          </cell>
          <cell r="BQ170">
            <v>36</v>
          </cell>
          <cell r="BR170">
            <v>31</v>
          </cell>
          <cell r="BS170">
            <v>36</v>
          </cell>
          <cell r="BT170">
            <v>31</v>
          </cell>
          <cell r="BU170">
            <v>20</v>
          </cell>
          <cell r="BV170">
            <v>34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188</v>
          </cell>
          <cell r="CG170">
            <v>0</v>
          </cell>
          <cell r="CH170">
            <v>0</v>
          </cell>
          <cell r="CI170">
            <v>0</v>
          </cell>
          <cell r="CJ170">
            <v>33</v>
          </cell>
        </row>
        <row r="171">
          <cell r="A171" t="str">
            <v>032832</v>
          </cell>
          <cell r="B171" t="str">
            <v>Namaram Primary</v>
          </cell>
          <cell r="C171" t="str">
            <v>FRE</v>
          </cell>
          <cell r="D171" t="str">
            <v>CATH</v>
          </cell>
          <cell r="E171" t="str">
            <v>Catholic Education Authority</v>
          </cell>
          <cell r="F171" t="str">
            <v>G</v>
          </cell>
          <cell r="G171" t="str">
            <v>Church (Government Assisted)</v>
          </cell>
          <cell r="H171" t="str">
            <v>Pentecost</v>
          </cell>
          <cell r="I171" t="str">
            <v>Penama</v>
          </cell>
          <cell r="J171" t="str">
            <v>0084910001</v>
          </cell>
          <cell r="K171" t="str">
            <v>NAMARAM PRIMARY SCHOOL</v>
          </cell>
          <cell r="L171" t="str">
            <v>PS</v>
          </cell>
          <cell r="M171" t="str">
            <v>No</v>
          </cell>
          <cell r="N171" t="str">
            <v>Yes</v>
          </cell>
          <cell r="O171" t="str">
            <v>Yes</v>
          </cell>
          <cell r="P171" t="str">
            <v>Yes</v>
          </cell>
          <cell r="Q171" t="str">
            <v>Yes</v>
          </cell>
          <cell r="R171" t="str">
            <v>Yes</v>
          </cell>
          <cell r="S171" t="str">
            <v>Yes</v>
          </cell>
          <cell r="T171" t="str">
            <v>No</v>
          </cell>
          <cell r="U171" t="str">
            <v>No</v>
          </cell>
          <cell r="V171" t="str">
            <v>No</v>
          </cell>
          <cell r="W171" t="str">
            <v>No</v>
          </cell>
          <cell r="X171" t="str">
            <v>No</v>
          </cell>
          <cell r="Y171" t="str">
            <v>No</v>
          </cell>
          <cell r="Z171" t="str">
            <v>No</v>
          </cell>
          <cell r="AA171" t="str">
            <v>No</v>
          </cell>
          <cell r="AB171" t="str">
            <v>No</v>
          </cell>
          <cell r="AC171" t="str">
            <v>No</v>
          </cell>
          <cell r="AD171" t="str">
            <v xml:space="preserve">1 2 3 4 5 6 </v>
          </cell>
          <cell r="AE171" t="str">
            <v>No</v>
          </cell>
          <cell r="AF171" t="str">
            <v>Yes</v>
          </cell>
          <cell r="AG171" t="str">
            <v>No</v>
          </cell>
          <cell r="AH171" t="str">
            <v>No</v>
          </cell>
          <cell r="AI171" t="str">
            <v>No</v>
          </cell>
          <cell r="AJ171" t="str">
            <v>Yes</v>
          </cell>
          <cell r="AK171" t="str">
            <v>Yes</v>
          </cell>
          <cell r="AL171" t="str">
            <v>Yes</v>
          </cell>
          <cell r="AM171" t="str">
            <v>Yes</v>
          </cell>
          <cell r="AN171" t="str">
            <v>Yes</v>
          </cell>
          <cell r="AO171" t="str">
            <v>Yes</v>
          </cell>
          <cell r="AP171" t="str">
            <v>Yes</v>
          </cell>
          <cell r="AQ171" t="str">
            <v>Yes</v>
          </cell>
          <cell r="AR171" t="str">
            <v>Yes</v>
          </cell>
          <cell r="AS171" t="str">
            <v>Yes</v>
          </cell>
          <cell r="AT171" t="str">
            <v>Yes</v>
          </cell>
          <cell r="AU171" t="str">
            <v>Yes</v>
          </cell>
          <cell r="AV171" t="str">
            <v>No</v>
          </cell>
          <cell r="AW171" t="str">
            <v>No</v>
          </cell>
          <cell r="AX171">
            <v>0</v>
          </cell>
          <cell r="AY171">
            <v>33</v>
          </cell>
          <cell r="AZ171">
            <v>11</v>
          </cell>
          <cell r="BA171">
            <v>10</v>
          </cell>
          <cell r="BB171">
            <v>22</v>
          </cell>
          <cell r="BC171">
            <v>28</v>
          </cell>
          <cell r="BD171">
            <v>15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119</v>
          </cell>
          <cell r="BO171">
            <v>0</v>
          </cell>
          <cell r="BP171">
            <v>0</v>
          </cell>
          <cell r="BQ171">
            <v>33</v>
          </cell>
          <cell r="BR171">
            <v>11</v>
          </cell>
          <cell r="BS171">
            <v>10</v>
          </cell>
          <cell r="BT171">
            <v>22</v>
          </cell>
          <cell r="BU171">
            <v>28</v>
          </cell>
          <cell r="BV171">
            <v>15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119</v>
          </cell>
          <cell r="CG171">
            <v>0</v>
          </cell>
          <cell r="CH171">
            <v>0</v>
          </cell>
          <cell r="CI171">
            <v>0</v>
          </cell>
          <cell r="CJ171">
            <v>51</v>
          </cell>
        </row>
        <row r="172">
          <cell r="A172" t="str">
            <v>032836</v>
          </cell>
          <cell r="B172" t="str">
            <v>Naruah Primary</v>
          </cell>
          <cell r="C172" t="str">
            <v>FRE</v>
          </cell>
          <cell r="D172" t="str">
            <v>PEB_PENAMA</v>
          </cell>
          <cell r="E172" t="str">
            <v>Penama PEB</v>
          </cell>
          <cell r="F172" t="str">
            <v>V</v>
          </cell>
          <cell r="G172" t="str">
            <v>Government of Vanuatu</v>
          </cell>
          <cell r="H172" t="str">
            <v>Pentecost</v>
          </cell>
          <cell r="I172" t="str">
            <v>Penama</v>
          </cell>
          <cell r="J172" t="str">
            <v>0084878001</v>
          </cell>
          <cell r="K172" t="str">
            <v>NARUAH PRIMARY SCHOOL</v>
          </cell>
          <cell r="L172" t="str">
            <v>PS</v>
          </cell>
          <cell r="M172" t="str">
            <v>No</v>
          </cell>
          <cell r="N172" t="str">
            <v>Yes</v>
          </cell>
          <cell r="O172" t="str">
            <v>Yes</v>
          </cell>
          <cell r="P172" t="str">
            <v>Yes</v>
          </cell>
          <cell r="Q172" t="str">
            <v>Yes</v>
          </cell>
          <cell r="R172" t="str">
            <v>Yes</v>
          </cell>
          <cell r="S172" t="str">
            <v>Yes</v>
          </cell>
          <cell r="T172" t="str">
            <v>No</v>
          </cell>
          <cell r="U172" t="str">
            <v>No</v>
          </cell>
          <cell r="V172" t="str">
            <v>No</v>
          </cell>
          <cell r="W172" t="str">
            <v>No</v>
          </cell>
          <cell r="X172" t="str">
            <v>No</v>
          </cell>
          <cell r="Y172" t="str">
            <v>No</v>
          </cell>
          <cell r="Z172" t="str">
            <v>No</v>
          </cell>
          <cell r="AA172" t="str">
            <v>No</v>
          </cell>
          <cell r="AB172" t="str">
            <v>No</v>
          </cell>
          <cell r="AC172" t="str">
            <v>No</v>
          </cell>
          <cell r="AD172" t="str">
            <v xml:space="preserve">1 2 3 4 5 6 </v>
          </cell>
          <cell r="AE172" t="str">
            <v>No</v>
          </cell>
          <cell r="AF172" t="str">
            <v>Yes</v>
          </cell>
          <cell r="AG172" t="str">
            <v>No</v>
          </cell>
          <cell r="AH172" t="str">
            <v>No</v>
          </cell>
          <cell r="AI172" t="str">
            <v>No</v>
          </cell>
          <cell r="AJ172" t="str">
            <v>Yes</v>
          </cell>
          <cell r="AK172" t="str">
            <v>Yes</v>
          </cell>
          <cell r="AL172" t="str">
            <v>Yes</v>
          </cell>
          <cell r="AM172" t="str">
            <v>Yes</v>
          </cell>
          <cell r="AN172" t="str">
            <v>Yes</v>
          </cell>
          <cell r="AO172" t="str">
            <v>Yes</v>
          </cell>
          <cell r="AP172" t="str">
            <v>Yes</v>
          </cell>
          <cell r="AQ172" t="str">
            <v>Yes</v>
          </cell>
          <cell r="AR172" t="str">
            <v>Yes</v>
          </cell>
          <cell r="AS172" t="str">
            <v>Yes</v>
          </cell>
          <cell r="AT172" t="str">
            <v>Yes</v>
          </cell>
          <cell r="AU172" t="str">
            <v>Yes</v>
          </cell>
          <cell r="AV172" t="str">
            <v>No</v>
          </cell>
          <cell r="AW172" t="str">
            <v>No</v>
          </cell>
          <cell r="AX172">
            <v>0</v>
          </cell>
          <cell r="AY172">
            <v>15</v>
          </cell>
          <cell r="AZ172">
            <v>14</v>
          </cell>
          <cell r="BA172">
            <v>13</v>
          </cell>
          <cell r="BB172">
            <v>25</v>
          </cell>
          <cell r="BC172">
            <v>14</v>
          </cell>
          <cell r="BD172">
            <v>13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94</v>
          </cell>
          <cell r="BO172">
            <v>0</v>
          </cell>
          <cell r="BP172">
            <v>0</v>
          </cell>
          <cell r="BQ172">
            <v>15</v>
          </cell>
          <cell r="BR172">
            <v>14</v>
          </cell>
          <cell r="BS172">
            <v>13</v>
          </cell>
          <cell r="BT172">
            <v>25</v>
          </cell>
          <cell r="BU172">
            <v>14</v>
          </cell>
          <cell r="BV172">
            <v>13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94</v>
          </cell>
          <cell r="CG172">
            <v>0</v>
          </cell>
          <cell r="CH172">
            <v>0</v>
          </cell>
          <cell r="CI172">
            <v>0</v>
          </cell>
          <cell r="CJ172">
            <v>48</v>
          </cell>
        </row>
        <row r="173">
          <cell r="A173" t="str">
            <v>032840</v>
          </cell>
          <cell r="B173" t="str">
            <v>Pangi Primary</v>
          </cell>
          <cell r="C173" t="str">
            <v>ENG</v>
          </cell>
          <cell r="D173" t="str">
            <v>PEB_PENAMA</v>
          </cell>
          <cell r="E173" t="str">
            <v>Penama PEB</v>
          </cell>
          <cell r="F173" t="str">
            <v>V</v>
          </cell>
          <cell r="G173" t="str">
            <v>Government of Vanuatu</v>
          </cell>
          <cell r="H173" t="str">
            <v>Pentecost</v>
          </cell>
          <cell r="I173" t="str">
            <v>Penama</v>
          </cell>
          <cell r="J173" t="str">
            <v>0084905001</v>
          </cell>
          <cell r="K173" t="str">
            <v>PANGI PRIMARY SCHOOL</v>
          </cell>
          <cell r="L173" t="str">
            <v>PS</v>
          </cell>
          <cell r="M173" t="str">
            <v>No</v>
          </cell>
          <cell r="N173" t="str">
            <v>Yes</v>
          </cell>
          <cell r="O173" t="str">
            <v>Yes</v>
          </cell>
          <cell r="P173" t="str">
            <v>Yes</v>
          </cell>
          <cell r="Q173" t="str">
            <v>Yes</v>
          </cell>
          <cell r="R173" t="str">
            <v>Yes</v>
          </cell>
          <cell r="S173" t="str">
            <v>Yes</v>
          </cell>
          <cell r="T173" t="str">
            <v>No</v>
          </cell>
          <cell r="U173" t="str">
            <v>No</v>
          </cell>
          <cell r="V173" t="str">
            <v>No</v>
          </cell>
          <cell r="W173" t="str">
            <v>No</v>
          </cell>
          <cell r="X173" t="str">
            <v>No</v>
          </cell>
          <cell r="Y173" t="str">
            <v>No</v>
          </cell>
          <cell r="Z173" t="str">
            <v>No</v>
          </cell>
          <cell r="AA173" t="str">
            <v>No</v>
          </cell>
          <cell r="AB173" t="str">
            <v>No</v>
          </cell>
          <cell r="AC173" t="str">
            <v>No</v>
          </cell>
          <cell r="AD173" t="str">
            <v xml:space="preserve">1 2 3 4 5 6 </v>
          </cell>
          <cell r="AE173" t="str">
            <v>No</v>
          </cell>
          <cell r="AF173" t="str">
            <v>Yes</v>
          </cell>
          <cell r="AG173" t="str">
            <v>No</v>
          </cell>
          <cell r="AH173" t="str">
            <v>No</v>
          </cell>
          <cell r="AI173" t="str">
            <v>No</v>
          </cell>
          <cell r="AJ173" t="str">
            <v>Yes</v>
          </cell>
          <cell r="AK173" t="str">
            <v>Yes</v>
          </cell>
          <cell r="AL173" t="str">
            <v>Yes</v>
          </cell>
          <cell r="AM173" t="str">
            <v>Yes</v>
          </cell>
          <cell r="AN173" t="str">
            <v>Yes</v>
          </cell>
          <cell r="AO173" t="str">
            <v>Yes</v>
          </cell>
          <cell r="AP173" t="str">
            <v>Yes</v>
          </cell>
          <cell r="AQ173" t="str">
            <v>Yes</v>
          </cell>
          <cell r="AR173" t="str">
            <v>Yes</v>
          </cell>
          <cell r="AS173" t="str">
            <v>Yes</v>
          </cell>
          <cell r="AT173" t="str">
            <v>Yes</v>
          </cell>
          <cell r="AU173" t="str">
            <v>Yes</v>
          </cell>
          <cell r="AV173" t="str">
            <v>No</v>
          </cell>
          <cell r="AW173" t="str">
            <v>No</v>
          </cell>
          <cell r="AX173">
            <v>0</v>
          </cell>
          <cell r="AY173">
            <v>18</v>
          </cell>
          <cell r="AZ173">
            <v>26</v>
          </cell>
          <cell r="BA173">
            <v>25</v>
          </cell>
          <cell r="BB173">
            <v>29</v>
          </cell>
          <cell r="BC173">
            <v>31</v>
          </cell>
          <cell r="BD173">
            <v>26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155</v>
          </cell>
          <cell r="BO173">
            <v>0</v>
          </cell>
          <cell r="BP173">
            <v>0</v>
          </cell>
          <cell r="BQ173">
            <v>18</v>
          </cell>
          <cell r="BR173">
            <v>26</v>
          </cell>
          <cell r="BS173">
            <v>25</v>
          </cell>
          <cell r="BT173">
            <v>29</v>
          </cell>
          <cell r="BU173">
            <v>31</v>
          </cell>
          <cell r="BV173">
            <v>26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155</v>
          </cell>
          <cell r="CG173">
            <v>0</v>
          </cell>
          <cell r="CH173">
            <v>0</v>
          </cell>
          <cell r="CI173">
            <v>0</v>
          </cell>
          <cell r="CJ173">
            <v>34</v>
          </cell>
        </row>
        <row r="174">
          <cell r="A174" t="str">
            <v>032844</v>
          </cell>
          <cell r="B174" t="str">
            <v>Rangusuksu Primary</v>
          </cell>
          <cell r="C174" t="str">
            <v>FRE</v>
          </cell>
          <cell r="D174" t="str">
            <v>CATH</v>
          </cell>
          <cell r="E174" t="str">
            <v>Catholic Education Authority</v>
          </cell>
          <cell r="F174" t="str">
            <v>G</v>
          </cell>
          <cell r="G174" t="str">
            <v>Church (Government Assisted)</v>
          </cell>
          <cell r="H174" t="str">
            <v>Pentecost</v>
          </cell>
          <cell r="I174" t="str">
            <v>Penama</v>
          </cell>
          <cell r="J174" t="str">
            <v>0084911001</v>
          </cell>
          <cell r="K174" t="str">
            <v>RANGSUKSUK PRIMARY SCHOOL</v>
          </cell>
          <cell r="L174" t="str">
            <v>PS</v>
          </cell>
          <cell r="M174" t="str">
            <v>No</v>
          </cell>
          <cell r="N174" t="str">
            <v>Yes</v>
          </cell>
          <cell r="O174" t="str">
            <v>Yes</v>
          </cell>
          <cell r="P174" t="str">
            <v>Yes</v>
          </cell>
          <cell r="Q174" t="str">
            <v>Yes</v>
          </cell>
          <cell r="R174" t="str">
            <v>Yes</v>
          </cell>
          <cell r="S174" t="str">
            <v>Yes</v>
          </cell>
          <cell r="T174" t="str">
            <v>No</v>
          </cell>
          <cell r="U174" t="str">
            <v>No</v>
          </cell>
          <cell r="V174" t="str">
            <v>No</v>
          </cell>
          <cell r="W174" t="str">
            <v>No</v>
          </cell>
          <cell r="X174" t="str">
            <v>No</v>
          </cell>
          <cell r="Y174" t="str">
            <v>No</v>
          </cell>
          <cell r="Z174" t="str">
            <v>No</v>
          </cell>
          <cell r="AA174" t="str">
            <v>No</v>
          </cell>
          <cell r="AB174" t="str">
            <v>No</v>
          </cell>
          <cell r="AC174" t="str">
            <v>No</v>
          </cell>
          <cell r="AD174" t="str">
            <v xml:space="preserve">1 2 3 4 5 6 </v>
          </cell>
          <cell r="AE174" t="str">
            <v>No</v>
          </cell>
          <cell r="AF174" t="str">
            <v>Yes</v>
          </cell>
          <cell r="AG174" t="str">
            <v>No</v>
          </cell>
          <cell r="AH174" t="str">
            <v>No</v>
          </cell>
          <cell r="AI174" t="str">
            <v>No</v>
          </cell>
          <cell r="AJ174" t="str">
            <v>Yes</v>
          </cell>
          <cell r="AK174" t="str">
            <v>Yes</v>
          </cell>
          <cell r="AL174" t="str">
            <v>Yes</v>
          </cell>
          <cell r="AM174" t="str">
            <v>Yes</v>
          </cell>
          <cell r="AN174" t="str">
            <v>Yes</v>
          </cell>
          <cell r="AO174" t="str">
            <v>Yes</v>
          </cell>
          <cell r="AP174" t="str">
            <v>Yes</v>
          </cell>
          <cell r="AQ174" t="str">
            <v>Yes</v>
          </cell>
          <cell r="AR174" t="str">
            <v>Yes</v>
          </cell>
          <cell r="AS174" t="str">
            <v>Yes</v>
          </cell>
          <cell r="AT174" t="str">
            <v>Yes</v>
          </cell>
          <cell r="AU174" t="str">
            <v>Yes</v>
          </cell>
          <cell r="AV174" t="str">
            <v>No</v>
          </cell>
          <cell r="AW174" t="str">
            <v>No</v>
          </cell>
          <cell r="AX174">
            <v>0</v>
          </cell>
          <cell r="AY174">
            <v>24</v>
          </cell>
          <cell r="AZ174">
            <v>23</v>
          </cell>
          <cell r="BA174">
            <v>21</v>
          </cell>
          <cell r="BB174">
            <v>22</v>
          </cell>
          <cell r="BC174">
            <v>19</v>
          </cell>
          <cell r="BD174">
            <v>15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124</v>
          </cell>
          <cell r="BO174">
            <v>0</v>
          </cell>
          <cell r="BP174">
            <v>0</v>
          </cell>
          <cell r="BQ174">
            <v>24</v>
          </cell>
          <cell r="BR174">
            <v>23</v>
          </cell>
          <cell r="BS174">
            <v>21</v>
          </cell>
          <cell r="BT174">
            <v>22</v>
          </cell>
          <cell r="BU174">
            <v>19</v>
          </cell>
          <cell r="BV174">
            <v>15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124</v>
          </cell>
          <cell r="CG174">
            <v>0</v>
          </cell>
          <cell r="CH174">
            <v>0</v>
          </cell>
          <cell r="CI174">
            <v>0</v>
          </cell>
          <cell r="CJ174">
            <v>42</v>
          </cell>
        </row>
        <row r="175">
          <cell r="A175" t="str">
            <v>032845</v>
          </cell>
          <cell r="B175" t="str">
            <v>Ranmawot Primary</v>
          </cell>
          <cell r="C175" t="str">
            <v>ENG</v>
          </cell>
          <cell r="D175" t="str">
            <v>PEB_PENAMA</v>
          </cell>
          <cell r="E175" t="str">
            <v>Penama PEB</v>
          </cell>
          <cell r="F175" t="str">
            <v>V</v>
          </cell>
          <cell r="G175" t="str">
            <v>Government of Vanuatu</v>
          </cell>
          <cell r="H175" t="str">
            <v>Pentecost</v>
          </cell>
          <cell r="I175" t="str">
            <v>Penama</v>
          </cell>
          <cell r="J175" t="str">
            <v>0084877001</v>
          </cell>
          <cell r="K175" t="str">
            <v>RANMAWOT PRIMARY SCHOOL</v>
          </cell>
          <cell r="L175" t="str">
            <v>PS</v>
          </cell>
          <cell r="M175" t="str">
            <v>No</v>
          </cell>
          <cell r="N175" t="str">
            <v>Yes</v>
          </cell>
          <cell r="O175" t="str">
            <v>Yes</v>
          </cell>
          <cell r="P175" t="str">
            <v>Yes</v>
          </cell>
          <cell r="Q175" t="str">
            <v>Yes</v>
          </cell>
          <cell r="R175" t="str">
            <v>Yes</v>
          </cell>
          <cell r="S175" t="str">
            <v>Yes</v>
          </cell>
          <cell r="T175" t="str">
            <v>No</v>
          </cell>
          <cell r="U175" t="str">
            <v>No</v>
          </cell>
          <cell r="V175" t="str">
            <v>No</v>
          </cell>
          <cell r="W175" t="str">
            <v>No</v>
          </cell>
          <cell r="X175" t="str">
            <v>No</v>
          </cell>
          <cell r="Y175" t="str">
            <v>No</v>
          </cell>
          <cell r="Z175" t="str">
            <v>No</v>
          </cell>
          <cell r="AA175" t="str">
            <v>No</v>
          </cell>
          <cell r="AB175" t="str">
            <v>No</v>
          </cell>
          <cell r="AC175" t="str">
            <v>No</v>
          </cell>
          <cell r="AD175" t="str">
            <v xml:space="preserve">1 2 3 4 5 6 </v>
          </cell>
          <cell r="AE175" t="str">
            <v>No</v>
          </cell>
          <cell r="AF175" t="str">
            <v>Yes</v>
          </cell>
          <cell r="AG175" t="str">
            <v>No</v>
          </cell>
          <cell r="AH175" t="str">
            <v>No</v>
          </cell>
          <cell r="AI175" t="str">
            <v>No</v>
          </cell>
          <cell r="AJ175" t="str">
            <v>Yes</v>
          </cell>
          <cell r="AK175" t="str">
            <v>Yes</v>
          </cell>
          <cell r="AL175" t="str">
            <v>Yes</v>
          </cell>
          <cell r="AM175" t="str">
            <v>Yes</v>
          </cell>
          <cell r="AN175" t="str">
            <v>Yes</v>
          </cell>
          <cell r="AO175" t="str">
            <v>Yes</v>
          </cell>
          <cell r="AP175" t="str">
            <v>Yes</v>
          </cell>
          <cell r="AQ175" t="str">
            <v>Yes</v>
          </cell>
          <cell r="AR175" t="str">
            <v>Yes</v>
          </cell>
          <cell r="AS175" t="str">
            <v>Yes</v>
          </cell>
          <cell r="AT175" t="str">
            <v>Yes</v>
          </cell>
          <cell r="AU175" t="str">
            <v>Yes</v>
          </cell>
          <cell r="AV175" t="str">
            <v>No</v>
          </cell>
          <cell r="AW175" t="str">
            <v>No</v>
          </cell>
          <cell r="AX175">
            <v>0</v>
          </cell>
          <cell r="AY175">
            <v>25</v>
          </cell>
          <cell r="AZ175">
            <v>20</v>
          </cell>
          <cell r="BA175">
            <v>24</v>
          </cell>
          <cell r="BB175">
            <v>29</v>
          </cell>
          <cell r="BC175">
            <v>24</v>
          </cell>
          <cell r="BD175">
            <v>23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145</v>
          </cell>
          <cell r="BO175">
            <v>0</v>
          </cell>
          <cell r="BP175">
            <v>0</v>
          </cell>
          <cell r="BQ175">
            <v>25</v>
          </cell>
          <cell r="BR175">
            <v>20</v>
          </cell>
          <cell r="BS175">
            <v>24</v>
          </cell>
          <cell r="BT175">
            <v>29</v>
          </cell>
          <cell r="BU175">
            <v>24</v>
          </cell>
          <cell r="BV175">
            <v>23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145</v>
          </cell>
          <cell r="CG175">
            <v>0</v>
          </cell>
          <cell r="CH175">
            <v>0</v>
          </cell>
          <cell r="CI175">
            <v>0</v>
          </cell>
          <cell r="CJ175">
            <v>31</v>
          </cell>
        </row>
        <row r="176">
          <cell r="A176" t="str">
            <v>032846</v>
          </cell>
          <cell r="B176" t="str">
            <v>Ranwas Primary</v>
          </cell>
          <cell r="C176" t="str">
            <v>ENG</v>
          </cell>
          <cell r="D176" t="str">
            <v>PEB_PENAMA</v>
          </cell>
          <cell r="E176" t="str">
            <v>Penama PEB</v>
          </cell>
          <cell r="F176" t="str">
            <v>V</v>
          </cell>
          <cell r="G176" t="str">
            <v>Government of Vanuatu</v>
          </cell>
          <cell r="H176" t="str">
            <v>Pentecost</v>
          </cell>
          <cell r="I176" t="str">
            <v>Penama</v>
          </cell>
          <cell r="J176" t="str">
            <v>0098409001</v>
          </cell>
          <cell r="K176" t="str">
            <v>RANWAS PRIMARY SCHOOL.</v>
          </cell>
          <cell r="L176" t="str">
            <v>PS</v>
          </cell>
          <cell r="M176" t="str">
            <v>No</v>
          </cell>
          <cell r="N176" t="str">
            <v>Yes</v>
          </cell>
          <cell r="O176" t="str">
            <v>Yes</v>
          </cell>
          <cell r="P176" t="str">
            <v>Yes</v>
          </cell>
          <cell r="Q176" t="str">
            <v>Yes</v>
          </cell>
          <cell r="R176" t="str">
            <v>Yes</v>
          </cell>
          <cell r="S176" t="str">
            <v>Yes</v>
          </cell>
          <cell r="T176" t="str">
            <v>No</v>
          </cell>
          <cell r="U176" t="str">
            <v>No</v>
          </cell>
          <cell r="V176" t="str">
            <v>No</v>
          </cell>
          <cell r="W176" t="str">
            <v>No</v>
          </cell>
          <cell r="X176" t="str">
            <v>No</v>
          </cell>
          <cell r="Y176" t="str">
            <v>No</v>
          </cell>
          <cell r="Z176" t="str">
            <v>No</v>
          </cell>
          <cell r="AA176" t="str">
            <v>No</v>
          </cell>
          <cell r="AB176" t="str">
            <v>No</v>
          </cell>
          <cell r="AC176" t="str">
            <v>No</v>
          </cell>
          <cell r="AD176" t="str">
            <v xml:space="preserve">1 2 3 4 5 6 </v>
          </cell>
          <cell r="AE176" t="str">
            <v>No</v>
          </cell>
          <cell r="AF176" t="str">
            <v>Yes</v>
          </cell>
          <cell r="AG176" t="str">
            <v>No</v>
          </cell>
          <cell r="AH176" t="str">
            <v>No</v>
          </cell>
          <cell r="AI176" t="str">
            <v>No</v>
          </cell>
          <cell r="AJ176" t="str">
            <v>Yes</v>
          </cell>
          <cell r="AK176" t="str">
            <v>Yes</v>
          </cell>
          <cell r="AL176" t="str">
            <v>Yes</v>
          </cell>
          <cell r="AM176" t="str">
            <v>Yes</v>
          </cell>
          <cell r="AN176" t="str">
            <v>Yes</v>
          </cell>
          <cell r="AO176" t="str">
            <v>Yes</v>
          </cell>
          <cell r="AP176" t="str">
            <v>Yes</v>
          </cell>
          <cell r="AQ176" t="str">
            <v>Yes</v>
          </cell>
          <cell r="AR176" t="str">
            <v>Yes</v>
          </cell>
          <cell r="AS176" t="str">
            <v>Yes</v>
          </cell>
          <cell r="AT176" t="str">
            <v>Yes</v>
          </cell>
          <cell r="AU176" t="str">
            <v>Yes</v>
          </cell>
          <cell r="AV176" t="str">
            <v>No</v>
          </cell>
          <cell r="AW176" t="str">
            <v>No</v>
          </cell>
          <cell r="AX176">
            <v>0</v>
          </cell>
          <cell r="AY176">
            <v>9</v>
          </cell>
          <cell r="AZ176">
            <v>5</v>
          </cell>
          <cell r="BA176">
            <v>9</v>
          </cell>
          <cell r="BB176">
            <v>7</v>
          </cell>
          <cell r="BC176">
            <v>9</v>
          </cell>
          <cell r="BD176">
            <v>9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48</v>
          </cell>
          <cell r="BO176">
            <v>0</v>
          </cell>
          <cell r="BP176">
            <v>0</v>
          </cell>
          <cell r="BQ176">
            <v>9</v>
          </cell>
          <cell r="BR176">
            <v>5</v>
          </cell>
          <cell r="BS176">
            <v>9</v>
          </cell>
          <cell r="BT176">
            <v>7</v>
          </cell>
          <cell r="BU176">
            <v>9</v>
          </cell>
          <cell r="BV176">
            <v>9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48</v>
          </cell>
          <cell r="CG176">
            <v>0</v>
          </cell>
          <cell r="CH176">
            <v>0</v>
          </cell>
          <cell r="CI176">
            <v>0</v>
          </cell>
          <cell r="CJ176">
            <v>25</v>
          </cell>
        </row>
        <row r="177">
          <cell r="A177" t="str">
            <v>032848</v>
          </cell>
          <cell r="B177" t="str">
            <v>St. Henri (Lonfis) Primary</v>
          </cell>
          <cell r="C177" t="str">
            <v>FRE</v>
          </cell>
          <cell r="D177" t="str">
            <v>CATH</v>
          </cell>
          <cell r="E177" t="str">
            <v>Catholic Education Authority</v>
          </cell>
          <cell r="F177" t="str">
            <v>G</v>
          </cell>
          <cell r="G177" t="str">
            <v>Church (Government Assisted)</v>
          </cell>
          <cell r="H177" t="str">
            <v>Pentecost</v>
          </cell>
          <cell r="I177" t="str">
            <v>Penama</v>
          </cell>
          <cell r="J177" t="str">
            <v>0084913001</v>
          </cell>
          <cell r="K177" t="str">
            <v>SAINT HENRY PRIMARY SCHOOL</v>
          </cell>
          <cell r="L177" t="str">
            <v>PS</v>
          </cell>
          <cell r="M177" t="str">
            <v>No</v>
          </cell>
          <cell r="N177" t="str">
            <v>Yes</v>
          </cell>
          <cell r="O177" t="str">
            <v>Yes</v>
          </cell>
          <cell r="P177" t="str">
            <v>Yes</v>
          </cell>
          <cell r="Q177" t="str">
            <v>Yes</v>
          </cell>
          <cell r="R177" t="str">
            <v>Yes</v>
          </cell>
          <cell r="S177" t="str">
            <v>Yes</v>
          </cell>
          <cell r="T177" t="str">
            <v>No</v>
          </cell>
          <cell r="U177" t="str">
            <v>No</v>
          </cell>
          <cell r="V177" t="str">
            <v>No</v>
          </cell>
          <cell r="W177" t="str">
            <v>No</v>
          </cell>
          <cell r="X177" t="str">
            <v>No</v>
          </cell>
          <cell r="Y177" t="str">
            <v>No</v>
          </cell>
          <cell r="Z177" t="str">
            <v>No</v>
          </cell>
          <cell r="AA177" t="str">
            <v>No</v>
          </cell>
          <cell r="AB177" t="str">
            <v>No</v>
          </cell>
          <cell r="AC177" t="str">
            <v>No</v>
          </cell>
          <cell r="AD177" t="str">
            <v xml:space="preserve">1 2 3 4 5 6 </v>
          </cell>
          <cell r="AE177" t="str">
            <v>No</v>
          </cell>
          <cell r="AF177" t="str">
            <v>Yes</v>
          </cell>
          <cell r="AG177" t="str">
            <v>No</v>
          </cell>
          <cell r="AH177" t="str">
            <v>No</v>
          </cell>
          <cell r="AI177" t="str">
            <v>No</v>
          </cell>
          <cell r="AJ177" t="str">
            <v>Yes</v>
          </cell>
          <cell r="AK177" t="str">
            <v>Yes</v>
          </cell>
          <cell r="AL177" t="str">
            <v>Yes</v>
          </cell>
          <cell r="AM177" t="str">
            <v>Yes</v>
          </cell>
          <cell r="AN177" t="str">
            <v>Yes</v>
          </cell>
          <cell r="AO177" t="str">
            <v>Yes</v>
          </cell>
          <cell r="AP177" t="str">
            <v>Yes</v>
          </cell>
          <cell r="AQ177" t="str">
            <v>Yes</v>
          </cell>
          <cell r="AR177" t="str">
            <v>Yes</v>
          </cell>
          <cell r="AS177" t="str">
            <v>Yes</v>
          </cell>
          <cell r="AT177" t="str">
            <v>Yes</v>
          </cell>
          <cell r="AU177" t="str">
            <v>Yes</v>
          </cell>
          <cell r="AV177" t="str">
            <v>No</v>
          </cell>
          <cell r="AW177" t="str">
            <v>No</v>
          </cell>
          <cell r="AX177">
            <v>0</v>
          </cell>
          <cell r="AY177">
            <v>44</v>
          </cell>
          <cell r="AZ177">
            <v>22</v>
          </cell>
          <cell r="BA177">
            <v>25</v>
          </cell>
          <cell r="BB177">
            <v>26</v>
          </cell>
          <cell r="BC177">
            <v>23</v>
          </cell>
          <cell r="BD177">
            <v>16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156</v>
          </cell>
          <cell r="BO177">
            <v>0</v>
          </cell>
          <cell r="BP177">
            <v>0</v>
          </cell>
          <cell r="BQ177">
            <v>44</v>
          </cell>
          <cell r="BR177">
            <v>22</v>
          </cell>
          <cell r="BS177">
            <v>25</v>
          </cell>
          <cell r="BT177">
            <v>26</v>
          </cell>
          <cell r="BU177">
            <v>23</v>
          </cell>
          <cell r="BV177">
            <v>16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156</v>
          </cell>
          <cell r="CG177">
            <v>0</v>
          </cell>
          <cell r="CH177">
            <v>0</v>
          </cell>
          <cell r="CI177">
            <v>0</v>
          </cell>
          <cell r="CJ177">
            <v>32</v>
          </cell>
        </row>
        <row r="178">
          <cell r="A178" t="str">
            <v>032853</v>
          </cell>
          <cell r="B178" t="str">
            <v>Tanbok Primary</v>
          </cell>
          <cell r="C178" t="str">
            <v>ENG</v>
          </cell>
          <cell r="D178" t="str">
            <v>ACOM</v>
          </cell>
          <cell r="E178" t="str">
            <v>Anglican Church of Melanesia</v>
          </cell>
          <cell r="F178" t="str">
            <v>G</v>
          </cell>
          <cell r="G178" t="str">
            <v>Church (Government Assisted)</v>
          </cell>
          <cell r="H178" t="str">
            <v>Pentecost</v>
          </cell>
          <cell r="I178" t="str">
            <v>Penama</v>
          </cell>
          <cell r="J178" t="str">
            <v>0084883001</v>
          </cell>
          <cell r="K178" t="str">
            <v>TANBOK PRIMARY SCHOOL</v>
          </cell>
          <cell r="L178" t="str">
            <v>PS</v>
          </cell>
          <cell r="M178" t="str">
            <v>No</v>
          </cell>
          <cell r="N178" t="str">
            <v>Yes</v>
          </cell>
          <cell r="O178" t="str">
            <v>Yes</v>
          </cell>
          <cell r="P178" t="str">
            <v>Yes</v>
          </cell>
          <cell r="Q178" t="str">
            <v>Yes</v>
          </cell>
          <cell r="R178" t="str">
            <v>Yes</v>
          </cell>
          <cell r="S178" t="str">
            <v>Yes</v>
          </cell>
          <cell r="T178" t="str">
            <v>No</v>
          </cell>
          <cell r="U178" t="str">
            <v>No</v>
          </cell>
          <cell r="V178" t="str">
            <v>No</v>
          </cell>
          <cell r="W178" t="str">
            <v>No</v>
          </cell>
          <cell r="X178" t="str">
            <v>No</v>
          </cell>
          <cell r="Y178" t="str">
            <v>No</v>
          </cell>
          <cell r="Z178" t="str">
            <v>No</v>
          </cell>
          <cell r="AA178" t="str">
            <v>No</v>
          </cell>
          <cell r="AB178" t="str">
            <v>No</v>
          </cell>
          <cell r="AC178" t="str">
            <v>No</v>
          </cell>
          <cell r="AD178" t="str">
            <v xml:space="preserve">1 2 3 4 5 6 </v>
          </cell>
          <cell r="AE178" t="str">
            <v>No</v>
          </cell>
          <cell r="AF178" t="str">
            <v>Yes</v>
          </cell>
          <cell r="AG178" t="str">
            <v>No</v>
          </cell>
          <cell r="AH178" t="str">
            <v>No</v>
          </cell>
          <cell r="AI178" t="str">
            <v>No</v>
          </cell>
          <cell r="AJ178" t="str">
            <v>Yes</v>
          </cell>
          <cell r="AK178" t="str">
            <v>Yes</v>
          </cell>
          <cell r="AL178" t="str">
            <v>Yes</v>
          </cell>
          <cell r="AM178" t="str">
            <v>Yes</v>
          </cell>
          <cell r="AN178" t="str">
            <v>Yes</v>
          </cell>
          <cell r="AO178" t="str">
            <v>Yes</v>
          </cell>
          <cell r="AP178" t="str">
            <v>Yes</v>
          </cell>
          <cell r="AQ178" t="str">
            <v>Yes</v>
          </cell>
          <cell r="AR178" t="str">
            <v>Yes</v>
          </cell>
          <cell r="AS178" t="str">
            <v>Yes</v>
          </cell>
          <cell r="AT178" t="str">
            <v>Yes</v>
          </cell>
          <cell r="AU178" t="str">
            <v>Yes</v>
          </cell>
          <cell r="AV178" t="str">
            <v>No</v>
          </cell>
          <cell r="AW178" t="str">
            <v>No</v>
          </cell>
          <cell r="AX178">
            <v>0</v>
          </cell>
          <cell r="AY178">
            <v>27</v>
          </cell>
          <cell r="AZ178">
            <v>13</v>
          </cell>
          <cell r="BA178">
            <v>27</v>
          </cell>
          <cell r="BB178">
            <v>23</v>
          </cell>
          <cell r="BC178">
            <v>22</v>
          </cell>
          <cell r="BD178">
            <v>21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133</v>
          </cell>
          <cell r="BO178">
            <v>0</v>
          </cell>
          <cell r="BP178">
            <v>0</v>
          </cell>
          <cell r="BQ178">
            <v>27</v>
          </cell>
          <cell r="BR178">
            <v>13</v>
          </cell>
          <cell r="BS178">
            <v>27</v>
          </cell>
          <cell r="BT178">
            <v>23</v>
          </cell>
          <cell r="BU178">
            <v>22</v>
          </cell>
          <cell r="BV178">
            <v>21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133</v>
          </cell>
          <cell r="CG178">
            <v>0</v>
          </cell>
          <cell r="CH178">
            <v>0</v>
          </cell>
          <cell r="CI178">
            <v>0</v>
          </cell>
          <cell r="CJ178">
            <v>77</v>
          </cell>
        </row>
        <row r="179">
          <cell r="A179" t="str">
            <v>032854</v>
          </cell>
          <cell r="B179" t="str">
            <v>Torlie Primary</v>
          </cell>
          <cell r="C179" t="str">
            <v>ENG</v>
          </cell>
          <cell r="D179" t="str">
            <v>PEB_PENAMA</v>
          </cell>
          <cell r="E179" t="str">
            <v>Penama PEB</v>
          </cell>
          <cell r="F179" t="str">
            <v>V</v>
          </cell>
          <cell r="G179" t="str">
            <v>Government of Vanuatu</v>
          </cell>
          <cell r="H179" t="str">
            <v>Pentecost</v>
          </cell>
          <cell r="I179" t="str">
            <v>Penama</v>
          </cell>
          <cell r="J179" t="str">
            <v>0084884001</v>
          </cell>
          <cell r="K179" t="str">
            <v>TORLIE PRIMARY SCHOOL</v>
          </cell>
          <cell r="L179" t="str">
            <v>PS</v>
          </cell>
          <cell r="M179" t="str">
            <v>No</v>
          </cell>
          <cell r="N179" t="str">
            <v>Yes</v>
          </cell>
          <cell r="O179" t="str">
            <v>Yes</v>
          </cell>
          <cell r="P179" t="str">
            <v>Yes</v>
          </cell>
          <cell r="Q179" t="str">
            <v>Yes</v>
          </cell>
          <cell r="R179" t="str">
            <v>Yes</v>
          </cell>
          <cell r="S179" t="str">
            <v>Yes</v>
          </cell>
          <cell r="T179" t="str">
            <v>No</v>
          </cell>
          <cell r="U179" t="str">
            <v>No</v>
          </cell>
          <cell r="V179" t="str">
            <v>No</v>
          </cell>
          <cell r="W179" t="str">
            <v>No</v>
          </cell>
          <cell r="X179" t="str">
            <v>No</v>
          </cell>
          <cell r="Y179" t="str">
            <v>No</v>
          </cell>
          <cell r="Z179" t="str">
            <v>No</v>
          </cell>
          <cell r="AA179" t="str">
            <v>No</v>
          </cell>
          <cell r="AB179" t="str">
            <v>No</v>
          </cell>
          <cell r="AC179" t="str">
            <v>No</v>
          </cell>
          <cell r="AD179" t="str">
            <v xml:space="preserve">1 2 3 4 5 6 </v>
          </cell>
          <cell r="AE179" t="str">
            <v>No</v>
          </cell>
          <cell r="AF179" t="str">
            <v>Yes</v>
          </cell>
          <cell r="AG179" t="str">
            <v>No</v>
          </cell>
          <cell r="AH179" t="str">
            <v>No</v>
          </cell>
          <cell r="AI179" t="str">
            <v>No</v>
          </cell>
          <cell r="AJ179" t="str">
            <v>Yes</v>
          </cell>
          <cell r="AK179" t="str">
            <v>Yes</v>
          </cell>
          <cell r="AL179" t="str">
            <v>Yes</v>
          </cell>
          <cell r="AM179" t="str">
            <v>Yes</v>
          </cell>
          <cell r="AN179" t="str">
            <v>Yes</v>
          </cell>
          <cell r="AO179" t="str">
            <v>Yes</v>
          </cell>
          <cell r="AP179" t="str">
            <v>Yes</v>
          </cell>
          <cell r="AQ179" t="str">
            <v>Yes</v>
          </cell>
          <cell r="AR179" t="str">
            <v>Yes</v>
          </cell>
          <cell r="AS179" t="str">
            <v>Yes</v>
          </cell>
          <cell r="AT179" t="str">
            <v>Yes</v>
          </cell>
          <cell r="AU179" t="str">
            <v>Yes</v>
          </cell>
          <cell r="AV179" t="str">
            <v>No</v>
          </cell>
          <cell r="AW179" t="str">
            <v>No</v>
          </cell>
          <cell r="AX179">
            <v>0</v>
          </cell>
          <cell r="AY179">
            <v>33</v>
          </cell>
          <cell r="AZ179">
            <v>28</v>
          </cell>
          <cell r="BA179">
            <v>32</v>
          </cell>
          <cell r="BB179">
            <v>32</v>
          </cell>
          <cell r="BC179">
            <v>34</v>
          </cell>
          <cell r="BD179">
            <v>32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191</v>
          </cell>
          <cell r="BO179">
            <v>0</v>
          </cell>
          <cell r="BP179">
            <v>0</v>
          </cell>
          <cell r="BQ179">
            <v>33</v>
          </cell>
          <cell r="BR179">
            <v>28</v>
          </cell>
          <cell r="BS179">
            <v>32</v>
          </cell>
          <cell r="BT179">
            <v>32</v>
          </cell>
          <cell r="BU179">
            <v>34</v>
          </cell>
          <cell r="BV179">
            <v>32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191</v>
          </cell>
          <cell r="CG179">
            <v>0</v>
          </cell>
          <cell r="CH179">
            <v>0</v>
          </cell>
          <cell r="CI179">
            <v>0</v>
          </cell>
          <cell r="CJ179">
            <v>87</v>
          </cell>
        </row>
        <row r="180">
          <cell r="A180" t="str">
            <v>032855</v>
          </cell>
          <cell r="B180" t="str">
            <v>Tsimbwege Primary</v>
          </cell>
          <cell r="C180" t="str">
            <v>FRE</v>
          </cell>
          <cell r="D180" t="str">
            <v>CATH</v>
          </cell>
          <cell r="E180" t="str">
            <v>Catholic Education Authority</v>
          </cell>
          <cell r="F180" t="str">
            <v>G</v>
          </cell>
          <cell r="G180" t="str">
            <v>Church (Government Assisted)</v>
          </cell>
          <cell r="H180" t="str">
            <v>Pentecost</v>
          </cell>
          <cell r="I180" t="str">
            <v>Penama</v>
          </cell>
          <cell r="J180" t="str">
            <v>0084899001</v>
          </cell>
          <cell r="K180" t="str">
            <v>ECOLE PRIMAIRE TSIMBWEGE</v>
          </cell>
          <cell r="L180" t="str">
            <v>PS</v>
          </cell>
          <cell r="M180" t="str">
            <v>No</v>
          </cell>
          <cell r="N180" t="str">
            <v>Yes</v>
          </cell>
          <cell r="O180" t="str">
            <v>Yes</v>
          </cell>
          <cell r="P180" t="str">
            <v>Yes</v>
          </cell>
          <cell r="Q180" t="str">
            <v>Yes</v>
          </cell>
          <cell r="R180" t="str">
            <v>Yes</v>
          </cell>
          <cell r="S180" t="str">
            <v>Yes</v>
          </cell>
          <cell r="T180" t="str">
            <v>No</v>
          </cell>
          <cell r="U180" t="str">
            <v>No</v>
          </cell>
          <cell r="V180" t="str">
            <v>No</v>
          </cell>
          <cell r="W180" t="str">
            <v>No</v>
          </cell>
          <cell r="X180" t="str">
            <v>No</v>
          </cell>
          <cell r="Y180" t="str">
            <v>No</v>
          </cell>
          <cell r="Z180" t="str">
            <v>No</v>
          </cell>
          <cell r="AA180" t="str">
            <v>No</v>
          </cell>
          <cell r="AB180" t="str">
            <v>No</v>
          </cell>
          <cell r="AC180" t="str">
            <v>No</v>
          </cell>
          <cell r="AD180" t="str">
            <v xml:space="preserve">1 2 3 4 5 6 </v>
          </cell>
          <cell r="AE180" t="str">
            <v>No</v>
          </cell>
          <cell r="AF180" t="str">
            <v>Yes</v>
          </cell>
          <cell r="AG180" t="str">
            <v>No</v>
          </cell>
          <cell r="AH180" t="str">
            <v>No</v>
          </cell>
          <cell r="AI180" t="str">
            <v>No</v>
          </cell>
          <cell r="AJ180" t="str">
            <v>Yes</v>
          </cell>
          <cell r="AK180" t="str">
            <v>Yes</v>
          </cell>
          <cell r="AL180" t="str">
            <v>Yes</v>
          </cell>
          <cell r="AM180" t="str">
            <v>Yes</v>
          </cell>
          <cell r="AN180" t="str">
            <v>Yes</v>
          </cell>
          <cell r="AO180" t="str">
            <v>Yes</v>
          </cell>
          <cell r="AP180" t="str">
            <v>Yes</v>
          </cell>
          <cell r="AQ180" t="str">
            <v>Yes</v>
          </cell>
          <cell r="AR180" t="str">
            <v>Yes</v>
          </cell>
          <cell r="AS180" t="str">
            <v>Yes</v>
          </cell>
          <cell r="AT180" t="str">
            <v>Yes</v>
          </cell>
          <cell r="AU180" t="str">
            <v>Yes</v>
          </cell>
          <cell r="AV180" t="str">
            <v>No</v>
          </cell>
          <cell r="AW180" t="str">
            <v>No</v>
          </cell>
          <cell r="AX180">
            <v>0</v>
          </cell>
          <cell r="AY180">
            <v>46</v>
          </cell>
          <cell r="AZ180">
            <v>35</v>
          </cell>
          <cell r="BA180">
            <v>39</v>
          </cell>
          <cell r="BB180">
            <v>35</v>
          </cell>
          <cell r="BC180">
            <v>36</v>
          </cell>
          <cell r="BD180">
            <v>30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221</v>
          </cell>
          <cell r="BO180">
            <v>0</v>
          </cell>
          <cell r="BP180">
            <v>0</v>
          </cell>
          <cell r="BQ180">
            <v>46</v>
          </cell>
          <cell r="BR180">
            <v>35</v>
          </cell>
          <cell r="BS180">
            <v>39</v>
          </cell>
          <cell r="BT180">
            <v>35</v>
          </cell>
          <cell r="BU180">
            <v>36</v>
          </cell>
          <cell r="BV180">
            <v>30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221</v>
          </cell>
          <cell r="CG180">
            <v>0</v>
          </cell>
          <cell r="CH180">
            <v>0</v>
          </cell>
          <cell r="CI180">
            <v>0</v>
          </cell>
          <cell r="CJ180">
            <v>89</v>
          </cell>
        </row>
        <row r="181">
          <cell r="A181" t="str">
            <v>032856</v>
          </cell>
          <cell r="B181" t="str">
            <v>Ubiku Primary</v>
          </cell>
          <cell r="C181" t="str">
            <v>FRE</v>
          </cell>
          <cell r="D181" t="str">
            <v>CATH</v>
          </cell>
          <cell r="E181" t="str">
            <v>Catholic Education Authority</v>
          </cell>
          <cell r="F181" t="str">
            <v>G</v>
          </cell>
          <cell r="G181" t="str">
            <v>Church (Government Assisted)</v>
          </cell>
          <cell r="H181" t="str">
            <v>Pentecost</v>
          </cell>
          <cell r="I181" t="str">
            <v>Penama</v>
          </cell>
          <cell r="J181" t="str">
            <v>0084897001</v>
          </cell>
          <cell r="K181" t="str">
            <v>UBIKU PRIMARY SCHOOL</v>
          </cell>
          <cell r="L181" t="str">
            <v>PS</v>
          </cell>
          <cell r="M181" t="str">
            <v>No</v>
          </cell>
          <cell r="N181" t="str">
            <v>Yes</v>
          </cell>
          <cell r="O181" t="str">
            <v>Yes</v>
          </cell>
          <cell r="P181" t="str">
            <v>Yes</v>
          </cell>
          <cell r="Q181" t="str">
            <v>Yes</v>
          </cell>
          <cell r="R181" t="str">
            <v>Yes</v>
          </cell>
          <cell r="S181" t="str">
            <v>Yes</v>
          </cell>
          <cell r="T181" t="str">
            <v>No</v>
          </cell>
          <cell r="U181" t="str">
            <v>No</v>
          </cell>
          <cell r="V181" t="str">
            <v>No</v>
          </cell>
          <cell r="W181" t="str">
            <v>No</v>
          </cell>
          <cell r="X181" t="str">
            <v>No</v>
          </cell>
          <cell r="Y181" t="str">
            <v>No</v>
          </cell>
          <cell r="Z181" t="str">
            <v>No</v>
          </cell>
          <cell r="AA181" t="str">
            <v>No</v>
          </cell>
          <cell r="AB181" t="str">
            <v>No</v>
          </cell>
          <cell r="AC181" t="str">
            <v>No</v>
          </cell>
          <cell r="AD181" t="str">
            <v xml:space="preserve">1 2 3 4 5 6 </v>
          </cell>
          <cell r="AE181" t="str">
            <v>No</v>
          </cell>
          <cell r="AF181" t="str">
            <v>Yes</v>
          </cell>
          <cell r="AG181" t="str">
            <v>No</v>
          </cell>
          <cell r="AH181" t="str">
            <v>No</v>
          </cell>
          <cell r="AI181" t="str">
            <v>No</v>
          </cell>
          <cell r="AJ181" t="str">
            <v>Yes</v>
          </cell>
          <cell r="AK181" t="str">
            <v>Yes</v>
          </cell>
          <cell r="AL181" t="str">
            <v>Yes</v>
          </cell>
          <cell r="AM181" t="str">
            <v>Yes</v>
          </cell>
          <cell r="AN181" t="str">
            <v>Yes</v>
          </cell>
          <cell r="AO181" t="str">
            <v>Yes</v>
          </cell>
          <cell r="AP181" t="str">
            <v>Yes</v>
          </cell>
          <cell r="AQ181" t="str">
            <v>Yes</v>
          </cell>
          <cell r="AR181" t="str">
            <v>Yes</v>
          </cell>
          <cell r="AS181" t="str">
            <v>Yes</v>
          </cell>
          <cell r="AT181" t="str">
            <v>Yes</v>
          </cell>
          <cell r="AU181" t="str">
            <v>Yes</v>
          </cell>
          <cell r="AV181" t="str">
            <v>No</v>
          </cell>
          <cell r="AW181" t="str">
            <v>No</v>
          </cell>
          <cell r="AX181">
            <v>0</v>
          </cell>
          <cell r="AY181">
            <v>24</v>
          </cell>
          <cell r="AZ181">
            <v>58</v>
          </cell>
          <cell r="BA181">
            <v>32</v>
          </cell>
          <cell r="BB181">
            <v>44</v>
          </cell>
          <cell r="BC181">
            <v>31</v>
          </cell>
          <cell r="BD181">
            <v>26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215</v>
          </cell>
          <cell r="BO181">
            <v>0</v>
          </cell>
          <cell r="BP181">
            <v>0</v>
          </cell>
          <cell r="BQ181">
            <v>24</v>
          </cell>
          <cell r="BR181">
            <v>58</v>
          </cell>
          <cell r="BS181">
            <v>32</v>
          </cell>
          <cell r="BT181">
            <v>44</v>
          </cell>
          <cell r="BU181">
            <v>31</v>
          </cell>
          <cell r="BV181">
            <v>26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215</v>
          </cell>
          <cell r="CG181">
            <v>0</v>
          </cell>
          <cell r="CH181">
            <v>0</v>
          </cell>
          <cell r="CI181">
            <v>0</v>
          </cell>
          <cell r="CJ181">
            <v>28</v>
          </cell>
        </row>
        <row r="182">
          <cell r="A182" t="str">
            <v>032858</v>
          </cell>
          <cell r="B182" t="str">
            <v>Vanue Marama Primary</v>
          </cell>
          <cell r="C182" t="str">
            <v>ENG</v>
          </cell>
          <cell r="D182" t="str">
            <v>PEB_PENAMA</v>
          </cell>
          <cell r="E182" t="str">
            <v>Penama PEB</v>
          </cell>
          <cell r="F182" t="str">
            <v>V</v>
          </cell>
          <cell r="G182" t="str">
            <v>Government of Vanuatu</v>
          </cell>
          <cell r="H182" t="str">
            <v>Ambae</v>
          </cell>
          <cell r="I182" t="str">
            <v>Penama</v>
          </cell>
          <cell r="J182" t="str">
            <v>0084904001</v>
          </cell>
          <cell r="K182" t="str">
            <v>VENUE MARAMA PRIMARY SCHOOL</v>
          </cell>
          <cell r="L182" t="str">
            <v>PS</v>
          </cell>
          <cell r="M182" t="str">
            <v>No</v>
          </cell>
          <cell r="N182" t="str">
            <v>Yes</v>
          </cell>
          <cell r="O182" t="str">
            <v>Yes</v>
          </cell>
          <cell r="P182" t="str">
            <v>Yes</v>
          </cell>
          <cell r="Q182" t="str">
            <v>Yes</v>
          </cell>
          <cell r="R182" t="str">
            <v>Yes</v>
          </cell>
          <cell r="S182" t="str">
            <v>Yes</v>
          </cell>
          <cell r="T182" t="str">
            <v>No</v>
          </cell>
          <cell r="U182" t="str">
            <v>No</v>
          </cell>
          <cell r="V182" t="str">
            <v>No</v>
          </cell>
          <cell r="W182" t="str">
            <v>No</v>
          </cell>
          <cell r="X182" t="str">
            <v>No</v>
          </cell>
          <cell r="Y182" t="str">
            <v>No</v>
          </cell>
          <cell r="Z182" t="str">
            <v>No</v>
          </cell>
          <cell r="AA182" t="str">
            <v>No</v>
          </cell>
          <cell r="AB182" t="str">
            <v>No</v>
          </cell>
          <cell r="AC182" t="str">
            <v>No</v>
          </cell>
          <cell r="AD182" t="str">
            <v xml:space="preserve">1 2 3 4 5 6 </v>
          </cell>
          <cell r="AE182" t="str">
            <v>No</v>
          </cell>
          <cell r="AF182" t="str">
            <v>Yes</v>
          </cell>
          <cell r="AG182" t="str">
            <v>No</v>
          </cell>
          <cell r="AH182" t="str">
            <v>No</v>
          </cell>
          <cell r="AI182" t="str">
            <v>No</v>
          </cell>
          <cell r="AJ182" t="str">
            <v>Yes</v>
          </cell>
          <cell r="AK182" t="str">
            <v>Yes</v>
          </cell>
          <cell r="AL182" t="str">
            <v>Yes</v>
          </cell>
          <cell r="AM182" t="str">
            <v>Yes</v>
          </cell>
          <cell r="AN182" t="str">
            <v>Yes</v>
          </cell>
          <cell r="AO182" t="str">
            <v>Yes</v>
          </cell>
          <cell r="AP182" t="str">
            <v>Yes</v>
          </cell>
          <cell r="AQ182" t="str">
            <v>Yes</v>
          </cell>
          <cell r="AR182" t="str">
            <v>Yes</v>
          </cell>
          <cell r="AS182" t="str">
            <v>Yes</v>
          </cell>
          <cell r="AT182" t="str">
            <v>Yes</v>
          </cell>
          <cell r="AU182" t="str">
            <v>Yes</v>
          </cell>
          <cell r="AV182" t="str">
            <v>No</v>
          </cell>
          <cell r="AW182" t="str">
            <v>No</v>
          </cell>
          <cell r="AX182">
            <v>0</v>
          </cell>
          <cell r="AY182">
            <v>13</v>
          </cell>
          <cell r="AZ182">
            <v>7</v>
          </cell>
          <cell r="BA182">
            <v>9</v>
          </cell>
          <cell r="BB182">
            <v>15</v>
          </cell>
          <cell r="BC182">
            <v>12</v>
          </cell>
          <cell r="BD182">
            <v>10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66</v>
          </cell>
          <cell r="BO182">
            <v>0</v>
          </cell>
          <cell r="BP182">
            <v>0</v>
          </cell>
          <cell r="BQ182">
            <v>13</v>
          </cell>
          <cell r="BR182">
            <v>7</v>
          </cell>
          <cell r="BS182">
            <v>9</v>
          </cell>
          <cell r="BT182">
            <v>15</v>
          </cell>
          <cell r="BU182">
            <v>12</v>
          </cell>
          <cell r="BV182">
            <v>10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66</v>
          </cell>
          <cell r="CG182">
            <v>0</v>
          </cell>
          <cell r="CH182">
            <v>0</v>
          </cell>
          <cell r="CI182">
            <v>0</v>
          </cell>
          <cell r="CJ182">
            <v>7</v>
          </cell>
        </row>
        <row r="183">
          <cell r="A183" t="str">
            <v>032860</v>
          </cell>
          <cell r="B183" t="str">
            <v>Vilakalaka Primary</v>
          </cell>
          <cell r="C183" t="str">
            <v>FRE</v>
          </cell>
          <cell r="D183" t="str">
            <v>PEB_PENAMA</v>
          </cell>
          <cell r="E183" t="str">
            <v>Penama PEB</v>
          </cell>
          <cell r="F183" t="str">
            <v>V</v>
          </cell>
          <cell r="G183" t="str">
            <v>Government of Vanuatu</v>
          </cell>
          <cell r="H183" t="str">
            <v>Ambae</v>
          </cell>
          <cell r="I183" t="str">
            <v>Penama</v>
          </cell>
          <cell r="J183" t="str">
            <v>0084894001</v>
          </cell>
          <cell r="K183" t="str">
            <v>VILAKALAKA PRIMARY SCHOOL</v>
          </cell>
          <cell r="L183" t="str">
            <v>PS</v>
          </cell>
          <cell r="M183" t="str">
            <v>No</v>
          </cell>
          <cell r="N183" t="str">
            <v>Yes</v>
          </cell>
          <cell r="O183" t="str">
            <v>Yes</v>
          </cell>
          <cell r="P183" t="str">
            <v>Yes</v>
          </cell>
          <cell r="Q183" t="str">
            <v>Yes</v>
          </cell>
          <cell r="R183" t="str">
            <v>Yes</v>
          </cell>
          <cell r="S183" t="str">
            <v>Yes</v>
          </cell>
          <cell r="T183" t="str">
            <v>No</v>
          </cell>
          <cell r="U183" t="str">
            <v>No</v>
          </cell>
          <cell r="V183" t="str">
            <v>No</v>
          </cell>
          <cell r="W183" t="str">
            <v>No</v>
          </cell>
          <cell r="X183" t="str">
            <v>No</v>
          </cell>
          <cell r="Y183" t="str">
            <v>No</v>
          </cell>
          <cell r="Z183" t="str">
            <v>No</v>
          </cell>
          <cell r="AA183" t="str">
            <v>No</v>
          </cell>
          <cell r="AB183" t="str">
            <v>No</v>
          </cell>
          <cell r="AC183" t="str">
            <v>No</v>
          </cell>
          <cell r="AD183" t="str">
            <v xml:space="preserve">1 2 3 4 5 6 </v>
          </cell>
          <cell r="AE183" t="str">
            <v>No</v>
          </cell>
          <cell r="AF183" t="str">
            <v>Yes</v>
          </cell>
          <cell r="AG183" t="str">
            <v>No</v>
          </cell>
          <cell r="AH183" t="str">
            <v>No</v>
          </cell>
          <cell r="AI183" t="str">
            <v>No</v>
          </cell>
          <cell r="AJ183" t="str">
            <v>Yes</v>
          </cell>
          <cell r="AK183" t="str">
            <v>Yes</v>
          </cell>
          <cell r="AL183" t="str">
            <v>Yes</v>
          </cell>
          <cell r="AM183" t="str">
            <v>Yes</v>
          </cell>
          <cell r="AN183" t="str">
            <v>Yes</v>
          </cell>
          <cell r="AO183" t="str">
            <v>Yes</v>
          </cell>
          <cell r="AP183" t="str">
            <v>Yes</v>
          </cell>
          <cell r="AQ183" t="str">
            <v>Yes</v>
          </cell>
          <cell r="AR183" t="str">
            <v>Yes</v>
          </cell>
          <cell r="AS183" t="str">
            <v>Yes</v>
          </cell>
          <cell r="AT183" t="str">
            <v>Yes</v>
          </cell>
          <cell r="AU183" t="str">
            <v>Yes</v>
          </cell>
          <cell r="AV183" t="str">
            <v>No</v>
          </cell>
          <cell r="AW183" t="str">
            <v>No</v>
          </cell>
          <cell r="AX183">
            <v>0</v>
          </cell>
          <cell r="AY183">
            <v>10</v>
          </cell>
          <cell r="AZ183">
            <v>6</v>
          </cell>
          <cell r="BA183">
            <v>11</v>
          </cell>
          <cell r="BB183">
            <v>10</v>
          </cell>
          <cell r="BC183">
            <v>9</v>
          </cell>
          <cell r="BD183">
            <v>8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54</v>
          </cell>
          <cell r="BO183">
            <v>0</v>
          </cell>
          <cell r="BP183">
            <v>0</v>
          </cell>
          <cell r="BQ183">
            <v>10</v>
          </cell>
          <cell r="BR183">
            <v>6</v>
          </cell>
          <cell r="BS183">
            <v>11</v>
          </cell>
          <cell r="BT183">
            <v>10</v>
          </cell>
          <cell r="BU183">
            <v>9</v>
          </cell>
          <cell r="BV183">
            <v>8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54</v>
          </cell>
          <cell r="CG183">
            <v>0</v>
          </cell>
          <cell r="CH183">
            <v>0</v>
          </cell>
          <cell r="CI183">
            <v>0</v>
          </cell>
          <cell r="CJ183">
            <v>5</v>
          </cell>
        </row>
        <row r="184">
          <cell r="A184" t="str">
            <v>032861</v>
          </cell>
          <cell r="B184" t="str">
            <v>Volovuhu Primary</v>
          </cell>
          <cell r="C184" t="str">
            <v>ENG</v>
          </cell>
          <cell r="D184" t="str">
            <v>PEB_PENAMA</v>
          </cell>
          <cell r="E184" t="str">
            <v>Penama PEB</v>
          </cell>
          <cell r="F184" t="str">
            <v>V</v>
          </cell>
          <cell r="G184" t="str">
            <v>Government of Vanuatu</v>
          </cell>
          <cell r="H184" t="str">
            <v>Ambae</v>
          </cell>
          <cell r="I184" t="str">
            <v>Penama</v>
          </cell>
          <cell r="J184" t="str">
            <v>0084887001</v>
          </cell>
          <cell r="K184" t="str">
            <v>VOLOVUHU PRIMARY SCHOOL</v>
          </cell>
          <cell r="L184" t="str">
            <v>PS</v>
          </cell>
          <cell r="M184" t="str">
            <v>No</v>
          </cell>
          <cell r="N184" t="str">
            <v>Yes</v>
          </cell>
          <cell r="O184" t="str">
            <v>Yes</v>
          </cell>
          <cell r="P184" t="str">
            <v>Yes</v>
          </cell>
          <cell r="Q184" t="str">
            <v>Yes</v>
          </cell>
          <cell r="R184" t="str">
            <v>Yes</v>
          </cell>
          <cell r="S184" t="str">
            <v>Yes</v>
          </cell>
          <cell r="T184" t="str">
            <v>No</v>
          </cell>
          <cell r="U184" t="str">
            <v>No</v>
          </cell>
          <cell r="V184" t="str">
            <v>No</v>
          </cell>
          <cell r="W184" t="str">
            <v>No</v>
          </cell>
          <cell r="X184" t="str">
            <v>No</v>
          </cell>
          <cell r="Y184" t="str">
            <v>No</v>
          </cell>
          <cell r="Z184" t="str">
            <v>No</v>
          </cell>
          <cell r="AA184" t="str">
            <v>No</v>
          </cell>
          <cell r="AB184" t="str">
            <v>No</v>
          </cell>
          <cell r="AC184" t="str">
            <v>No</v>
          </cell>
          <cell r="AD184" t="str">
            <v xml:space="preserve">1 2 3 4 5 6 </v>
          </cell>
          <cell r="AE184" t="str">
            <v>No</v>
          </cell>
          <cell r="AF184" t="str">
            <v>Yes</v>
          </cell>
          <cell r="AG184" t="str">
            <v>No</v>
          </cell>
          <cell r="AH184" t="str">
            <v>No</v>
          </cell>
          <cell r="AI184" t="str">
            <v>No</v>
          </cell>
          <cell r="AJ184" t="str">
            <v>Yes</v>
          </cell>
          <cell r="AK184" t="str">
            <v>Yes</v>
          </cell>
          <cell r="AL184" t="str">
            <v>Yes</v>
          </cell>
          <cell r="AM184" t="str">
            <v>Yes</v>
          </cell>
          <cell r="AN184" t="str">
            <v>Yes</v>
          </cell>
          <cell r="AO184" t="str">
            <v>Yes</v>
          </cell>
          <cell r="AP184" t="str">
            <v>Yes</v>
          </cell>
          <cell r="AQ184" t="str">
            <v>Yes</v>
          </cell>
          <cell r="AR184" t="str">
            <v>Yes</v>
          </cell>
          <cell r="AS184" t="str">
            <v>Yes</v>
          </cell>
          <cell r="AT184" t="str">
            <v>Yes</v>
          </cell>
          <cell r="AU184" t="str">
            <v>Yes</v>
          </cell>
          <cell r="AV184" t="str">
            <v>No</v>
          </cell>
          <cell r="AW184" t="str">
            <v>No</v>
          </cell>
          <cell r="AX184">
            <v>0</v>
          </cell>
          <cell r="AY184">
            <v>7</v>
          </cell>
          <cell r="AZ184">
            <v>10</v>
          </cell>
          <cell r="BA184">
            <v>6</v>
          </cell>
          <cell r="BB184">
            <v>6</v>
          </cell>
          <cell r="BC184">
            <v>9</v>
          </cell>
          <cell r="BD184">
            <v>10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48</v>
          </cell>
          <cell r="BO184">
            <v>0</v>
          </cell>
          <cell r="BP184">
            <v>0</v>
          </cell>
          <cell r="BQ184">
            <v>7</v>
          </cell>
          <cell r="BR184">
            <v>10</v>
          </cell>
          <cell r="BS184">
            <v>6</v>
          </cell>
          <cell r="BT184">
            <v>6</v>
          </cell>
          <cell r="BU184">
            <v>9</v>
          </cell>
          <cell r="BV184">
            <v>10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48</v>
          </cell>
          <cell r="CG184">
            <v>0</v>
          </cell>
          <cell r="CH184">
            <v>0</v>
          </cell>
          <cell r="CI184">
            <v>0</v>
          </cell>
          <cell r="CJ184">
            <v>3</v>
          </cell>
        </row>
        <row r="185">
          <cell r="A185" t="str">
            <v>032862</v>
          </cell>
          <cell r="B185" t="str">
            <v>Vuingalato Primary</v>
          </cell>
          <cell r="C185" t="str">
            <v>ENG</v>
          </cell>
          <cell r="D185" t="str">
            <v>ACOM</v>
          </cell>
          <cell r="E185" t="str">
            <v>Anglican Church of Melanesia</v>
          </cell>
          <cell r="F185" t="str">
            <v>G</v>
          </cell>
          <cell r="G185" t="str">
            <v>Church (Government Assisted)</v>
          </cell>
          <cell r="H185" t="str">
            <v>Ambae</v>
          </cell>
          <cell r="I185" t="str">
            <v>Penama</v>
          </cell>
          <cell r="J185" t="str">
            <v>0084888001</v>
          </cell>
          <cell r="K185" t="str">
            <v>VUINGALATO PRIMARY SCHOOL</v>
          </cell>
          <cell r="L185" t="str">
            <v>PS</v>
          </cell>
          <cell r="M185" t="str">
            <v>No</v>
          </cell>
          <cell r="N185" t="str">
            <v>Yes</v>
          </cell>
          <cell r="O185" t="str">
            <v>Yes</v>
          </cell>
          <cell r="P185" t="str">
            <v>Yes</v>
          </cell>
          <cell r="Q185" t="str">
            <v>Yes</v>
          </cell>
          <cell r="R185" t="str">
            <v>Yes</v>
          </cell>
          <cell r="S185" t="str">
            <v>Yes</v>
          </cell>
          <cell r="T185" t="str">
            <v>No</v>
          </cell>
          <cell r="U185" t="str">
            <v>No</v>
          </cell>
          <cell r="V185" t="str">
            <v>No</v>
          </cell>
          <cell r="W185" t="str">
            <v>No</v>
          </cell>
          <cell r="X185" t="str">
            <v>No</v>
          </cell>
          <cell r="Y185" t="str">
            <v>No</v>
          </cell>
          <cell r="Z185" t="str">
            <v>No</v>
          </cell>
          <cell r="AA185" t="str">
            <v>No</v>
          </cell>
          <cell r="AB185" t="str">
            <v>No</v>
          </cell>
          <cell r="AC185" t="str">
            <v>No</v>
          </cell>
          <cell r="AD185" t="str">
            <v xml:space="preserve">1 2 3 4 5 6 </v>
          </cell>
          <cell r="AE185" t="str">
            <v>No</v>
          </cell>
          <cell r="AF185" t="str">
            <v>Yes</v>
          </cell>
          <cell r="AG185" t="str">
            <v>No</v>
          </cell>
          <cell r="AH185" t="str">
            <v>No</v>
          </cell>
          <cell r="AI185" t="str">
            <v>No</v>
          </cell>
          <cell r="AJ185" t="str">
            <v>Yes</v>
          </cell>
          <cell r="AK185" t="str">
            <v>Yes</v>
          </cell>
          <cell r="AL185" t="str">
            <v>Yes</v>
          </cell>
          <cell r="AM185" t="str">
            <v>Yes</v>
          </cell>
          <cell r="AN185" t="str">
            <v>Yes</v>
          </cell>
          <cell r="AO185" t="str">
            <v>Yes</v>
          </cell>
          <cell r="AP185" t="str">
            <v>Yes</v>
          </cell>
          <cell r="AQ185" t="str">
            <v>Yes</v>
          </cell>
          <cell r="AR185" t="str">
            <v>Yes</v>
          </cell>
          <cell r="AS185" t="str">
            <v>Yes</v>
          </cell>
          <cell r="AT185" t="str">
            <v>Yes</v>
          </cell>
          <cell r="AU185" t="str">
            <v>Yes</v>
          </cell>
          <cell r="AV185" t="str">
            <v>No</v>
          </cell>
          <cell r="AW185" t="str">
            <v>No</v>
          </cell>
          <cell r="AX185">
            <v>0</v>
          </cell>
          <cell r="AY185">
            <v>4</v>
          </cell>
          <cell r="AZ185">
            <v>3</v>
          </cell>
          <cell r="BA185">
            <v>3</v>
          </cell>
          <cell r="BB185">
            <v>3</v>
          </cell>
          <cell r="BC185">
            <v>8</v>
          </cell>
          <cell r="BD185">
            <v>3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24</v>
          </cell>
          <cell r="BO185">
            <v>0</v>
          </cell>
          <cell r="BP185">
            <v>0</v>
          </cell>
          <cell r="BQ185">
            <v>4</v>
          </cell>
          <cell r="BR185">
            <v>3</v>
          </cell>
          <cell r="BS185">
            <v>3</v>
          </cell>
          <cell r="BT185">
            <v>3</v>
          </cell>
          <cell r="BU185">
            <v>8</v>
          </cell>
          <cell r="BV185">
            <v>3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24</v>
          </cell>
          <cell r="CG185">
            <v>0</v>
          </cell>
          <cell r="CH185">
            <v>0</v>
          </cell>
          <cell r="CI185">
            <v>0</v>
          </cell>
          <cell r="CJ185">
            <v>4</v>
          </cell>
        </row>
        <row r="186">
          <cell r="A186" t="str">
            <v>032863</v>
          </cell>
          <cell r="B186" t="str">
            <v>Waisine Primary</v>
          </cell>
          <cell r="C186" t="str">
            <v>ENG</v>
          </cell>
          <cell r="D186" t="str">
            <v>PEB_PENAMA</v>
          </cell>
          <cell r="E186" t="str">
            <v>Penama PEB</v>
          </cell>
          <cell r="F186" t="str">
            <v>V</v>
          </cell>
          <cell r="G186" t="str">
            <v>Government of Vanuatu</v>
          </cell>
          <cell r="H186" t="str">
            <v>Ambae</v>
          </cell>
          <cell r="I186" t="str">
            <v>Penama</v>
          </cell>
          <cell r="J186" t="str">
            <v>0084907001</v>
          </cell>
          <cell r="K186" t="str">
            <v>WAISINE PRIMARY SCHOOL</v>
          </cell>
          <cell r="L186" t="str">
            <v>PS</v>
          </cell>
          <cell r="M186" t="str">
            <v>No</v>
          </cell>
          <cell r="N186" t="str">
            <v>Yes</v>
          </cell>
          <cell r="O186" t="str">
            <v>Yes</v>
          </cell>
          <cell r="P186" t="str">
            <v>Yes</v>
          </cell>
          <cell r="Q186" t="str">
            <v>Yes</v>
          </cell>
          <cell r="R186" t="str">
            <v>Yes</v>
          </cell>
          <cell r="S186" t="str">
            <v>Yes</v>
          </cell>
          <cell r="T186" t="str">
            <v>No</v>
          </cell>
          <cell r="U186" t="str">
            <v>No</v>
          </cell>
          <cell r="V186" t="str">
            <v>No</v>
          </cell>
          <cell r="W186" t="str">
            <v>No</v>
          </cell>
          <cell r="X186" t="str">
            <v>No</v>
          </cell>
          <cell r="Y186" t="str">
            <v>No</v>
          </cell>
          <cell r="Z186" t="str">
            <v>No</v>
          </cell>
          <cell r="AA186" t="str">
            <v>No</v>
          </cell>
          <cell r="AB186" t="str">
            <v>No</v>
          </cell>
          <cell r="AC186" t="str">
            <v>No</v>
          </cell>
          <cell r="AD186" t="str">
            <v xml:space="preserve">1 2 3 4 5 6 </v>
          </cell>
          <cell r="AE186" t="str">
            <v>No</v>
          </cell>
          <cell r="AF186" t="str">
            <v>Yes</v>
          </cell>
          <cell r="AG186" t="str">
            <v>No</v>
          </cell>
          <cell r="AH186" t="str">
            <v>No</v>
          </cell>
          <cell r="AI186" t="str">
            <v>No</v>
          </cell>
          <cell r="AJ186" t="str">
            <v>Yes</v>
          </cell>
          <cell r="AK186" t="str">
            <v>Yes</v>
          </cell>
          <cell r="AL186" t="str">
            <v>Yes</v>
          </cell>
          <cell r="AM186" t="str">
            <v>Yes</v>
          </cell>
          <cell r="AN186" t="str">
            <v>Yes</v>
          </cell>
          <cell r="AO186" t="str">
            <v>Yes</v>
          </cell>
          <cell r="AP186" t="str">
            <v>Yes</v>
          </cell>
          <cell r="AQ186" t="str">
            <v>Yes</v>
          </cell>
          <cell r="AR186" t="str">
            <v>Yes</v>
          </cell>
          <cell r="AS186" t="str">
            <v>Yes</v>
          </cell>
          <cell r="AT186" t="str">
            <v>Yes</v>
          </cell>
          <cell r="AU186" t="str">
            <v>Yes</v>
          </cell>
          <cell r="AV186" t="str">
            <v>No</v>
          </cell>
          <cell r="AW186" t="str">
            <v>No</v>
          </cell>
          <cell r="AX186">
            <v>0</v>
          </cell>
          <cell r="AY186">
            <v>11</v>
          </cell>
          <cell r="AZ186">
            <v>7</v>
          </cell>
          <cell r="BA186">
            <v>14</v>
          </cell>
          <cell r="BB186">
            <v>8</v>
          </cell>
          <cell r="BC186">
            <v>14</v>
          </cell>
          <cell r="BD186">
            <v>10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64</v>
          </cell>
          <cell r="BO186">
            <v>0</v>
          </cell>
          <cell r="BP186">
            <v>0</v>
          </cell>
          <cell r="BQ186">
            <v>11</v>
          </cell>
          <cell r="BR186">
            <v>7</v>
          </cell>
          <cell r="BS186">
            <v>14</v>
          </cell>
          <cell r="BT186">
            <v>8</v>
          </cell>
          <cell r="BU186">
            <v>14</v>
          </cell>
          <cell r="BV186">
            <v>10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64</v>
          </cell>
          <cell r="CG186">
            <v>0</v>
          </cell>
          <cell r="CH186">
            <v>0</v>
          </cell>
          <cell r="CI186">
            <v>0</v>
          </cell>
          <cell r="CJ186">
            <v>16</v>
          </cell>
        </row>
        <row r="187">
          <cell r="A187" t="str">
            <v>032864</v>
          </cell>
          <cell r="B187" t="str">
            <v>Walaha Primary</v>
          </cell>
          <cell r="C187" t="str">
            <v>ENG</v>
          </cell>
          <cell r="D187" t="str">
            <v>PEB_PENAMA</v>
          </cell>
          <cell r="E187" t="str">
            <v>Penama PEB</v>
          </cell>
          <cell r="F187" t="str">
            <v>V</v>
          </cell>
          <cell r="G187" t="str">
            <v>Government of Vanuatu</v>
          </cell>
          <cell r="H187" t="str">
            <v>Ambae</v>
          </cell>
          <cell r="I187" t="str">
            <v>Penama</v>
          </cell>
          <cell r="J187" t="str">
            <v>0084889001</v>
          </cell>
          <cell r="K187" t="str">
            <v>WALAHA PRIMARY SCHOOL</v>
          </cell>
          <cell r="L187" t="str">
            <v>PS</v>
          </cell>
          <cell r="M187" t="str">
            <v>No</v>
          </cell>
          <cell r="N187" t="str">
            <v>Yes</v>
          </cell>
          <cell r="O187" t="str">
            <v>Yes</v>
          </cell>
          <cell r="P187" t="str">
            <v>Yes</v>
          </cell>
          <cell r="Q187" t="str">
            <v>Yes</v>
          </cell>
          <cell r="R187" t="str">
            <v>Yes</v>
          </cell>
          <cell r="S187" t="str">
            <v>Yes</v>
          </cell>
          <cell r="T187" t="str">
            <v>No</v>
          </cell>
          <cell r="U187" t="str">
            <v>No</v>
          </cell>
          <cell r="V187" t="str">
            <v>No</v>
          </cell>
          <cell r="W187" t="str">
            <v>No</v>
          </cell>
          <cell r="X187" t="str">
            <v>No</v>
          </cell>
          <cell r="Y187" t="str">
            <v>No</v>
          </cell>
          <cell r="Z187" t="str">
            <v>No</v>
          </cell>
          <cell r="AA187" t="str">
            <v>No</v>
          </cell>
          <cell r="AB187" t="str">
            <v>No</v>
          </cell>
          <cell r="AC187" t="str">
            <v>No</v>
          </cell>
          <cell r="AD187" t="str">
            <v xml:space="preserve">1 2 3 4 5 6 </v>
          </cell>
          <cell r="AE187" t="str">
            <v>No</v>
          </cell>
          <cell r="AF187" t="str">
            <v>Yes</v>
          </cell>
          <cell r="AG187" t="str">
            <v>No</v>
          </cell>
          <cell r="AH187" t="str">
            <v>No</v>
          </cell>
          <cell r="AI187" t="str">
            <v>No</v>
          </cell>
          <cell r="AJ187" t="str">
            <v>Yes</v>
          </cell>
          <cell r="AK187" t="str">
            <v>Yes</v>
          </cell>
          <cell r="AL187" t="str">
            <v>Yes</v>
          </cell>
          <cell r="AM187" t="str">
            <v>Yes</v>
          </cell>
          <cell r="AN187" t="str">
            <v>Yes</v>
          </cell>
          <cell r="AO187" t="str">
            <v>Yes</v>
          </cell>
          <cell r="AP187" t="str">
            <v>Yes</v>
          </cell>
          <cell r="AQ187" t="str">
            <v>Yes</v>
          </cell>
          <cell r="AR187" t="str">
            <v>Yes</v>
          </cell>
          <cell r="AS187" t="str">
            <v>Yes</v>
          </cell>
          <cell r="AT187" t="str">
            <v>Yes</v>
          </cell>
          <cell r="AU187" t="str">
            <v>Yes</v>
          </cell>
          <cell r="AV187" t="str">
            <v>No</v>
          </cell>
          <cell r="AW187" t="str">
            <v>No</v>
          </cell>
          <cell r="AX187">
            <v>0</v>
          </cell>
          <cell r="AY187">
            <v>8</v>
          </cell>
          <cell r="AZ187">
            <v>11</v>
          </cell>
          <cell r="BA187">
            <v>16</v>
          </cell>
          <cell r="BB187">
            <v>18</v>
          </cell>
          <cell r="BC187">
            <v>12</v>
          </cell>
          <cell r="BD187">
            <v>22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87</v>
          </cell>
          <cell r="BO187">
            <v>0</v>
          </cell>
          <cell r="BP187">
            <v>0</v>
          </cell>
          <cell r="BQ187">
            <v>8</v>
          </cell>
          <cell r="BR187">
            <v>11</v>
          </cell>
          <cell r="BS187">
            <v>16</v>
          </cell>
          <cell r="BT187">
            <v>18</v>
          </cell>
          <cell r="BU187">
            <v>12</v>
          </cell>
          <cell r="BV187">
            <v>22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87</v>
          </cell>
          <cell r="CG187">
            <v>0</v>
          </cell>
          <cell r="CH187">
            <v>0</v>
          </cell>
          <cell r="CI187">
            <v>0</v>
          </cell>
          <cell r="CJ187">
            <v>8</v>
          </cell>
        </row>
        <row r="188">
          <cell r="A188" t="str">
            <v>032867</v>
          </cell>
          <cell r="B188" t="str">
            <v>Vanmamla Primary</v>
          </cell>
          <cell r="C188" t="str">
            <v>ENG</v>
          </cell>
          <cell r="D188" t="str">
            <v>PEB_PENAMA</v>
          </cell>
          <cell r="E188" t="str">
            <v>Penama PEB</v>
          </cell>
          <cell r="F188" t="str">
            <v>V</v>
          </cell>
          <cell r="G188" t="str">
            <v>Government of Vanuatu</v>
          </cell>
          <cell r="H188" t="str">
            <v>Pentecost</v>
          </cell>
          <cell r="I188" t="str">
            <v>Penama</v>
          </cell>
          <cell r="J188" t="str">
            <v>0084909001</v>
          </cell>
          <cell r="K188" t="str">
            <v>VANMAMLA PRIMARY SCHOOL</v>
          </cell>
          <cell r="L188" t="str">
            <v>PS</v>
          </cell>
          <cell r="M188" t="str">
            <v>No</v>
          </cell>
          <cell r="N188" t="str">
            <v>Yes</v>
          </cell>
          <cell r="O188" t="str">
            <v>Yes</v>
          </cell>
          <cell r="P188" t="str">
            <v>Yes</v>
          </cell>
          <cell r="Q188" t="str">
            <v>Yes</v>
          </cell>
          <cell r="R188" t="str">
            <v>Yes</v>
          </cell>
          <cell r="S188" t="str">
            <v>Yes</v>
          </cell>
          <cell r="T188" t="str">
            <v>No</v>
          </cell>
          <cell r="U188" t="str">
            <v>No</v>
          </cell>
          <cell r="V188" t="str">
            <v>No</v>
          </cell>
          <cell r="W188" t="str">
            <v>No</v>
          </cell>
          <cell r="X188" t="str">
            <v>No</v>
          </cell>
          <cell r="Y188" t="str">
            <v>No</v>
          </cell>
          <cell r="Z188" t="str">
            <v>No</v>
          </cell>
          <cell r="AA188" t="str">
            <v>No</v>
          </cell>
          <cell r="AB188" t="str">
            <v>No</v>
          </cell>
          <cell r="AC188" t="str">
            <v>No</v>
          </cell>
          <cell r="AD188" t="str">
            <v xml:space="preserve">1 2 3 4 5 6 </v>
          </cell>
          <cell r="AE188" t="str">
            <v>No</v>
          </cell>
          <cell r="AF188" t="str">
            <v>Yes</v>
          </cell>
          <cell r="AG188" t="str">
            <v>No</v>
          </cell>
          <cell r="AH188" t="str">
            <v>No</v>
          </cell>
          <cell r="AI188" t="str">
            <v>No</v>
          </cell>
          <cell r="AJ188" t="str">
            <v>Yes</v>
          </cell>
          <cell r="AK188" t="str">
            <v>Yes</v>
          </cell>
          <cell r="AL188" t="str">
            <v>Yes</v>
          </cell>
          <cell r="AM188" t="str">
            <v>Yes</v>
          </cell>
          <cell r="AN188" t="str">
            <v>Yes</v>
          </cell>
          <cell r="AO188" t="str">
            <v>Yes</v>
          </cell>
          <cell r="AP188" t="str">
            <v>Yes</v>
          </cell>
          <cell r="AQ188" t="str">
            <v>Yes</v>
          </cell>
          <cell r="AR188" t="str">
            <v>Yes</v>
          </cell>
          <cell r="AS188" t="str">
            <v>Yes</v>
          </cell>
          <cell r="AT188" t="str">
            <v>Yes</v>
          </cell>
          <cell r="AU188" t="str">
            <v>Yes</v>
          </cell>
          <cell r="AV188" t="str">
            <v>No</v>
          </cell>
          <cell r="AW188" t="str">
            <v>No</v>
          </cell>
          <cell r="AX188">
            <v>0</v>
          </cell>
          <cell r="AY188">
            <v>14</v>
          </cell>
          <cell r="AZ188">
            <v>12</v>
          </cell>
          <cell r="BA188">
            <v>10</v>
          </cell>
          <cell r="BB188">
            <v>17</v>
          </cell>
          <cell r="BC188">
            <v>9</v>
          </cell>
          <cell r="BD188">
            <v>7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69</v>
          </cell>
          <cell r="BO188">
            <v>0</v>
          </cell>
          <cell r="BP188">
            <v>0</v>
          </cell>
          <cell r="BQ188">
            <v>14</v>
          </cell>
          <cell r="BR188">
            <v>12</v>
          </cell>
          <cell r="BS188">
            <v>10</v>
          </cell>
          <cell r="BT188">
            <v>17</v>
          </cell>
          <cell r="BU188">
            <v>9</v>
          </cell>
          <cell r="BV188">
            <v>7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69</v>
          </cell>
          <cell r="CG188">
            <v>0</v>
          </cell>
          <cell r="CH188">
            <v>0</v>
          </cell>
          <cell r="CI188">
            <v>0</v>
          </cell>
          <cell r="CJ188">
            <v>52</v>
          </cell>
        </row>
        <row r="189">
          <cell r="A189" t="str">
            <v>042902</v>
          </cell>
          <cell r="B189" t="str">
            <v>Amelvet Primary</v>
          </cell>
          <cell r="C189" t="str">
            <v>ENG</v>
          </cell>
          <cell r="D189" t="str">
            <v>PEB_MALAMP</v>
          </cell>
          <cell r="E189" t="str">
            <v>Malampa PEB</v>
          </cell>
          <cell r="F189" t="str">
            <v>V</v>
          </cell>
          <cell r="G189" t="str">
            <v>Government of Vanuatu</v>
          </cell>
          <cell r="H189" t="str">
            <v>Malekula</v>
          </cell>
          <cell r="I189" t="str">
            <v>Malampa</v>
          </cell>
          <cell r="J189" t="str">
            <v>0085044001</v>
          </cell>
          <cell r="K189" t="str">
            <v>AMELVETH PRIMARY SCHOOL</v>
          </cell>
          <cell r="L189" t="str">
            <v>PS</v>
          </cell>
          <cell r="M189" t="str">
            <v>No</v>
          </cell>
          <cell r="N189" t="str">
            <v>Yes</v>
          </cell>
          <cell r="O189" t="str">
            <v>Yes</v>
          </cell>
          <cell r="P189" t="str">
            <v>Yes</v>
          </cell>
          <cell r="Q189" t="str">
            <v>Yes</v>
          </cell>
          <cell r="R189" t="str">
            <v>Yes</v>
          </cell>
          <cell r="S189" t="str">
            <v>Yes</v>
          </cell>
          <cell r="T189" t="str">
            <v>No</v>
          </cell>
          <cell r="U189" t="str">
            <v>No</v>
          </cell>
          <cell r="V189" t="str">
            <v>No</v>
          </cell>
          <cell r="W189" t="str">
            <v>No</v>
          </cell>
          <cell r="X189" t="str">
            <v>No</v>
          </cell>
          <cell r="Y189" t="str">
            <v>No</v>
          </cell>
          <cell r="Z189" t="str">
            <v>No</v>
          </cell>
          <cell r="AA189" t="str">
            <v>No</v>
          </cell>
          <cell r="AB189" t="str">
            <v>No</v>
          </cell>
          <cell r="AC189" t="str">
            <v>No</v>
          </cell>
          <cell r="AD189" t="str">
            <v xml:space="preserve">1 2 3 4 5 6 </v>
          </cell>
          <cell r="AE189" t="str">
            <v>No</v>
          </cell>
          <cell r="AF189" t="str">
            <v>Yes</v>
          </cell>
          <cell r="AG189" t="str">
            <v>No</v>
          </cell>
          <cell r="AH189" t="str">
            <v>No</v>
          </cell>
          <cell r="AI189" t="str">
            <v>No</v>
          </cell>
          <cell r="AJ189" t="str">
            <v>Yes</v>
          </cell>
          <cell r="AK189" t="str">
            <v>Yes</v>
          </cell>
          <cell r="AL189" t="str">
            <v>Yes</v>
          </cell>
          <cell r="AM189" t="str">
            <v>Yes</v>
          </cell>
          <cell r="AN189" t="str">
            <v>Yes</v>
          </cell>
          <cell r="AO189" t="str">
            <v>Yes</v>
          </cell>
          <cell r="AP189" t="str">
            <v>Yes</v>
          </cell>
          <cell r="AQ189" t="str">
            <v>Yes</v>
          </cell>
          <cell r="AR189" t="str">
            <v>Yes</v>
          </cell>
          <cell r="AS189" t="str">
            <v>Yes</v>
          </cell>
          <cell r="AT189" t="str">
            <v>Yes</v>
          </cell>
          <cell r="AU189" t="str">
            <v>Yes</v>
          </cell>
          <cell r="AV189" t="str">
            <v>No</v>
          </cell>
          <cell r="AW189" t="str">
            <v>No</v>
          </cell>
          <cell r="AX189">
            <v>0</v>
          </cell>
          <cell r="AY189">
            <v>34</v>
          </cell>
          <cell r="AZ189">
            <v>22</v>
          </cell>
          <cell r="BA189">
            <v>45</v>
          </cell>
          <cell r="BB189">
            <v>49</v>
          </cell>
          <cell r="BC189">
            <v>44</v>
          </cell>
          <cell r="BD189">
            <v>36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230</v>
          </cell>
          <cell r="BO189">
            <v>0</v>
          </cell>
          <cell r="BP189">
            <v>0</v>
          </cell>
          <cell r="BQ189">
            <v>34</v>
          </cell>
          <cell r="BR189">
            <v>22</v>
          </cell>
          <cell r="BS189">
            <v>45</v>
          </cell>
          <cell r="BT189">
            <v>49</v>
          </cell>
          <cell r="BU189">
            <v>44</v>
          </cell>
          <cell r="BV189">
            <v>36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230</v>
          </cell>
          <cell r="CG189">
            <v>0</v>
          </cell>
          <cell r="CH189">
            <v>0</v>
          </cell>
          <cell r="CI189">
            <v>0</v>
          </cell>
          <cell r="CJ189">
            <v>13</v>
          </cell>
        </row>
        <row r="190">
          <cell r="A190" t="str">
            <v>042903</v>
          </cell>
          <cell r="B190" t="str">
            <v>Vellow Primary</v>
          </cell>
          <cell r="C190" t="str">
            <v>FRE</v>
          </cell>
          <cell r="D190" t="str">
            <v>PEB_MALAMP</v>
          </cell>
          <cell r="E190" t="str">
            <v>Malampa PEB</v>
          </cell>
          <cell r="F190" t="str">
            <v>V</v>
          </cell>
          <cell r="G190" t="str">
            <v>Government of Vanuatu</v>
          </cell>
          <cell r="H190" t="str">
            <v>Malekula</v>
          </cell>
          <cell r="I190" t="str">
            <v>Malampa</v>
          </cell>
          <cell r="J190" t="str">
            <v>0085096001</v>
          </cell>
          <cell r="K190" t="str">
            <v>VELOW PRIMARY SCHOOL</v>
          </cell>
          <cell r="L190" t="str">
            <v>PS</v>
          </cell>
          <cell r="M190" t="str">
            <v>No</v>
          </cell>
          <cell r="N190" t="str">
            <v>Yes</v>
          </cell>
          <cell r="O190" t="str">
            <v>Yes</v>
          </cell>
          <cell r="P190" t="str">
            <v>Yes</v>
          </cell>
          <cell r="Q190" t="str">
            <v>Yes</v>
          </cell>
          <cell r="R190" t="str">
            <v>Yes</v>
          </cell>
          <cell r="S190" t="str">
            <v>Yes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 xml:space="preserve">1 2 3 4 5 6 </v>
          </cell>
          <cell r="AE190" t="str">
            <v>No</v>
          </cell>
          <cell r="AF190" t="str">
            <v>Yes</v>
          </cell>
          <cell r="AG190" t="str">
            <v>No</v>
          </cell>
          <cell r="AH190" t="str">
            <v>No</v>
          </cell>
          <cell r="AI190" t="str">
            <v>No</v>
          </cell>
          <cell r="AJ190" t="str">
            <v>Yes</v>
          </cell>
          <cell r="AK190" t="str">
            <v>Yes</v>
          </cell>
          <cell r="AL190" t="str">
            <v>Yes</v>
          </cell>
          <cell r="AM190" t="str">
            <v>Yes</v>
          </cell>
          <cell r="AN190" t="str">
            <v>Yes</v>
          </cell>
          <cell r="AO190" t="str">
            <v>Yes</v>
          </cell>
          <cell r="AP190" t="str">
            <v>Yes</v>
          </cell>
          <cell r="AQ190" t="str">
            <v>No</v>
          </cell>
          <cell r="AR190" t="str">
            <v>Yes</v>
          </cell>
          <cell r="AS190" t="str">
            <v>Yes</v>
          </cell>
          <cell r="AT190" t="str">
            <v>Yes</v>
          </cell>
          <cell r="AU190" t="str">
            <v>Yes</v>
          </cell>
          <cell r="AV190" t="str">
            <v>No</v>
          </cell>
          <cell r="AW190" t="str">
            <v>No</v>
          </cell>
          <cell r="AX190">
            <v>0</v>
          </cell>
          <cell r="AY190">
            <v>19</v>
          </cell>
          <cell r="AZ190">
            <v>19</v>
          </cell>
          <cell r="BA190">
            <v>17</v>
          </cell>
          <cell r="BB190">
            <v>18</v>
          </cell>
          <cell r="BC190">
            <v>13</v>
          </cell>
          <cell r="BD190">
            <v>12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98</v>
          </cell>
          <cell r="BO190">
            <v>0</v>
          </cell>
          <cell r="BP190">
            <v>0</v>
          </cell>
          <cell r="BQ190">
            <v>19</v>
          </cell>
          <cell r="BR190">
            <v>19</v>
          </cell>
          <cell r="BS190">
            <v>17</v>
          </cell>
          <cell r="BT190">
            <v>18</v>
          </cell>
          <cell r="BU190">
            <v>13</v>
          </cell>
          <cell r="BV190">
            <v>12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98</v>
          </cell>
          <cell r="CG190">
            <v>0</v>
          </cell>
          <cell r="CH190">
            <v>0</v>
          </cell>
          <cell r="CI190">
            <v>0</v>
          </cell>
          <cell r="CJ190">
            <v>8</v>
          </cell>
        </row>
        <row r="191">
          <cell r="A191" t="str">
            <v>042904</v>
          </cell>
          <cell r="B191" t="str">
            <v>Aulua Primary</v>
          </cell>
          <cell r="C191" t="str">
            <v>ENG</v>
          </cell>
          <cell r="D191" t="str">
            <v>PEB_MALAMP</v>
          </cell>
          <cell r="E191" t="str">
            <v>Malampa PEB</v>
          </cell>
          <cell r="F191" t="str">
            <v>V</v>
          </cell>
          <cell r="G191" t="str">
            <v>Government of Vanuatu</v>
          </cell>
          <cell r="H191" t="str">
            <v>Malekula</v>
          </cell>
          <cell r="I191" t="str">
            <v>Malampa</v>
          </cell>
          <cell r="J191" t="str">
            <v>0084957001</v>
          </cell>
          <cell r="K191" t="str">
            <v>AULUA PRIMARY SCHOOL</v>
          </cell>
          <cell r="L191" t="str">
            <v>PS</v>
          </cell>
          <cell r="M191" t="str">
            <v>No</v>
          </cell>
          <cell r="N191" t="str">
            <v>Yes</v>
          </cell>
          <cell r="O191" t="str">
            <v>Yes</v>
          </cell>
          <cell r="P191" t="str">
            <v>Yes</v>
          </cell>
          <cell r="Q191" t="str">
            <v>Yes</v>
          </cell>
          <cell r="R191" t="str">
            <v>Yes</v>
          </cell>
          <cell r="S191" t="str">
            <v>Yes</v>
          </cell>
          <cell r="T191" t="str">
            <v>Yes</v>
          </cell>
          <cell r="U191" t="str">
            <v>Yes</v>
          </cell>
          <cell r="V191" t="str">
            <v>No</v>
          </cell>
          <cell r="W191" t="str">
            <v>No</v>
          </cell>
          <cell r="X191" t="str">
            <v>No</v>
          </cell>
          <cell r="Y191" t="str">
            <v>No</v>
          </cell>
          <cell r="Z191" t="str">
            <v>No</v>
          </cell>
          <cell r="AA191" t="str">
            <v>No</v>
          </cell>
          <cell r="AB191" t="str">
            <v>No</v>
          </cell>
          <cell r="AC191" t="str">
            <v>No</v>
          </cell>
          <cell r="AD191" t="str">
            <v xml:space="preserve">1 2 3 4 5 6 7 8 </v>
          </cell>
          <cell r="AE191" t="str">
            <v>No</v>
          </cell>
          <cell r="AF191" t="str">
            <v>Yes</v>
          </cell>
          <cell r="AG191" t="str">
            <v>Yes</v>
          </cell>
          <cell r="AH191" t="str">
            <v>Yes</v>
          </cell>
          <cell r="AI191" t="str">
            <v>No</v>
          </cell>
          <cell r="AJ191" t="str">
            <v>Yes</v>
          </cell>
          <cell r="AK191" t="str">
            <v>Yes</v>
          </cell>
          <cell r="AL191" t="str">
            <v>Yes</v>
          </cell>
          <cell r="AM191" t="str">
            <v>Yes</v>
          </cell>
          <cell r="AN191" t="str">
            <v>Yes</v>
          </cell>
          <cell r="AO191" t="str">
            <v>Yes</v>
          </cell>
          <cell r="AP191" t="str">
            <v>Yes</v>
          </cell>
          <cell r="AQ191" t="str">
            <v>Yes</v>
          </cell>
          <cell r="AR191" t="str">
            <v>Yes</v>
          </cell>
          <cell r="AS191" t="str">
            <v>Yes</v>
          </cell>
          <cell r="AT191" t="str">
            <v>Yes</v>
          </cell>
          <cell r="AU191" t="str">
            <v>Yes</v>
          </cell>
          <cell r="AV191" t="str">
            <v>No</v>
          </cell>
          <cell r="AW191" t="str">
            <v>No</v>
          </cell>
          <cell r="AX191">
            <v>0</v>
          </cell>
          <cell r="AY191">
            <v>46</v>
          </cell>
          <cell r="AZ191">
            <v>35</v>
          </cell>
          <cell r="BA191">
            <v>35</v>
          </cell>
          <cell r="BB191">
            <v>41</v>
          </cell>
          <cell r="BC191">
            <v>54</v>
          </cell>
          <cell r="BD191">
            <v>35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246</v>
          </cell>
          <cell r="BO191">
            <v>0</v>
          </cell>
          <cell r="BP191">
            <v>0</v>
          </cell>
          <cell r="BQ191">
            <v>46</v>
          </cell>
          <cell r="BR191">
            <v>35</v>
          </cell>
          <cell r="BS191">
            <v>35</v>
          </cell>
          <cell r="BT191">
            <v>41</v>
          </cell>
          <cell r="BU191">
            <v>54</v>
          </cell>
          <cell r="BV191">
            <v>35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246</v>
          </cell>
          <cell r="CG191">
            <v>0</v>
          </cell>
          <cell r="CH191">
            <v>0</v>
          </cell>
          <cell r="CI191">
            <v>0</v>
          </cell>
          <cell r="CJ191">
            <v>94</v>
          </cell>
        </row>
        <row r="192">
          <cell r="A192" t="str">
            <v>042907</v>
          </cell>
          <cell r="B192" t="str">
            <v>Baie Caroline Primary</v>
          </cell>
          <cell r="C192" t="str">
            <v>FRE</v>
          </cell>
          <cell r="D192" t="str">
            <v>PEB_MALAMP</v>
          </cell>
          <cell r="E192" t="str">
            <v>Malampa PEB</v>
          </cell>
          <cell r="F192" t="str">
            <v>V</v>
          </cell>
          <cell r="G192" t="str">
            <v>Government of Vanuatu</v>
          </cell>
          <cell r="H192" t="str">
            <v>Malekula</v>
          </cell>
          <cell r="I192" t="str">
            <v>Malampa</v>
          </cell>
          <cell r="J192" t="str">
            <v>0085077001</v>
          </cell>
          <cell r="K192" t="str">
            <v>BAIE CAROLINE PRIMARY SCHOOL</v>
          </cell>
          <cell r="L192" t="str">
            <v>PS</v>
          </cell>
          <cell r="M192" t="str">
            <v>No</v>
          </cell>
          <cell r="N192" t="str">
            <v>Yes</v>
          </cell>
          <cell r="O192" t="str">
            <v>Yes</v>
          </cell>
          <cell r="P192" t="str">
            <v>Yes</v>
          </cell>
          <cell r="Q192" t="str">
            <v>Yes</v>
          </cell>
          <cell r="R192" t="str">
            <v>Yes</v>
          </cell>
          <cell r="S192" t="str">
            <v>Yes</v>
          </cell>
          <cell r="T192" t="str">
            <v>No</v>
          </cell>
          <cell r="U192" t="str">
            <v>No</v>
          </cell>
          <cell r="V192" t="str">
            <v>No</v>
          </cell>
          <cell r="W192" t="str">
            <v>No</v>
          </cell>
          <cell r="X192" t="str">
            <v>No</v>
          </cell>
          <cell r="Y192" t="str">
            <v>No</v>
          </cell>
          <cell r="Z192" t="str">
            <v>No</v>
          </cell>
          <cell r="AA192" t="str">
            <v>No</v>
          </cell>
          <cell r="AB192" t="str">
            <v>No</v>
          </cell>
          <cell r="AC192" t="str">
            <v>No</v>
          </cell>
          <cell r="AD192" t="str">
            <v xml:space="preserve">1 2 3 4 5 6 </v>
          </cell>
          <cell r="AE192" t="str">
            <v>No</v>
          </cell>
          <cell r="AF192" t="str">
            <v>Yes</v>
          </cell>
          <cell r="AG192" t="str">
            <v>No</v>
          </cell>
          <cell r="AH192" t="str">
            <v>No</v>
          </cell>
          <cell r="AI192" t="str">
            <v>No</v>
          </cell>
          <cell r="AJ192" t="str">
            <v>Yes</v>
          </cell>
          <cell r="AK192" t="str">
            <v>Yes</v>
          </cell>
          <cell r="AL192" t="str">
            <v>Yes</v>
          </cell>
          <cell r="AM192" t="str">
            <v>Yes</v>
          </cell>
          <cell r="AN192" t="str">
            <v>Yes</v>
          </cell>
          <cell r="AO192" t="str">
            <v>Yes</v>
          </cell>
          <cell r="AP192" t="str">
            <v>Yes</v>
          </cell>
          <cell r="AQ192" t="str">
            <v>Yes</v>
          </cell>
          <cell r="AR192" t="str">
            <v>Yes</v>
          </cell>
          <cell r="AS192" t="str">
            <v>Yes</v>
          </cell>
          <cell r="AT192" t="str">
            <v>Yes</v>
          </cell>
          <cell r="AU192" t="str">
            <v>Yes</v>
          </cell>
          <cell r="AV192" t="str">
            <v>No</v>
          </cell>
          <cell r="AW192" t="str">
            <v>No</v>
          </cell>
          <cell r="AX192">
            <v>0</v>
          </cell>
          <cell r="AY192">
            <v>13</v>
          </cell>
          <cell r="AZ192">
            <v>11</v>
          </cell>
          <cell r="BA192">
            <v>10</v>
          </cell>
          <cell r="BB192">
            <v>14</v>
          </cell>
          <cell r="BC192">
            <v>11</v>
          </cell>
          <cell r="BD192">
            <v>17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76</v>
          </cell>
          <cell r="BO192">
            <v>0</v>
          </cell>
          <cell r="BP192">
            <v>0</v>
          </cell>
          <cell r="BQ192">
            <v>13</v>
          </cell>
          <cell r="BR192">
            <v>11</v>
          </cell>
          <cell r="BS192">
            <v>10</v>
          </cell>
          <cell r="BT192">
            <v>14</v>
          </cell>
          <cell r="BU192">
            <v>11</v>
          </cell>
          <cell r="BV192">
            <v>17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76</v>
          </cell>
          <cell r="CG192">
            <v>0</v>
          </cell>
          <cell r="CH192">
            <v>0</v>
          </cell>
          <cell r="CI192">
            <v>0</v>
          </cell>
          <cell r="CJ192">
            <v>11</v>
          </cell>
        </row>
        <row r="193">
          <cell r="A193" t="str">
            <v>042908</v>
          </cell>
          <cell r="B193" t="str">
            <v>Benbon Primary</v>
          </cell>
          <cell r="C193" t="str">
            <v>ENG</v>
          </cell>
          <cell r="D193" t="str">
            <v>PEB_MALAMP</v>
          </cell>
          <cell r="E193" t="str">
            <v>Malampa PEB</v>
          </cell>
          <cell r="F193" t="str">
            <v>V</v>
          </cell>
          <cell r="G193" t="str">
            <v>Government of Vanuatu</v>
          </cell>
          <cell r="H193" t="str">
            <v>Malekula</v>
          </cell>
          <cell r="I193" t="str">
            <v>Malampa</v>
          </cell>
          <cell r="J193" t="str">
            <v>0085087001</v>
          </cell>
          <cell r="K193" t="str">
            <v>BENBON PRIMARY SCHOOL</v>
          </cell>
          <cell r="L193" t="str">
            <v>PS</v>
          </cell>
          <cell r="M193" t="str">
            <v>No</v>
          </cell>
          <cell r="N193" t="str">
            <v>Yes</v>
          </cell>
          <cell r="O193" t="str">
            <v>Yes</v>
          </cell>
          <cell r="P193" t="str">
            <v>Yes</v>
          </cell>
          <cell r="Q193" t="str">
            <v>Yes</v>
          </cell>
          <cell r="R193" t="str">
            <v>Yes</v>
          </cell>
          <cell r="S193" t="str">
            <v>Yes</v>
          </cell>
          <cell r="T193" t="str">
            <v>No</v>
          </cell>
          <cell r="U193" t="str">
            <v>No</v>
          </cell>
          <cell r="V193" t="str">
            <v>No</v>
          </cell>
          <cell r="W193" t="str">
            <v>No</v>
          </cell>
          <cell r="X193" t="str">
            <v>No</v>
          </cell>
          <cell r="Y193" t="str">
            <v>No</v>
          </cell>
          <cell r="Z193" t="str">
            <v>No</v>
          </cell>
          <cell r="AA193" t="str">
            <v>No</v>
          </cell>
          <cell r="AB193" t="str">
            <v>No</v>
          </cell>
          <cell r="AC193" t="str">
            <v>No</v>
          </cell>
          <cell r="AD193" t="str">
            <v xml:space="preserve">1 2 3 4 5 6 </v>
          </cell>
          <cell r="AE193" t="str">
            <v>No</v>
          </cell>
          <cell r="AF193" t="str">
            <v>Yes</v>
          </cell>
          <cell r="AG193" t="str">
            <v>No</v>
          </cell>
          <cell r="AH193" t="str">
            <v>No</v>
          </cell>
          <cell r="AI193" t="str">
            <v>No</v>
          </cell>
          <cell r="AJ193" t="str">
            <v>Yes</v>
          </cell>
          <cell r="AK193" t="str">
            <v>Yes</v>
          </cell>
          <cell r="AL193" t="str">
            <v>Yes</v>
          </cell>
          <cell r="AM193" t="str">
            <v>Yes</v>
          </cell>
          <cell r="AN193" t="str">
            <v>Yes</v>
          </cell>
          <cell r="AO193" t="str">
            <v>Yes</v>
          </cell>
          <cell r="AP193" t="str">
            <v>Yes</v>
          </cell>
          <cell r="AQ193" t="str">
            <v>Yes</v>
          </cell>
          <cell r="AR193" t="str">
            <v>Yes</v>
          </cell>
          <cell r="AS193" t="str">
            <v>Yes</v>
          </cell>
          <cell r="AT193" t="str">
            <v>Yes</v>
          </cell>
          <cell r="AU193" t="str">
            <v>Yes</v>
          </cell>
          <cell r="AV193" t="str">
            <v>No</v>
          </cell>
          <cell r="AW193" t="str">
            <v>No</v>
          </cell>
          <cell r="AX193">
            <v>0</v>
          </cell>
          <cell r="AY193">
            <v>20</v>
          </cell>
          <cell r="AZ193">
            <v>27</v>
          </cell>
          <cell r="BA193">
            <v>19</v>
          </cell>
          <cell r="BB193">
            <v>20</v>
          </cell>
          <cell r="BC193">
            <v>20</v>
          </cell>
          <cell r="BD193">
            <v>20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126</v>
          </cell>
          <cell r="BO193">
            <v>0</v>
          </cell>
          <cell r="BP193">
            <v>0</v>
          </cell>
          <cell r="BQ193">
            <v>20</v>
          </cell>
          <cell r="BR193">
            <v>27</v>
          </cell>
          <cell r="BS193">
            <v>19</v>
          </cell>
          <cell r="BT193">
            <v>20</v>
          </cell>
          <cell r="BU193">
            <v>20</v>
          </cell>
          <cell r="BV193">
            <v>20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126</v>
          </cell>
          <cell r="CG193">
            <v>0</v>
          </cell>
          <cell r="CH193">
            <v>0</v>
          </cell>
          <cell r="CI193">
            <v>0</v>
          </cell>
          <cell r="CJ193">
            <v>37</v>
          </cell>
        </row>
        <row r="194">
          <cell r="A194" t="str">
            <v>042909</v>
          </cell>
          <cell r="B194" t="str">
            <v>Benenaveth Primary</v>
          </cell>
          <cell r="C194" t="str">
            <v>FRE</v>
          </cell>
          <cell r="D194" t="str">
            <v>FELP</v>
          </cell>
          <cell r="E194" t="str">
            <v>Federation de l'enseignement libre protestant (FELP)</v>
          </cell>
          <cell r="F194" t="str">
            <v>G</v>
          </cell>
          <cell r="G194" t="str">
            <v>Church (Government Assisted)</v>
          </cell>
          <cell r="H194" t="str">
            <v>Malekula</v>
          </cell>
          <cell r="I194" t="str">
            <v>Malampa</v>
          </cell>
          <cell r="J194" t="str">
            <v>0085052001</v>
          </cell>
          <cell r="K194" t="str">
            <v>BENENAVETH PRIMARY SCHOOL</v>
          </cell>
          <cell r="L194" t="str">
            <v>PS</v>
          </cell>
          <cell r="M194" t="str">
            <v>No</v>
          </cell>
          <cell r="N194" t="str">
            <v>Yes</v>
          </cell>
          <cell r="O194" t="str">
            <v>Yes</v>
          </cell>
          <cell r="P194" t="str">
            <v>Yes</v>
          </cell>
          <cell r="Q194" t="str">
            <v>Yes</v>
          </cell>
          <cell r="R194" t="str">
            <v>Yes</v>
          </cell>
          <cell r="S194" t="str">
            <v>Yes</v>
          </cell>
          <cell r="T194" t="str">
            <v>No</v>
          </cell>
          <cell r="U194" t="str">
            <v>No</v>
          </cell>
          <cell r="V194" t="str">
            <v>No</v>
          </cell>
          <cell r="W194" t="str">
            <v>No</v>
          </cell>
          <cell r="X194" t="str">
            <v>No</v>
          </cell>
          <cell r="Y194" t="str">
            <v>No</v>
          </cell>
          <cell r="Z194" t="str">
            <v>No</v>
          </cell>
          <cell r="AA194" t="str">
            <v>No</v>
          </cell>
          <cell r="AB194" t="str">
            <v>No</v>
          </cell>
          <cell r="AC194" t="str">
            <v>No</v>
          </cell>
          <cell r="AD194" t="str">
            <v xml:space="preserve">1 2 3 4 5 6 </v>
          </cell>
          <cell r="AE194" t="str">
            <v>No</v>
          </cell>
          <cell r="AF194" t="str">
            <v>Yes</v>
          </cell>
          <cell r="AG194" t="str">
            <v>No</v>
          </cell>
          <cell r="AH194" t="str">
            <v>No</v>
          </cell>
          <cell r="AI194" t="str">
            <v>No</v>
          </cell>
          <cell r="AJ194" t="str">
            <v>Yes</v>
          </cell>
          <cell r="AK194" t="str">
            <v>Yes</v>
          </cell>
          <cell r="AL194" t="str">
            <v>Yes</v>
          </cell>
          <cell r="AM194" t="str">
            <v>Yes</v>
          </cell>
          <cell r="AN194" t="str">
            <v>Yes</v>
          </cell>
          <cell r="AO194" t="str">
            <v>Yes</v>
          </cell>
          <cell r="AP194" t="str">
            <v>Yes</v>
          </cell>
          <cell r="AQ194" t="str">
            <v>Yes</v>
          </cell>
          <cell r="AR194" t="str">
            <v>No</v>
          </cell>
          <cell r="AS194" t="str">
            <v>Yes</v>
          </cell>
          <cell r="AT194" t="str">
            <v>Yes</v>
          </cell>
          <cell r="AU194" t="str">
            <v>Yes</v>
          </cell>
          <cell r="AV194" t="str">
            <v>No</v>
          </cell>
          <cell r="AW194" t="str">
            <v>No</v>
          </cell>
          <cell r="AX194">
            <v>0</v>
          </cell>
          <cell r="AY194">
            <v>4</v>
          </cell>
          <cell r="AZ194">
            <v>6</v>
          </cell>
          <cell r="BA194">
            <v>5</v>
          </cell>
          <cell r="BB194">
            <v>1</v>
          </cell>
          <cell r="BC194">
            <v>4</v>
          </cell>
          <cell r="BD194">
            <v>2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22</v>
          </cell>
          <cell r="BO194">
            <v>0</v>
          </cell>
          <cell r="BP194">
            <v>0</v>
          </cell>
          <cell r="BQ194">
            <v>4</v>
          </cell>
          <cell r="BR194">
            <v>6</v>
          </cell>
          <cell r="BS194">
            <v>5</v>
          </cell>
          <cell r="BT194">
            <v>1</v>
          </cell>
          <cell r="BU194">
            <v>4</v>
          </cell>
          <cell r="BV194">
            <v>2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22</v>
          </cell>
          <cell r="CG194">
            <v>0</v>
          </cell>
          <cell r="CH194">
            <v>0</v>
          </cell>
          <cell r="CI194">
            <v>0</v>
          </cell>
          <cell r="CJ194">
            <v>4</v>
          </cell>
        </row>
        <row r="195">
          <cell r="A195" t="str">
            <v>042912</v>
          </cell>
          <cell r="B195" t="str">
            <v>Brenwei Primary</v>
          </cell>
          <cell r="C195" t="str">
            <v>ENG</v>
          </cell>
          <cell r="D195" t="str">
            <v>PEB_MALAMP</v>
          </cell>
          <cell r="E195" t="str">
            <v>Malampa PEB</v>
          </cell>
          <cell r="F195" t="str">
            <v>V</v>
          </cell>
          <cell r="G195" t="str">
            <v>Government of Vanuatu</v>
          </cell>
          <cell r="H195" t="str">
            <v>Malekula</v>
          </cell>
          <cell r="I195" t="str">
            <v>Malampa</v>
          </cell>
          <cell r="J195" t="str">
            <v>0084963001</v>
          </cell>
          <cell r="K195" t="str">
            <v>BRENWEI PRIMARY SCHOOL</v>
          </cell>
          <cell r="L195" t="str">
            <v>PS</v>
          </cell>
          <cell r="M195" t="str">
            <v>No</v>
          </cell>
          <cell r="N195" t="str">
            <v>Yes</v>
          </cell>
          <cell r="O195" t="str">
            <v>Yes</v>
          </cell>
          <cell r="P195" t="str">
            <v>Yes</v>
          </cell>
          <cell r="Q195" t="str">
            <v>Yes</v>
          </cell>
          <cell r="R195" t="str">
            <v>Yes</v>
          </cell>
          <cell r="S195" t="str">
            <v>Yes</v>
          </cell>
          <cell r="T195" t="str">
            <v>No</v>
          </cell>
          <cell r="U195" t="str">
            <v>No</v>
          </cell>
          <cell r="V195" t="str">
            <v>No</v>
          </cell>
          <cell r="W195" t="str">
            <v>No</v>
          </cell>
          <cell r="X195" t="str">
            <v>No</v>
          </cell>
          <cell r="Y195" t="str">
            <v>No</v>
          </cell>
          <cell r="Z195" t="str">
            <v>No</v>
          </cell>
          <cell r="AA195" t="str">
            <v>No</v>
          </cell>
          <cell r="AB195" t="str">
            <v>No</v>
          </cell>
          <cell r="AC195" t="str">
            <v>No</v>
          </cell>
          <cell r="AD195" t="str">
            <v xml:space="preserve">1 2 3 4 5 6 </v>
          </cell>
          <cell r="AE195" t="str">
            <v>No</v>
          </cell>
          <cell r="AF195" t="str">
            <v>Yes</v>
          </cell>
          <cell r="AG195" t="str">
            <v>No</v>
          </cell>
          <cell r="AH195" t="str">
            <v>No</v>
          </cell>
          <cell r="AI195" t="str">
            <v>No</v>
          </cell>
          <cell r="AJ195" t="str">
            <v>Yes</v>
          </cell>
          <cell r="AK195" t="str">
            <v>Yes</v>
          </cell>
          <cell r="AL195" t="str">
            <v>Yes</v>
          </cell>
          <cell r="AM195" t="str">
            <v>Yes</v>
          </cell>
          <cell r="AN195" t="str">
            <v>Yes</v>
          </cell>
          <cell r="AO195" t="str">
            <v>Yes</v>
          </cell>
          <cell r="AP195" t="str">
            <v>Yes</v>
          </cell>
          <cell r="AQ195" t="str">
            <v>Yes</v>
          </cell>
          <cell r="AR195" t="str">
            <v>Yes</v>
          </cell>
          <cell r="AS195" t="str">
            <v>Yes</v>
          </cell>
          <cell r="AT195" t="str">
            <v>Yes</v>
          </cell>
          <cell r="AU195" t="str">
            <v>Yes</v>
          </cell>
          <cell r="AV195" t="str">
            <v>No</v>
          </cell>
          <cell r="AW195" t="str">
            <v>No</v>
          </cell>
          <cell r="AX195">
            <v>0</v>
          </cell>
          <cell r="AY195">
            <v>20</v>
          </cell>
          <cell r="AZ195">
            <v>27</v>
          </cell>
          <cell r="BA195">
            <v>22</v>
          </cell>
          <cell r="BB195">
            <v>24</v>
          </cell>
          <cell r="BC195">
            <v>36</v>
          </cell>
          <cell r="BD195">
            <v>23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152</v>
          </cell>
          <cell r="BO195">
            <v>0</v>
          </cell>
          <cell r="BP195">
            <v>0</v>
          </cell>
          <cell r="BQ195">
            <v>20</v>
          </cell>
          <cell r="BR195">
            <v>27</v>
          </cell>
          <cell r="BS195">
            <v>22</v>
          </cell>
          <cell r="BT195">
            <v>24</v>
          </cell>
          <cell r="BU195">
            <v>36</v>
          </cell>
          <cell r="BV195">
            <v>23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152</v>
          </cell>
          <cell r="CG195">
            <v>0</v>
          </cell>
          <cell r="CH195">
            <v>0</v>
          </cell>
          <cell r="CI195">
            <v>0</v>
          </cell>
          <cell r="CJ195">
            <v>5</v>
          </cell>
        </row>
        <row r="196">
          <cell r="A196" t="str">
            <v>042917</v>
          </cell>
          <cell r="B196" t="str">
            <v>Daodobo French Primary</v>
          </cell>
          <cell r="C196" t="str">
            <v>FRE</v>
          </cell>
          <cell r="D196" t="str">
            <v>PEB_MALAMP</v>
          </cell>
          <cell r="E196" t="str">
            <v>Malampa PEB</v>
          </cell>
          <cell r="F196" t="str">
            <v>V</v>
          </cell>
          <cell r="G196" t="str">
            <v>Government of Vanuatu</v>
          </cell>
          <cell r="H196" t="str">
            <v>Malekula</v>
          </cell>
          <cell r="I196" t="str">
            <v>Malampa</v>
          </cell>
          <cell r="J196" t="str">
            <v>0085144001</v>
          </cell>
          <cell r="K196" t="str">
            <v>DAUDOBO FRENCH PRIMARY SCHOOL</v>
          </cell>
          <cell r="L196" t="str">
            <v>PS</v>
          </cell>
          <cell r="M196" t="str">
            <v>No</v>
          </cell>
          <cell r="N196" t="str">
            <v>Yes</v>
          </cell>
          <cell r="O196" t="str">
            <v>Yes</v>
          </cell>
          <cell r="P196" t="str">
            <v>Yes</v>
          </cell>
          <cell r="Q196" t="str">
            <v>Yes</v>
          </cell>
          <cell r="R196" t="str">
            <v>Yes</v>
          </cell>
          <cell r="S196" t="str">
            <v>Yes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 xml:space="preserve">1 2 3 4 5 6 </v>
          </cell>
          <cell r="AE196" t="str">
            <v>No</v>
          </cell>
          <cell r="AF196" t="str">
            <v>Yes</v>
          </cell>
          <cell r="AG196" t="str">
            <v>No</v>
          </cell>
          <cell r="AH196" t="str">
            <v>No</v>
          </cell>
          <cell r="AI196" t="str">
            <v>No</v>
          </cell>
          <cell r="AJ196" t="str">
            <v>Yes</v>
          </cell>
          <cell r="AK196" t="str">
            <v>Yes</v>
          </cell>
          <cell r="AL196" t="str">
            <v>Yes</v>
          </cell>
          <cell r="AM196" t="str">
            <v>Yes</v>
          </cell>
          <cell r="AN196" t="str">
            <v>Yes</v>
          </cell>
          <cell r="AO196" t="str">
            <v>Yes</v>
          </cell>
          <cell r="AP196" t="str">
            <v>Yes</v>
          </cell>
          <cell r="AQ196" t="str">
            <v>Yes</v>
          </cell>
          <cell r="AR196" t="str">
            <v>Yes</v>
          </cell>
          <cell r="AS196" t="str">
            <v>Yes</v>
          </cell>
          <cell r="AT196" t="str">
            <v>Yes</v>
          </cell>
          <cell r="AU196" t="str">
            <v>Yes</v>
          </cell>
          <cell r="AV196" t="str">
            <v>No</v>
          </cell>
          <cell r="AW196" t="str">
            <v>No</v>
          </cell>
          <cell r="AX196">
            <v>0</v>
          </cell>
          <cell r="AY196">
            <v>3</v>
          </cell>
          <cell r="AZ196">
            <v>4</v>
          </cell>
          <cell r="BA196">
            <v>4</v>
          </cell>
          <cell r="BB196">
            <v>3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14</v>
          </cell>
          <cell r="BO196">
            <v>0</v>
          </cell>
          <cell r="BP196">
            <v>0</v>
          </cell>
          <cell r="BQ196">
            <v>3</v>
          </cell>
          <cell r="BR196">
            <v>4</v>
          </cell>
          <cell r="BS196">
            <v>4</v>
          </cell>
          <cell r="BT196">
            <v>3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14</v>
          </cell>
          <cell r="CG196">
            <v>0</v>
          </cell>
          <cell r="CH196">
            <v>0</v>
          </cell>
          <cell r="CI196">
            <v>0</v>
          </cell>
          <cell r="CJ196">
            <v>1</v>
          </cell>
        </row>
        <row r="197">
          <cell r="A197" t="str">
            <v>042918</v>
          </cell>
          <cell r="B197" t="str">
            <v>Daodobo English Primary</v>
          </cell>
          <cell r="C197" t="str">
            <v>ENG</v>
          </cell>
          <cell r="D197" t="str">
            <v>PEB_MALAMP</v>
          </cell>
          <cell r="E197" t="str">
            <v>Malampa PEB</v>
          </cell>
          <cell r="F197" t="str">
            <v>V</v>
          </cell>
          <cell r="G197" t="str">
            <v>Government of Vanuatu</v>
          </cell>
          <cell r="H197" t="str">
            <v>Malekula</v>
          </cell>
          <cell r="I197" t="str">
            <v>Malampa</v>
          </cell>
          <cell r="J197" t="str">
            <v>0091493001</v>
          </cell>
          <cell r="K197" t="str">
            <v>DUADOBO ENGLISH PRIMARY SCHOOL</v>
          </cell>
          <cell r="L197" t="str">
            <v>PS</v>
          </cell>
          <cell r="M197" t="str">
            <v>No</v>
          </cell>
          <cell r="N197" t="str">
            <v>Yes</v>
          </cell>
          <cell r="O197" t="str">
            <v>Yes</v>
          </cell>
          <cell r="P197" t="str">
            <v>Yes</v>
          </cell>
          <cell r="Q197" t="str">
            <v>Yes</v>
          </cell>
          <cell r="R197" t="str">
            <v>Yes</v>
          </cell>
          <cell r="S197" t="str">
            <v>Yes</v>
          </cell>
          <cell r="T197" t="str">
            <v>No</v>
          </cell>
          <cell r="U197" t="str">
            <v>No</v>
          </cell>
          <cell r="V197" t="str">
            <v>No</v>
          </cell>
          <cell r="W197" t="str">
            <v>No</v>
          </cell>
          <cell r="X197" t="str">
            <v>No</v>
          </cell>
          <cell r="Y197" t="str">
            <v>No</v>
          </cell>
          <cell r="Z197" t="str">
            <v>No</v>
          </cell>
          <cell r="AA197" t="str">
            <v>No</v>
          </cell>
          <cell r="AB197" t="str">
            <v>No</v>
          </cell>
          <cell r="AC197" t="str">
            <v>No</v>
          </cell>
          <cell r="AD197" t="str">
            <v xml:space="preserve">1 2 3 4 5 6 </v>
          </cell>
          <cell r="AE197" t="str">
            <v>No</v>
          </cell>
          <cell r="AF197" t="str">
            <v>Yes</v>
          </cell>
          <cell r="AG197" t="str">
            <v>No</v>
          </cell>
          <cell r="AH197" t="str">
            <v>No</v>
          </cell>
          <cell r="AI197" t="str">
            <v>No</v>
          </cell>
          <cell r="AJ197" t="str">
            <v>Yes</v>
          </cell>
          <cell r="AK197" t="str">
            <v>Yes</v>
          </cell>
          <cell r="AL197" t="str">
            <v>Yes</v>
          </cell>
          <cell r="AM197" t="str">
            <v>Yes</v>
          </cell>
          <cell r="AN197" t="str">
            <v>Yes</v>
          </cell>
          <cell r="AO197" t="str">
            <v>Yes</v>
          </cell>
          <cell r="AP197" t="str">
            <v>Yes</v>
          </cell>
          <cell r="AQ197" t="str">
            <v>Yes</v>
          </cell>
          <cell r="AR197" t="str">
            <v>Yes</v>
          </cell>
          <cell r="AS197" t="str">
            <v>Yes</v>
          </cell>
          <cell r="AT197" t="str">
            <v>Yes</v>
          </cell>
          <cell r="AU197" t="str">
            <v>Yes</v>
          </cell>
          <cell r="AV197" t="str">
            <v>No</v>
          </cell>
          <cell r="AW197" t="str">
            <v>No</v>
          </cell>
          <cell r="AX197">
            <v>0</v>
          </cell>
          <cell r="AY197">
            <v>10</v>
          </cell>
          <cell r="AZ197">
            <v>6</v>
          </cell>
          <cell r="BA197">
            <v>7</v>
          </cell>
          <cell r="BB197">
            <v>5</v>
          </cell>
          <cell r="BC197">
            <v>9</v>
          </cell>
          <cell r="BD197">
            <v>9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46</v>
          </cell>
          <cell r="BO197">
            <v>0</v>
          </cell>
          <cell r="BP197">
            <v>0</v>
          </cell>
          <cell r="BQ197">
            <v>10</v>
          </cell>
          <cell r="BR197">
            <v>6</v>
          </cell>
          <cell r="BS197">
            <v>7</v>
          </cell>
          <cell r="BT197">
            <v>5</v>
          </cell>
          <cell r="BU197">
            <v>9</v>
          </cell>
          <cell r="BV197">
            <v>9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46</v>
          </cell>
          <cell r="CG197">
            <v>0</v>
          </cell>
          <cell r="CH197">
            <v>0</v>
          </cell>
          <cell r="CI197">
            <v>0</v>
          </cell>
          <cell r="CJ197">
            <v>2</v>
          </cell>
        </row>
        <row r="198">
          <cell r="A198" t="str">
            <v>042919</v>
          </cell>
          <cell r="B198" t="str">
            <v>Dixon Primary</v>
          </cell>
          <cell r="C198" t="str">
            <v>FRE</v>
          </cell>
          <cell r="D198" t="str">
            <v>CATH</v>
          </cell>
          <cell r="E198" t="str">
            <v>Catholic Education Authority</v>
          </cell>
          <cell r="F198" t="str">
            <v>G</v>
          </cell>
          <cell r="G198" t="str">
            <v>Church (Government Assisted)</v>
          </cell>
          <cell r="H198" t="str">
            <v>Malekula</v>
          </cell>
          <cell r="I198" t="str">
            <v>Malampa</v>
          </cell>
          <cell r="J198" t="str">
            <v>0085067001</v>
          </cell>
          <cell r="K198" t="str">
            <v>DIXON PRIMARY SCHOOL</v>
          </cell>
          <cell r="L198" t="str">
            <v>PS</v>
          </cell>
          <cell r="M198" t="str">
            <v>No</v>
          </cell>
          <cell r="N198" t="str">
            <v>Yes</v>
          </cell>
          <cell r="O198" t="str">
            <v>Yes</v>
          </cell>
          <cell r="P198" t="str">
            <v>Yes</v>
          </cell>
          <cell r="Q198" t="str">
            <v>Yes</v>
          </cell>
          <cell r="R198" t="str">
            <v>Yes</v>
          </cell>
          <cell r="S198" t="str">
            <v>Yes</v>
          </cell>
          <cell r="T198" t="str">
            <v>No</v>
          </cell>
          <cell r="U198" t="str">
            <v>No</v>
          </cell>
          <cell r="V198" t="str">
            <v>No</v>
          </cell>
          <cell r="W198" t="str">
            <v>No</v>
          </cell>
          <cell r="X198" t="str">
            <v>No</v>
          </cell>
          <cell r="Y198" t="str">
            <v>No</v>
          </cell>
          <cell r="Z198" t="str">
            <v>No</v>
          </cell>
          <cell r="AA198" t="str">
            <v>No</v>
          </cell>
          <cell r="AB198" t="str">
            <v>No</v>
          </cell>
          <cell r="AC198" t="str">
            <v>No</v>
          </cell>
          <cell r="AD198" t="str">
            <v xml:space="preserve">1 2 3 4 5 6 </v>
          </cell>
          <cell r="AE198" t="str">
            <v>No</v>
          </cell>
          <cell r="AF198" t="str">
            <v>Yes</v>
          </cell>
          <cell r="AG198" t="str">
            <v>No</v>
          </cell>
          <cell r="AH198" t="str">
            <v>No</v>
          </cell>
          <cell r="AI198" t="str">
            <v>No</v>
          </cell>
          <cell r="AJ198" t="str">
            <v>Yes</v>
          </cell>
          <cell r="AK198" t="str">
            <v>Yes</v>
          </cell>
          <cell r="AL198" t="str">
            <v>Yes</v>
          </cell>
          <cell r="AM198" t="str">
            <v>Yes</v>
          </cell>
          <cell r="AN198" t="str">
            <v>Yes</v>
          </cell>
          <cell r="AO198" t="str">
            <v>Yes</v>
          </cell>
          <cell r="AP198" t="str">
            <v>Yes</v>
          </cell>
          <cell r="AQ198" t="str">
            <v>Yes</v>
          </cell>
          <cell r="AR198" t="str">
            <v>Yes</v>
          </cell>
          <cell r="AS198" t="str">
            <v>Yes</v>
          </cell>
          <cell r="AT198" t="str">
            <v>Yes</v>
          </cell>
          <cell r="AU198" t="str">
            <v>Yes</v>
          </cell>
          <cell r="AV198" t="str">
            <v>No</v>
          </cell>
          <cell r="AW198" t="str">
            <v>No</v>
          </cell>
          <cell r="AX198">
            <v>0</v>
          </cell>
          <cell r="AY198">
            <v>5</v>
          </cell>
          <cell r="AZ198">
            <v>7</v>
          </cell>
          <cell r="BA198">
            <v>5</v>
          </cell>
          <cell r="BB198">
            <v>3</v>
          </cell>
          <cell r="BC198">
            <v>14</v>
          </cell>
          <cell r="BD198">
            <v>7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41</v>
          </cell>
          <cell r="BO198">
            <v>0</v>
          </cell>
          <cell r="BP198">
            <v>0</v>
          </cell>
          <cell r="BQ198">
            <v>5</v>
          </cell>
          <cell r="BR198">
            <v>7</v>
          </cell>
          <cell r="BS198">
            <v>5</v>
          </cell>
          <cell r="BT198">
            <v>3</v>
          </cell>
          <cell r="BU198">
            <v>14</v>
          </cell>
          <cell r="BV198">
            <v>7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41</v>
          </cell>
          <cell r="CG198">
            <v>0</v>
          </cell>
          <cell r="CH198">
            <v>0</v>
          </cell>
          <cell r="CI198">
            <v>0</v>
          </cell>
          <cell r="CJ198">
            <v>8</v>
          </cell>
        </row>
        <row r="199">
          <cell r="A199" t="str">
            <v>042921</v>
          </cell>
          <cell r="B199" t="str">
            <v>Faralao Primary</v>
          </cell>
          <cell r="C199" t="str">
            <v>FRE</v>
          </cell>
          <cell r="D199" t="str">
            <v>PEB_MALAMP</v>
          </cell>
          <cell r="E199" t="str">
            <v>Malampa PEB</v>
          </cell>
          <cell r="F199" t="str">
            <v>V</v>
          </cell>
          <cell r="G199" t="str">
            <v>Government of Vanuatu</v>
          </cell>
          <cell r="H199" t="str">
            <v>Malekula</v>
          </cell>
          <cell r="I199" t="str">
            <v>Malampa</v>
          </cell>
          <cell r="J199" t="str">
            <v>0085048001</v>
          </cell>
          <cell r="K199" t="str">
            <v>FARALAO SCHOOL</v>
          </cell>
          <cell r="L199" t="str">
            <v>PS</v>
          </cell>
          <cell r="M199" t="str">
            <v>No</v>
          </cell>
          <cell r="N199" t="str">
            <v>Yes</v>
          </cell>
          <cell r="O199" t="str">
            <v>Yes</v>
          </cell>
          <cell r="P199" t="str">
            <v>Yes</v>
          </cell>
          <cell r="Q199" t="str">
            <v>Yes</v>
          </cell>
          <cell r="R199" t="str">
            <v>Yes</v>
          </cell>
          <cell r="S199" t="str">
            <v>Yes</v>
          </cell>
          <cell r="T199" t="str">
            <v>No</v>
          </cell>
          <cell r="U199" t="str">
            <v>No</v>
          </cell>
          <cell r="V199" t="str">
            <v>No</v>
          </cell>
          <cell r="W199" t="str">
            <v>No</v>
          </cell>
          <cell r="X199" t="str">
            <v>No</v>
          </cell>
          <cell r="Y199" t="str">
            <v>No</v>
          </cell>
          <cell r="Z199" t="str">
            <v>No</v>
          </cell>
          <cell r="AA199" t="str">
            <v>No</v>
          </cell>
          <cell r="AB199" t="str">
            <v>No</v>
          </cell>
          <cell r="AC199" t="str">
            <v>No</v>
          </cell>
          <cell r="AD199" t="str">
            <v xml:space="preserve">1 2 3 4 5 6 </v>
          </cell>
          <cell r="AE199" t="str">
            <v>No</v>
          </cell>
          <cell r="AF199" t="str">
            <v>Yes</v>
          </cell>
          <cell r="AG199" t="str">
            <v>No</v>
          </cell>
          <cell r="AH199" t="str">
            <v>No</v>
          </cell>
          <cell r="AI199" t="str">
            <v>No</v>
          </cell>
          <cell r="AJ199" t="str">
            <v>Yes</v>
          </cell>
          <cell r="AK199" t="str">
            <v>Yes</v>
          </cell>
          <cell r="AL199" t="str">
            <v>Yes</v>
          </cell>
          <cell r="AM199" t="str">
            <v>Yes</v>
          </cell>
          <cell r="AN199" t="str">
            <v>Yes</v>
          </cell>
          <cell r="AO199" t="str">
            <v>Yes</v>
          </cell>
          <cell r="AP199" t="str">
            <v>Yes</v>
          </cell>
          <cell r="AQ199" t="str">
            <v>Yes</v>
          </cell>
          <cell r="AR199" t="str">
            <v>Yes</v>
          </cell>
          <cell r="AS199" t="str">
            <v>Yes</v>
          </cell>
          <cell r="AT199" t="str">
            <v>Yes</v>
          </cell>
          <cell r="AU199" t="str">
            <v>Yes</v>
          </cell>
          <cell r="AV199" t="str">
            <v>No</v>
          </cell>
          <cell r="AW199" t="str">
            <v>No</v>
          </cell>
          <cell r="AX199">
            <v>0</v>
          </cell>
          <cell r="AY199">
            <v>10</v>
          </cell>
          <cell r="AZ199">
            <v>18</v>
          </cell>
          <cell r="BA199">
            <v>9</v>
          </cell>
          <cell r="BB199">
            <v>8</v>
          </cell>
          <cell r="BC199">
            <v>13</v>
          </cell>
          <cell r="BD199">
            <v>9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67</v>
          </cell>
          <cell r="BO199">
            <v>0</v>
          </cell>
          <cell r="BP199">
            <v>0</v>
          </cell>
          <cell r="BQ199">
            <v>10</v>
          </cell>
          <cell r="BR199">
            <v>18</v>
          </cell>
          <cell r="BS199">
            <v>9</v>
          </cell>
          <cell r="BT199">
            <v>8</v>
          </cell>
          <cell r="BU199">
            <v>13</v>
          </cell>
          <cell r="BV199">
            <v>9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67</v>
          </cell>
          <cell r="CG199">
            <v>0</v>
          </cell>
          <cell r="CH199">
            <v>0</v>
          </cell>
          <cell r="CI199">
            <v>0</v>
          </cell>
          <cell r="CJ199">
            <v>4</v>
          </cell>
        </row>
        <row r="200">
          <cell r="A200" t="str">
            <v>042922</v>
          </cell>
          <cell r="B200" t="str">
            <v>Farun (Kalwai) Primary</v>
          </cell>
          <cell r="C200" t="str">
            <v>ENG</v>
          </cell>
          <cell r="D200" t="str">
            <v>PEB_MALAMP</v>
          </cell>
          <cell r="E200" t="str">
            <v>Malampa PEB</v>
          </cell>
          <cell r="F200" t="str">
            <v>V</v>
          </cell>
          <cell r="G200" t="str">
            <v>Government of Vanuatu</v>
          </cell>
          <cell r="H200" t="str">
            <v>Malekula</v>
          </cell>
          <cell r="I200" t="str">
            <v>Malampa</v>
          </cell>
          <cell r="J200" t="str">
            <v>0085046001</v>
          </cell>
          <cell r="K200" t="str">
            <v>FARUN PRIMARY SCHOOL</v>
          </cell>
          <cell r="L200" t="str">
            <v>PS</v>
          </cell>
          <cell r="M200" t="str">
            <v>No</v>
          </cell>
          <cell r="N200" t="str">
            <v>Yes</v>
          </cell>
          <cell r="O200" t="str">
            <v>Yes</v>
          </cell>
          <cell r="P200" t="str">
            <v>Yes</v>
          </cell>
          <cell r="Q200" t="str">
            <v>Yes</v>
          </cell>
          <cell r="R200" t="str">
            <v>Yes</v>
          </cell>
          <cell r="S200" t="str">
            <v>Yes</v>
          </cell>
          <cell r="T200" t="str">
            <v>No</v>
          </cell>
          <cell r="U200" t="str">
            <v>No</v>
          </cell>
          <cell r="V200" t="str">
            <v>No</v>
          </cell>
          <cell r="W200" t="str">
            <v>No</v>
          </cell>
          <cell r="X200" t="str">
            <v>No</v>
          </cell>
          <cell r="Y200" t="str">
            <v>No</v>
          </cell>
          <cell r="Z200" t="str">
            <v>No</v>
          </cell>
          <cell r="AA200" t="str">
            <v>No</v>
          </cell>
          <cell r="AB200" t="str">
            <v>No</v>
          </cell>
          <cell r="AC200" t="str">
            <v>No</v>
          </cell>
          <cell r="AD200" t="str">
            <v xml:space="preserve">1 2 3 4 5 6 </v>
          </cell>
          <cell r="AE200" t="str">
            <v>No</v>
          </cell>
          <cell r="AF200" t="str">
            <v>Yes</v>
          </cell>
          <cell r="AG200" t="str">
            <v>No</v>
          </cell>
          <cell r="AH200" t="str">
            <v>No</v>
          </cell>
          <cell r="AI200" t="str">
            <v>No</v>
          </cell>
          <cell r="AJ200" t="str">
            <v>Yes</v>
          </cell>
          <cell r="AK200" t="str">
            <v>Yes</v>
          </cell>
          <cell r="AL200" t="str">
            <v>Yes</v>
          </cell>
          <cell r="AM200" t="str">
            <v>Yes</v>
          </cell>
          <cell r="AN200" t="str">
            <v>Yes</v>
          </cell>
          <cell r="AO200" t="str">
            <v>Yes</v>
          </cell>
          <cell r="AP200" t="str">
            <v>No</v>
          </cell>
          <cell r="AQ200" t="str">
            <v>No</v>
          </cell>
          <cell r="AR200" t="str">
            <v>No</v>
          </cell>
          <cell r="AS200" t="str">
            <v>Yes</v>
          </cell>
          <cell r="AT200" t="str">
            <v>Yes</v>
          </cell>
          <cell r="AU200" t="str">
            <v>Yes</v>
          </cell>
          <cell r="AV200" t="str">
            <v>No</v>
          </cell>
          <cell r="AW200" t="str">
            <v>No</v>
          </cell>
          <cell r="AX200">
            <v>0</v>
          </cell>
          <cell r="AY200">
            <v>22</v>
          </cell>
          <cell r="AZ200">
            <v>12</v>
          </cell>
          <cell r="BA200">
            <v>17</v>
          </cell>
          <cell r="BB200">
            <v>4</v>
          </cell>
          <cell r="BC200">
            <v>19</v>
          </cell>
          <cell r="BD200">
            <v>17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91</v>
          </cell>
          <cell r="BO200">
            <v>0</v>
          </cell>
          <cell r="BP200">
            <v>0</v>
          </cell>
          <cell r="BQ200">
            <v>22</v>
          </cell>
          <cell r="BR200">
            <v>12</v>
          </cell>
          <cell r="BS200">
            <v>17</v>
          </cell>
          <cell r="BT200">
            <v>4</v>
          </cell>
          <cell r="BU200">
            <v>19</v>
          </cell>
          <cell r="BV200">
            <v>17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91</v>
          </cell>
          <cell r="CG200">
            <v>0</v>
          </cell>
          <cell r="CH200">
            <v>0</v>
          </cell>
          <cell r="CI200">
            <v>0</v>
          </cell>
          <cell r="CJ200">
            <v>7</v>
          </cell>
        </row>
        <row r="201">
          <cell r="A201" t="str">
            <v>042924</v>
          </cell>
          <cell r="B201" t="str">
            <v>Galilee Primary</v>
          </cell>
          <cell r="C201" t="str">
            <v>ENG</v>
          </cell>
          <cell r="D201" t="str">
            <v>SDA</v>
          </cell>
          <cell r="E201" t="str">
            <v>Seven Day Adventist</v>
          </cell>
          <cell r="F201" t="str">
            <v>G</v>
          </cell>
          <cell r="G201" t="str">
            <v>Church (Government Assisted)</v>
          </cell>
          <cell r="H201" t="str">
            <v>Malekula</v>
          </cell>
          <cell r="I201" t="str">
            <v>Malampa</v>
          </cell>
          <cell r="J201" t="str">
            <v>0098396001</v>
          </cell>
          <cell r="K201" t="str">
            <v>GALILEE PRIMARY SCHOOL</v>
          </cell>
          <cell r="L201" t="str">
            <v>PS</v>
          </cell>
          <cell r="M201" t="str">
            <v>No</v>
          </cell>
          <cell r="N201" t="str">
            <v>Yes</v>
          </cell>
          <cell r="O201" t="str">
            <v>Yes</v>
          </cell>
          <cell r="P201" t="str">
            <v>Yes</v>
          </cell>
          <cell r="Q201" t="str">
            <v>Yes</v>
          </cell>
          <cell r="R201" t="str">
            <v>Yes</v>
          </cell>
          <cell r="S201" t="str">
            <v>Yes</v>
          </cell>
          <cell r="T201" t="str">
            <v>No</v>
          </cell>
          <cell r="U201" t="str">
            <v>No</v>
          </cell>
          <cell r="V201" t="str">
            <v>No</v>
          </cell>
          <cell r="W201" t="str">
            <v>No</v>
          </cell>
          <cell r="X201" t="str">
            <v>No</v>
          </cell>
          <cell r="Y201" t="str">
            <v>No</v>
          </cell>
          <cell r="Z201" t="str">
            <v>No</v>
          </cell>
          <cell r="AA201" t="str">
            <v>No</v>
          </cell>
          <cell r="AB201" t="str">
            <v>No</v>
          </cell>
          <cell r="AC201" t="str">
            <v>No</v>
          </cell>
          <cell r="AD201" t="str">
            <v xml:space="preserve">1 2 3 4 5 6 </v>
          </cell>
          <cell r="AE201" t="str">
            <v>No</v>
          </cell>
          <cell r="AF201" t="str">
            <v>Yes</v>
          </cell>
          <cell r="AG201" t="str">
            <v>No</v>
          </cell>
          <cell r="AH201" t="str">
            <v>No</v>
          </cell>
          <cell r="AI201" t="str">
            <v>No</v>
          </cell>
          <cell r="AJ201" t="str">
            <v>Yes</v>
          </cell>
          <cell r="AK201" t="str">
            <v>Yes</v>
          </cell>
          <cell r="AL201" t="str">
            <v>Yes</v>
          </cell>
          <cell r="AM201" t="str">
            <v>Yes</v>
          </cell>
          <cell r="AN201" t="str">
            <v>Yes</v>
          </cell>
          <cell r="AO201" t="str">
            <v>Yes</v>
          </cell>
          <cell r="AP201" t="str">
            <v>No</v>
          </cell>
          <cell r="AQ201" t="str">
            <v>No</v>
          </cell>
          <cell r="AR201" t="str">
            <v>No</v>
          </cell>
          <cell r="AS201" t="str">
            <v>Yes</v>
          </cell>
          <cell r="AT201" t="str">
            <v>Yes</v>
          </cell>
          <cell r="AU201" t="str">
            <v>Yes</v>
          </cell>
          <cell r="AV201" t="str">
            <v>No</v>
          </cell>
          <cell r="AW201" t="str">
            <v>Yes</v>
          </cell>
          <cell r="AX201">
            <v>0</v>
          </cell>
          <cell r="AY201">
            <v>8</v>
          </cell>
          <cell r="AZ201">
            <v>9</v>
          </cell>
          <cell r="BA201">
            <v>8</v>
          </cell>
          <cell r="BB201">
            <v>6</v>
          </cell>
          <cell r="BC201">
            <v>6</v>
          </cell>
          <cell r="BD201">
            <v>7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44</v>
          </cell>
          <cell r="BO201">
            <v>0</v>
          </cell>
          <cell r="BP201">
            <v>0</v>
          </cell>
          <cell r="BQ201">
            <v>8</v>
          </cell>
          <cell r="BR201">
            <v>9</v>
          </cell>
          <cell r="BS201">
            <v>8</v>
          </cell>
          <cell r="BT201">
            <v>6</v>
          </cell>
          <cell r="BU201">
            <v>6</v>
          </cell>
          <cell r="BV201">
            <v>7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44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</row>
        <row r="202">
          <cell r="A202" t="str">
            <v>042926</v>
          </cell>
          <cell r="B202" t="str">
            <v>Kamai Primary</v>
          </cell>
          <cell r="C202" t="str">
            <v>FRE</v>
          </cell>
          <cell r="D202" t="str">
            <v>PEB_MALAMP</v>
          </cell>
          <cell r="E202" t="str">
            <v>Malampa PEB</v>
          </cell>
          <cell r="F202" t="str">
            <v>V</v>
          </cell>
          <cell r="G202" t="str">
            <v>Government of Vanuatu</v>
          </cell>
          <cell r="H202" t="str">
            <v>Malekula</v>
          </cell>
          <cell r="I202" t="str">
            <v>Malampa</v>
          </cell>
          <cell r="J202" t="str">
            <v>0085135001</v>
          </cell>
          <cell r="K202" t="str">
            <v>KAMAI PRIMARY SCHOOL</v>
          </cell>
          <cell r="L202" t="str">
            <v>PS</v>
          </cell>
          <cell r="M202" t="str">
            <v>No</v>
          </cell>
          <cell r="N202" t="str">
            <v>Yes</v>
          </cell>
          <cell r="O202" t="str">
            <v>Yes</v>
          </cell>
          <cell r="P202" t="str">
            <v>Yes</v>
          </cell>
          <cell r="Q202" t="str">
            <v>Yes</v>
          </cell>
          <cell r="R202" t="str">
            <v>Yes</v>
          </cell>
          <cell r="S202" t="str">
            <v>Yes</v>
          </cell>
          <cell r="T202" t="str">
            <v>No</v>
          </cell>
          <cell r="U202" t="str">
            <v>No</v>
          </cell>
          <cell r="V202" t="str">
            <v>No</v>
          </cell>
          <cell r="W202" t="str">
            <v>No</v>
          </cell>
          <cell r="X202" t="str">
            <v>No</v>
          </cell>
          <cell r="Y202" t="str">
            <v>No</v>
          </cell>
          <cell r="Z202" t="str">
            <v>No</v>
          </cell>
          <cell r="AA202" t="str">
            <v>No</v>
          </cell>
          <cell r="AB202" t="str">
            <v>No</v>
          </cell>
          <cell r="AC202" t="str">
            <v>No</v>
          </cell>
          <cell r="AD202" t="str">
            <v xml:space="preserve">1 2 3 4 5 6 </v>
          </cell>
          <cell r="AE202" t="str">
            <v>No</v>
          </cell>
          <cell r="AF202" t="str">
            <v>Yes</v>
          </cell>
          <cell r="AG202" t="str">
            <v>No</v>
          </cell>
          <cell r="AH202" t="str">
            <v>No</v>
          </cell>
          <cell r="AI202" t="str">
            <v>No</v>
          </cell>
          <cell r="AJ202" t="str">
            <v>Yes</v>
          </cell>
          <cell r="AK202" t="str">
            <v>Yes</v>
          </cell>
          <cell r="AL202" t="str">
            <v>Yes</v>
          </cell>
          <cell r="AM202" t="str">
            <v>Yes</v>
          </cell>
          <cell r="AN202" t="str">
            <v>Yes</v>
          </cell>
          <cell r="AO202" t="str">
            <v>Yes</v>
          </cell>
          <cell r="AP202" t="str">
            <v>No</v>
          </cell>
          <cell r="AQ202" t="str">
            <v>No</v>
          </cell>
          <cell r="AR202" t="str">
            <v>No</v>
          </cell>
          <cell r="AS202" t="str">
            <v>Yes</v>
          </cell>
          <cell r="AT202" t="str">
            <v>No</v>
          </cell>
          <cell r="AU202" t="str">
            <v>Yes</v>
          </cell>
          <cell r="AV202" t="str">
            <v>No</v>
          </cell>
          <cell r="AW202" t="str">
            <v>No</v>
          </cell>
          <cell r="AX202">
            <v>0</v>
          </cell>
          <cell r="AY202">
            <v>10</v>
          </cell>
          <cell r="AZ202">
            <v>21</v>
          </cell>
          <cell r="BA202">
            <v>29</v>
          </cell>
          <cell r="BB202">
            <v>25</v>
          </cell>
          <cell r="BC202">
            <v>26</v>
          </cell>
          <cell r="BD202">
            <v>14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125</v>
          </cell>
          <cell r="BO202">
            <v>0</v>
          </cell>
          <cell r="BP202">
            <v>0</v>
          </cell>
          <cell r="BQ202">
            <v>10</v>
          </cell>
          <cell r="BR202">
            <v>21</v>
          </cell>
          <cell r="BS202">
            <v>29</v>
          </cell>
          <cell r="BT202">
            <v>25</v>
          </cell>
          <cell r="BU202">
            <v>26</v>
          </cell>
          <cell r="BV202">
            <v>14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125</v>
          </cell>
          <cell r="CG202">
            <v>0</v>
          </cell>
          <cell r="CH202">
            <v>0</v>
          </cell>
          <cell r="CI202">
            <v>0</v>
          </cell>
          <cell r="CJ202">
            <v>44</v>
          </cell>
        </row>
        <row r="203">
          <cell r="A203" t="str">
            <v>042927</v>
          </cell>
          <cell r="B203" t="str">
            <v>Lakatoro Primary</v>
          </cell>
          <cell r="C203" t="str">
            <v>ENG</v>
          </cell>
          <cell r="D203" t="str">
            <v>PEB_MALAMP</v>
          </cell>
          <cell r="E203" t="str">
            <v>Malampa PEB</v>
          </cell>
          <cell r="F203" t="str">
            <v>V</v>
          </cell>
          <cell r="G203" t="str">
            <v>Government of Vanuatu</v>
          </cell>
          <cell r="H203" t="str">
            <v>Malekula</v>
          </cell>
          <cell r="I203" t="str">
            <v>Malampa</v>
          </cell>
          <cell r="J203" t="str">
            <v>0085039001</v>
          </cell>
          <cell r="K203" t="str">
            <v>LAKATORO PRIMARY SCHOOL</v>
          </cell>
          <cell r="L203" t="str">
            <v>PS</v>
          </cell>
          <cell r="M203" t="str">
            <v>No</v>
          </cell>
          <cell r="N203" t="str">
            <v>Yes</v>
          </cell>
          <cell r="O203" t="str">
            <v>Yes</v>
          </cell>
          <cell r="P203" t="str">
            <v>Yes</v>
          </cell>
          <cell r="Q203" t="str">
            <v>Yes</v>
          </cell>
          <cell r="R203" t="str">
            <v>Yes</v>
          </cell>
          <cell r="S203" t="str">
            <v>Yes</v>
          </cell>
          <cell r="T203" t="str">
            <v>No</v>
          </cell>
          <cell r="U203" t="str">
            <v>No</v>
          </cell>
          <cell r="V203" t="str">
            <v>No</v>
          </cell>
          <cell r="W203" t="str">
            <v>No</v>
          </cell>
          <cell r="X203" t="str">
            <v>No</v>
          </cell>
          <cell r="Y203" t="str">
            <v>No</v>
          </cell>
          <cell r="Z203" t="str">
            <v>No</v>
          </cell>
          <cell r="AA203" t="str">
            <v>No</v>
          </cell>
          <cell r="AB203" t="str">
            <v>No</v>
          </cell>
          <cell r="AC203" t="str">
            <v>No</v>
          </cell>
          <cell r="AD203" t="str">
            <v xml:space="preserve">1 2 3 4 5 6 </v>
          </cell>
          <cell r="AE203" t="str">
            <v>No</v>
          </cell>
          <cell r="AF203" t="str">
            <v>Yes</v>
          </cell>
          <cell r="AG203" t="str">
            <v>No</v>
          </cell>
          <cell r="AH203" t="str">
            <v>No</v>
          </cell>
          <cell r="AI203" t="str">
            <v>No</v>
          </cell>
          <cell r="AJ203" t="str">
            <v>Yes</v>
          </cell>
          <cell r="AK203" t="str">
            <v>Yes</v>
          </cell>
          <cell r="AL203" t="str">
            <v>Yes</v>
          </cell>
          <cell r="AM203" t="str">
            <v>Yes</v>
          </cell>
          <cell r="AN203" t="str">
            <v>Yes</v>
          </cell>
          <cell r="AO203" t="str">
            <v>Yes</v>
          </cell>
          <cell r="AP203" t="str">
            <v>Yes</v>
          </cell>
          <cell r="AQ203" t="str">
            <v>Yes</v>
          </cell>
          <cell r="AR203" t="str">
            <v>Yes</v>
          </cell>
          <cell r="AS203" t="str">
            <v>Yes</v>
          </cell>
          <cell r="AT203" t="str">
            <v>Yes</v>
          </cell>
          <cell r="AU203" t="str">
            <v>Yes</v>
          </cell>
          <cell r="AV203" t="str">
            <v>No</v>
          </cell>
          <cell r="AW203" t="str">
            <v>No</v>
          </cell>
          <cell r="AX203">
            <v>0</v>
          </cell>
          <cell r="AY203">
            <v>44</v>
          </cell>
          <cell r="AZ203">
            <v>41</v>
          </cell>
          <cell r="BA203">
            <v>29</v>
          </cell>
          <cell r="BB203">
            <v>41</v>
          </cell>
          <cell r="BC203">
            <v>47</v>
          </cell>
          <cell r="BD203">
            <v>47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249</v>
          </cell>
          <cell r="BO203">
            <v>0</v>
          </cell>
          <cell r="BP203">
            <v>0</v>
          </cell>
          <cell r="BQ203">
            <v>44</v>
          </cell>
          <cell r="BR203">
            <v>41</v>
          </cell>
          <cell r="BS203">
            <v>29</v>
          </cell>
          <cell r="BT203">
            <v>41</v>
          </cell>
          <cell r="BU203">
            <v>47</v>
          </cell>
          <cell r="BV203">
            <v>47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249</v>
          </cell>
          <cell r="CG203">
            <v>0</v>
          </cell>
          <cell r="CH203">
            <v>0</v>
          </cell>
          <cell r="CI203">
            <v>0</v>
          </cell>
          <cell r="CJ203">
            <v>10</v>
          </cell>
        </row>
        <row r="204">
          <cell r="A204" t="str">
            <v>042928</v>
          </cell>
          <cell r="B204" t="str">
            <v>Laindua Primary</v>
          </cell>
          <cell r="C204" t="str">
            <v>ENG</v>
          </cell>
          <cell r="D204" t="str">
            <v>PEB_MALAMP</v>
          </cell>
          <cell r="E204" t="str">
            <v>Malampa PEB</v>
          </cell>
          <cell r="F204" t="str">
            <v>V</v>
          </cell>
          <cell r="G204" t="str">
            <v>Government of Vanuatu</v>
          </cell>
          <cell r="H204" t="str">
            <v>Malekula</v>
          </cell>
          <cell r="I204" t="str">
            <v>Malampa</v>
          </cell>
          <cell r="J204" t="str">
            <v>0085083001</v>
          </cell>
          <cell r="K204" t="str">
            <v>LAINDUA PRIMARY SCHOOL</v>
          </cell>
          <cell r="L204" t="str">
            <v>PS</v>
          </cell>
          <cell r="M204" t="str">
            <v>No</v>
          </cell>
          <cell r="N204" t="str">
            <v>Yes</v>
          </cell>
          <cell r="O204" t="str">
            <v>Yes</v>
          </cell>
          <cell r="P204" t="str">
            <v>Yes</v>
          </cell>
          <cell r="Q204" t="str">
            <v>Yes</v>
          </cell>
          <cell r="R204" t="str">
            <v>Yes</v>
          </cell>
          <cell r="S204" t="str">
            <v>Yes</v>
          </cell>
          <cell r="T204" t="str">
            <v>No</v>
          </cell>
          <cell r="U204" t="str">
            <v>No</v>
          </cell>
          <cell r="V204" t="str">
            <v>No</v>
          </cell>
          <cell r="W204" t="str">
            <v>No</v>
          </cell>
          <cell r="X204" t="str">
            <v>No</v>
          </cell>
          <cell r="Y204" t="str">
            <v>No</v>
          </cell>
          <cell r="Z204" t="str">
            <v>No</v>
          </cell>
          <cell r="AA204" t="str">
            <v>No</v>
          </cell>
          <cell r="AB204" t="str">
            <v>No</v>
          </cell>
          <cell r="AC204" t="str">
            <v>No</v>
          </cell>
          <cell r="AD204" t="str">
            <v xml:space="preserve">1 2 3 4 5 6 </v>
          </cell>
          <cell r="AE204" t="str">
            <v>No</v>
          </cell>
          <cell r="AF204" t="str">
            <v>Yes</v>
          </cell>
          <cell r="AG204" t="str">
            <v>No</v>
          </cell>
          <cell r="AH204" t="str">
            <v>No</v>
          </cell>
          <cell r="AI204" t="str">
            <v>No</v>
          </cell>
          <cell r="AJ204" t="str">
            <v>Yes</v>
          </cell>
          <cell r="AK204" t="str">
            <v>Yes</v>
          </cell>
          <cell r="AL204" t="str">
            <v>Yes</v>
          </cell>
          <cell r="AM204" t="str">
            <v>Yes</v>
          </cell>
          <cell r="AN204" t="str">
            <v>Yes</v>
          </cell>
          <cell r="AO204" t="str">
            <v>Yes</v>
          </cell>
          <cell r="AP204" t="str">
            <v>No</v>
          </cell>
          <cell r="AQ204" t="str">
            <v>No</v>
          </cell>
          <cell r="AR204" t="str">
            <v>Yes</v>
          </cell>
          <cell r="AS204" t="str">
            <v>Yes</v>
          </cell>
          <cell r="AT204" t="str">
            <v>No</v>
          </cell>
          <cell r="AU204" t="str">
            <v>Yes</v>
          </cell>
          <cell r="AV204" t="str">
            <v>No</v>
          </cell>
          <cell r="AW204" t="str">
            <v>No</v>
          </cell>
          <cell r="AX204">
            <v>0</v>
          </cell>
          <cell r="AY204">
            <v>0</v>
          </cell>
          <cell r="AZ204">
            <v>26</v>
          </cell>
          <cell r="BA204">
            <v>27</v>
          </cell>
          <cell r="BB204">
            <v>26</v>
          </cell>
          <cell r="BC204">
            <v>19</v>
          </cell>
          <cell r="BD204">
            <v>18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116</v>
          </cell>
          <cell r="BO204">
            <v>0</v>
          </cell>
          <cell r="BP204">
            <v>0</v>
          </cell>
          <cell r="BQ204">
            <v>0</v>
          </cell>
          <cell r="BR204">
            <v>26</v>
          </cell>
          <cell r="BS204">
            <v>27</v>
          </cell>
          <cell r="BT204">
            <v>26</v>
          </cell>
          <cell r="BU204">
            <v>19</v>
          </cell>
          <cell r="BV204">
            <v>18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116</v>
          </cell>
          <cell r="CG204">
            <v>0</v>
          </cell>
          <cell r="CH204">
            <v>0</v>
          </cell>
          <cell r="CI204">
            <v>0</v>
          </cell>
          <cell r="CJ204">
            <v>3</v>
          </cell>
        </row>
        <row r="205">
          <cell r="A205" t="str">
            <v>042930</v>
          </cell>
          <cell r="B205" t="str">
            <v>St. Pierre Chanel (Lamap) Primary</v>
          </cell>
          <cell r="C205" t="str">
            <v>FRE</v>
          </cell>
          <cell r="D205" t="str">
            <v>CATH</v>
          </cell>
          <cell r="E205" t="str">
            <v>Catholic Education Authority</v>
          </cell>
          <cell r="F205" t="str">
            <v>G</v>
          </cell>
          <cell r="G205" t="str">
            <v>Church (Government Assisted)</v>
          </cell>
          <cell r="H205" t="str">
            <v>Malekula</v>
          </cell>
          <cell r="I205" t="str">
            <v>Malampa</v>
          </cell>
          <cell r="J205" t="str">
            <v>0085053001</v>
          </cell>
          <cell r="K205" t="str">
            <v>ECOLE SAINT PIERRE CHANNEL</v>
          </cell>
          <cell r="L205" t="str">
            <v>PS</v>
          </cell>
          <cell r="M205" t="str">
            <v>No</v>
          </cell>
          <cell r="N205" t="str">
            <v>Yes</v>
          </cell>
          <cell r="O205" t="str">
            <v>Yes</v>
          </cell>
          <cell r="P205" t="str">
            <v>Yes</v>
          </cell>
          <cell r="Q205" t="str">
            <v>Yes</v>
          </cell>
          <cell r="R205" t="str">
            <v>Yes</v>
          </cell>
          <cell r="S205" t="str">
            <v>Yes</v>
          </cell>
          <cell r="T205" t="str">
            <v>No</v>
          </cell>
          <cell r="U205" t="str">
            <v>No</v>
          </cell>
          <cell r="V205" t="str">
            <v>No</v>
          </cell>
          <cell r="W205" t="str">
            <v>No</v>
          </cell>
          <cell r="X205" t="str">
            <v>No</v>
          </cell>
          <cell r="Y205" t="str">
            <v>No</v>
          </cell>
          <cell r="Z205" t="str">
            <v>No</v>
          </cell>
          <cell r="AA205" t="str">
            <v>No</v>
          </cell>
          <cell r="AB205" t="str">
            <v>No</v>
          </cell>
          <cell r="AC205" t="str">
            <v>No</v>
          </cell>
          <cell r="AD205" t="str">
            <v xml:space="preserve">1 2 3 4 5 6 </v>
          </cell>
          <cell r="AE205" t="str">
            <v>No</v>
          </cell>
          <cell r="AF205" t="str">
            <v>Yes</v>
          </cell>
          <cell r="AG205" t="str">
            <v>No</v>
          </cell>
          <cell r="AH205" t="str">
            <v>No</v>
          </cell>
          <cell r="AI205" t="str">
            <v>No</v>
          </cell>
          <cell r="AJ205" t="str">
            <v>Yes</v>
          </cell>
          <cell r="AK205" t="str">
            <v>Yes</v>
          </cell>
          <cell r="AL205" t="str">
            <v>Yes</v>
          </cell>
          <cell r="AM205" t="str">
            <v>Yes</v>
          </cell>
          <cell r="AN205" t="str">
            <v>Yes</v>
          </cell>
          <cell r="AO205" t="str">
            <v>Yes</v>
          </cell>
          <cell r="AP205" t="str">
            <v>Yes</v>
          </cell>
          <cell r="AQ205" t="str">
            <v>Yes</v>
          </cell>
          <cell r="AR205" t="str">
            <v>Yes</v>
          </cell>
          <cell r="AS205" t="str">
            <v>Yes</v>
          </cell>
          <cell r="AT205" t="str">
            <v>Yes</v>
          </cell>
          <cell r="AU205" t="str">
            <v>Yes</v>
          </cell>
          <cell r="AV205" t="str">
            <v>No</v>
          </cell>
          <cell r="AW205" t="str">
            <v>No</v>
          </cell>
          <cell r="AX205">
            <v>0</v>
          </cell>
          <cell r="AY205">
            <v>43</v>
          </cell>
          <cell r="AZ205">
            <v>64</v>
          </cell>
          <cell r="BA205">
            <v>66</v>
          </cell>
          <cell r="BB205">
            <v>37</v>
          </cell>
          <cell r="BC205">
            <v>42</v>
          </cell>
          <cell r="BD205">
            <v>46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298</v>
          </cell>
          <cell r="BO205">
            <v>0</v>
          </cell>
          <cell r="BP205">
            <v>0</v>
          </cell>
          <cell r="BQ205">
            <v>43</v>
          </cell>
          <cell r="BR205">
            <v>64</v>
          </cell>
          <cell r="BS205">
            <v>66</v>
          </cell>
          <cell r="BT205">
            <v>37</v>
          </cell>
          <cell r="BU205">
            <v>42</v>
          </cell>
          <cell r="BV205">
            <v>46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298</v>
          </cell>
          <cell r="CG205">
            <v>0</v>
          </cell>
          <cell r="CH205">
            <v>0</v>
          </cell>
          <cell r="CI205">
            <v>0</v>
          </cell>
          <cell r="CJ205">
            <v>67</v>
          </cell>
        </row>
        <row r="206">
          <cell r="A206" t="str">
            <v>042931</v>
          </cell>
          <cell r="B206" t="str">
            <v>Lambubu Primary</v>
          </cell>
          <cell r="C206" t="str">
            <v>ENG</v>
          </cell>
          <cell r="D206" t="str">
            <v>PEB_MALAMP</v>
          </cell>
          <cell r="E206" t="str">
            <v>Malampa PEB</v>
          </cell>
          <cell r="F206" t="str">
            <v>V</v>
          </cell>
          <cell r="G206" t="str">
            <v>Government of Vanuatu</v>
          </cell>
          <cell r="H206" t="str">
            <v>Malekula</v>
          </cell>
          <cell r="I206" t="str">
            <v>Malampa</v>
          </cell>
          <cell r="J206" t="str">
            <v>0085081001</v>
          </cell>
          <cell r="K206" t="str">
            <v>LAMBUMBU BAY PRIMARY SCHOOL</v>
          </cell>
          <cell r="L206" t="str">
            <v>PS</v>
          </cell>
          <cell r="M206" t="str">
            <v>No</v>
          </cell>
          <cell r="N206" t="str">
            <v>Yes</v>
          </cell>
          <cell r="O206" t="str">
            <v>Yes</v>
          </cell>
          <cell r="P206" t="str">
            <v>Yes</v>
          </cell>
          <cell r="Q206" t="str">
            <v>Yes</v>
          </cell>
          <cell r="R206" t="str">
            <v>Yes</v>
          </cell>
          <cell r="S206" t="str">
            <v>Yes</v>
          </cell>
          <cell r="T206" t="str">
            <v>No</v>
          </cell>
          <cell r="U206" t="str">
            <v>No</v>
          </cell>
          <cell r="V206" t="str">
            <v>No</v>
          </cell>
          <cell r="W206" t="str">
            <v>No</v>
          </cell>
          <cell r="X206" t="str">
            <v>No</v>
          </cell>
          <cell r="Y206" t="str">
            <v>No</v>
          </cell>
          <cell r="Z206" t="str">
            <v>No</v>
          </cell>
          <cell r="AA206" t="str">
            <v>No</v>
          </cell>
          <cell r="AB206" t="str">
            <v>No</v>
          </cell>
          <cell r="AC206" t="str">
            <v>No</v>
          </cell>
          <cell r="AD206" t="str">
            <v xml:space="preserve">1 2 3 4 5 6 </v>
          </cell>
          <cell r="AE206" t="str">
            <v>No</v>
          </cell>
          <cell r="AF206" t="str">
            <v>Yes</v>
          </cell>
          <cell r="AG206" t="str">
            <v>No</v>
          </cell>
          <cell r="AH206" t="str">
            <v>No</v>
          </cell>
          <cell r="AI206" t="str">
            <v>No</v>
          </cell>
          <cell r="AJ206" t="str">
            <v>Yes</v>
          </cell>
          <cell r="AK206" t="str">
            <v>Yes</v>
          </cell>
          <cell r="AL206" t="str">
            <v>Yes</v>
          </cell>
          <cell r="AM206" t="str">
            <v>Yes</v>
          </cell>
          <cell r="AN206" t="str">
            <v>Yes</v>
          </cell>
          <cell r="AO206" t="str">
            <v>Yes</v>
          </cell>
          <cell r="AP206" t="str">
            <v>Yes</v>
          </cell>
          <cell r="AQ206" t="str">
            <v>Yes</v>
          </cell>
          <cell r="AR206" t="str">
            <v>Yes</v>
          </cell>
          <cell r="AS206" t="str">
            <v>Yes</v>
          </cell>
          <cell r="AT206" t="str">
            <v>Yes</v>
          </cell>
          <cell r="AU206" t="str">
            <v>Yes</v>
          </cell>
          <cell r="AV206" t="str">
            <v>No</v>
          </cell>
          <cell r="AW206" t="str">
            <v>No</v>
          </cell>
          <cell r="AX206">
            <v>0</v>
          </cell>
          <cell r="AY206">
            <v>16</v>
          </cell>
          <cell r="AZ206">
            <v>21</v>
          </cell>
          <cell r="BA206">
            <v>25</v>
          </cell>
          <cell r="BB206">
            <v>30</v>
          </cell>
          <cell r="BC206">
            <v>22</v>
          </cell>
          <cell r="BD206">
            <v>24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138</v>
          </cell>
          <cell r="BO206">
            <v>0</v>
          </cell>
          <cell r="BP206">
            <v>0</v>
          </cell>
          <cell r="BQ206">
            <v>16</v>
          </cell>
          <cell r="BR206">
            <v>21</v>
          </cell>
          <cell r="BS206">
            <v>25</v>
          </cell>
          <cell r="BT206">
            <v>30</v>
          </cell>
          <cell r="BU206">
            <v>22</v>
          </cell>
          <cell r="BV206">
            <v>24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138</v>
          </cell>
          <cell r="CG206">
            <v>0</v>
          </cell>
          <cell r="CH206">
            <v>0</v>
          </cell>
          <cell r="CI206">
            <v>0</v>
          </cell>
          <cell r="CJ206">
            <v>8</v>
          </cell>
        </row>
        <row r="207">
          <cell r="A207" t="str">
            <v>0429317</v>
          </cell>
          <cell r="B207" t="str">
            <v>Lalkoko (Mae Sirbulbul) Primary</v>
          </cell>
          <cell r="C207" t="str">
            <v>FRE</v>
          </cell>
          <cell r="D207" t="str">
            <v>PEB_MALAMP</v>
          </cell>
          <cell r="E207" t="str">
            <v>Malampa PEB</v>
          </cell>
          <cell r="F207" t="str">
            <v>V</v>
          </cell>
          <cell r="G207" t="str">
            <v>Government of Vanuatu</v>
          </cell>
          <cell r="H207" t="str">
            <v>Malekula</v>
          </cell>
          <cell r="I207" t="str">
            <v>Malampa</v>
          </cell>
          <cell r="J207" t="str">
            <v>0085098001</v>
          </cell>
          <cell r="K207" t="str">
            <v>LALKOKO PRIMARY SCHOOL</v>
          </cell>
          <cell r="L207" t="str">
            <v>PS</v>
          </cell>
          <cell r="M207" t="str">
            <v>No</v>
          </cell>
          <cell r="N207" t="str">
            <v>Yes</v>
          </cell>
          <cell r="O207" t="str">
            <v>Yes</v>
          </cell>
          <cell r="P207" t="str">
            <v>Yes</v>
          </cell>
          <cell r="Q207" t="str">
            <v>Yes</v>
          </cell>
          <cell r="R207" t="str">
            <v>Yes</v>
          </cell>
          <cell r="S207" t="str">
            <v>Yes</v>
          </cell>
          <cell r="T207" t="str">
            <v>No</v>
          </cell>
          <cell r="U207" t="str">
            <v>No</v>
          </cell>
          <cell r="V207" t="str">
            <v>No</v>
          </cell>
          <cell r="W207" t="str">
            <v>No</v>
          </cell>
          <cell r="X207" t="str">
            <v>No</v>
          </cell>
          <cell r="Y207" t="str">
            <v>No</v>
          </cell>
          <cell r="Z207" t="str">
            <v>No</v>
          </cell>
          <cell r="AA207" t="str">
            <v>No</v>
          </cell>
          <cell r="AB207" t="str">
            <v>No</v>
          </cell>
          <cell r="AC207" t="str">
            <v>No</v>
          </cell>
          <cell r="AD207" t="str">
            <v xml:space="preserve">1 2 3 4 5 6 </v>
          </cell>
          <cell r="AE207" t="str">
            <v>No</v>
          </cell>
          <cell r="AF207" t="str">
            <v>Yes</v>
          </cell>
          <cell r="AG207" t="str">
            <v>No</v>
          </cell>
          <cell r="AH207" t="str">
            <v>No</v>
          </cell>
          <cell r="AI207" t="str">
            <v>No</v>
          </cell>
          <cell r="AJ207" t="str">
            <v>Yes</v>
          </cell>
          <cell r="AK207" t="str">
            <v>Yes</v>
          </cell>
          <cell r="AL207" t="str">
            <v>Yes</v>
          </cell>
          <cell r="AM207" t="str">
            <v>Yes</v>
          </cell>
          <cell r="AN207" t="str">
            <v>Yes</v>
          </cell>
          <cell r="AO207" t="str">
            <v>Yes</v>
          </cell>
          <cell r="AP207" t="str">
            <v>Yes</v>
          </cell>
          <cell r="AQ207" t="str">
            <v>Yes</v>
          </cell>
          <cell r="AR207" t="str">
            <v>Yes</v>
          </cell>
          <cell r="AS207" t="str">
            <v>Yes</v>
          </cell>
          <cell r="AT207" t="str">
            <v>Yes</v>
          </cell>
          <cell r="AU207" t="str">
            <v>Yes</v>
          </cell>
          <cell r="AV207" t="str">
            <v>No</v>
          </cell>
          <cell r="AW207" t="str">
            <v>No</v>
          </cell>
          <cell r="AX207">
            <v>0</v>
          </cell>
          <cell r="AY207">
            <v>18</v>
          </cell>
          <cell r="AZ207">
            <v>18</v>
          </cell>
          <cell r="BA207">
            <v>27</v>
          </cell>
          <cell r="BB207">
            <v>23</v>
          </cell>
          <cell r="BC207">
            <v>12</v>
          </cell>
          <cell r="BD207">
            <v>13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111</v>
          </cell>
          <cell r="BO207">
            <v>0</v>
          </cell>
          <cell r="BP207">
            <v>0</v>
          </cell>
          <cell r="BQ207">
            <v>18</v>
          </cell>
          <cell r="BR207">
            <v>18</v>
          </cell>
          <cell r="BS207">
            <v>27</v>
          </cell>
          <cell r="BT207">
            <v>23</v>
          </cell>
          <cell r="BU207">
            <v>12</v>
          </cell>
          <cell r="BV207">
            <v>13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111</v>
          </cell>
          <cell r="CG207">
            <v>0</v>
          </cell>
          <cell r="CH207">
            <v>0</v>
          </cell>
          <cell r="CI207">
            <v>0</v>
          </cell>
          <cell r="CJ207">
            <v>2</v>
          </cell>
        </row>
        <row r="208">
          <cell r="A208" t="str">
            <v>0429358</v>
          </cell>
          <cell r="B208" t="str">
            <v>Lekan SDA Primary</v>
          </cell>
          <cell r="C208" t="str">
            <v>ENG</v>
          </cell>
          <cell r="D208" t="str">
            <v>SDA</v>
          </cell>
          <cell r="E208" t="str">
            <v>Seven Day Adventist</v>
          </cell>
          <cell r="F208" t="str">
            <v>G</v>
          </cell>
          <cell r="G208" t="str">
            <v>Church (Government Assisted)</v>
          </cell>
          <cell r="H208" t="str">
            <v>Malekula</v>
          </cell>
          <cell r="I208" t="str">
            <v>Malampa</v>
          </cell>
          <cell r="J208" t="str">
            <v>0139002001</v>
          </cell>
          <cell r="K208" t="str">
            <v>LEKAN PRIMARY SCHOOL</v>
          </cell>
          <cell r="L208" t="str">
            <v>PS</v>
          </cell>
          <cell r="M208" t="str">
            <v>No</v>
          </cell>
          <cell r="N208" t="str">
            <v>Yes</v>
          </cell>
          <cell r="O208" t="str">
            <v>Yes</v>
          </cell>
          <cell r="P208" t="str">
            <v>Yes</v>
          </cell>
          <cell r="Q208" t="str">
            <v>Yes</v>
          </cell>
          <cell r="R208" t="str">
            <v>Yes</v>
          </cell>
          <cell r="S208" t="str">
            <v>Yes</v>
          </cell>
          <cell r="T208" t="str">
            <v>No</v>
          </cell>
          <cell r="U208" t="str">
            <v>No</v>
          </cell>
          <cell r="V208" t="str">
            <v>No</v>
          </cell>
          <cell r="W208" t="str">
            <v>No</v>
          </cell>
          <cell r="X208" t="str">
            <v>No</v>
          </cell>
          <cell r="Y208" t="str">
            <v>No</v>
          </cell>
          <cell r="Z208" t="str">
            <v>No</v>
          </cell>
          <cell r="AA208" t="str">
            <v>No</v>
          </cell>
          <cell r="AB208" t="str">
            <v>No</v>
          </cell>
          <cell r="AC208" t="str">
            <v>No</v>
          </cell>
          <cell r="AD208" t="str">
            <v xml:space="preserve">1 2 3 4 5 6 </v>
          </cell>
          <cell r="AE208" t="str">
            <v>No</v>
          </cell>
          <cell r="AF208" t="str">
            <v>Yes</v>
          </cell>
          <cell r="AG208" t="str">
            <v>No</v>
          </cell>
          <cell r="AH208" t="str">
            <v>No</v>
          </cell>
          <cell r="AI208" t="str">
            <v>No</v>
          </cell>
          <cell r="AJ208" t="str">
            <v>Yes</v>
          </cell>
          <cell r="AK208" t="str">
            <v>Yes</v>
          </cell>
          <cell r="AL208" t="str">
            <v>Yes</v>
          </cell>
          <cell r="AM208" t="str">
            <v>Yes</v>
          </cell>
          <cell r="AN208" t="str">
            <v>Yes</v>
          </cell>
          <cell r="AO208" t="str">
            <v>Yes</v>
          </cell>
          <cell r="AP208" t="str">
            <v>Yes</v>
          </cell>
          <cell r="AQ208" t="str">
            <v>Yes</v>
          </cell>
          <cell r="AR208" t="str">
            <v>Yes</v>
          </cell>
          <cell r="AS208" t="str">
            <v>Yes</v>
          </cell>
          <cell r="AT208" t="str">
            <v>Yes</v>
          </cell>
          <cell r="AU208" t="str">
            <v>Yes</v>
          </cell>
          <cell r="AV208" t="str">
            <v>No</v>
          </cell>
          <cell r="AW208" t="str">
            <v>No</v>
          </cell>
          <cell r="AX208">
            <v>0</v>
          </cell>
          <cell r="AY208">
            <v>12</v>
          </cell>
          <cell r="AZ208">
            <v>8</v>
          </cell>
          <cell r="BA208">
            <v>7</v>
          </cell>
          <cell r="BB208">
            <v>9</v>
          </cell>
          <cell r="BC208">
            <v>7</v>
          </cell>
          <cell r="BD208">
            <v>10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53</v>
          </cell>
          <cell r="BO208">
            <v>0</v>
          </cell>
          <cell r="BP208">
            <v>0</v>
          </cell>
          <cell r="BQ208">
            <v>12</v>
          </cell>
          <cell r="BR208">
            <v>8</v>
          </cell>
          <cell r="BS208">
            <v>7</v>
          </cell>
          <cell r="BT208">
            <v>9</v>
          </cell>
          <cell r="BU208">
            <v>7</v>
          </cell>
          <cell r="BV208">
            <v>10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53</v>
          </cell>
          <cell r="CG208">
            <v>0</v>
          </cell>
          <cell r="CH208">
            <v>0</v>
          </cell>
          <cell r="CI208">
            <v>0</v>
          </cell>
          <cell r="CJ208">
            <v>6</v>
          </cell>
        </row>
        <row r="209">
          <cell r="A209" t="str">
            <v>042936</v>
          </cell>
          <cell r="B209" t="str">
            <v>Leviamp Primary</v>
          </cell>
          <cell r="C209" t="str">
            <v>ENG</v>
          </cell>
          <cell r="D209" t="str">
            <v>PEB_MALAMP</v>
          </cell>
          <cell r="E209" t="str">
            <v>Malampa PEB</v>
          </cell>
          <cell r="F209" t="str">
            <v>V</v>
          </cell>
          <cell r="G209" t="str">
            <v>Government of Vanuatu</v>
          </cell>
          <cell r="H209" t="str">
            <v>Malekula</v>
          </cell>
          <cell r="I209" t="str">
            <v>Malampa</v>
          </cell>
          <cell r="J209" t="str">
            <v>0085102001</v>
          </cell>
          <cell r="K209" t="str">
            <v>LEVIAMP PRIMARY SCHOOL</v>
          </cell>
          <cell r="L209" t="str">
            <v>PS</v>
          </cell>
          <cell r="M209" t="str">
            <v>No</v>
          </cell>
          <cell r="N209" t="str">
            <v>Yes</v>
          </cell>
          <cell r="O209" t="str">
            <v>Yes</v>
          </cell>
          <cell r="P209" t="str">
            <v>Yes</v>
          </cell>
          <cell r="Q209" t="str">
            <v>Yes</v>
          </cell>
          <cell r="R209" t="str">
            <v>Yes</v>
          </cell>
          <cell r="S209" t="str">
            <v>Yes</v>
          </cell>
          <cell r="T209" t="str">
            <v>No</v>
          </cell>
          <cell r="U209" t="str">
            <v>No</v>
          </cell>
          <cell r="V209" t="str">
            <v>No</v>
          </cell>
          <cell r="W209" t="str">
            <v>No</v>
          </cell>
          <cell r="X209" t="str">
            <v>No</v>
          </cell>
          <cell r="Y209" t="str">
            <v>No</v>
          </cell>
          <cell r="Z209" t="str">
            <v>No</v>
          </cell>
          <cell r="AA209" t="str">
            <v>No</v>
          </cell>
          <cell r="AB209" t="str">
            <v>No</v>
          </cell>
          <cell r="AC209" t="str">
            <v>No</v>
          </cell>
          <cell r="AD209" t="str">
            <v xml:space="preserve">1 2 3 4 5 6 </v>
          </cell>
          <cell r="AE209" t="str">
            <v>No</v>
          </cell>
          <cell r="AF209" t="str">
            <v>Yes</v>
          </cell>
          <cell r="AG209" t="str">
            <v>No</v>
          </cell>
          <cell r="AH209" t="str">
            <v>No</v>
          </cell>
          <cell r="AI209" t="str">
            <v>No</v>
          </cell>
          <cell r="AJ209" t="str">
            <v>Yes</v>
          </cell>
          <cell r="AK209" t="str">
            <v>Yes</v>
          </cell>
          <cell r="AL209" t="str">
            <v>Yes</v>
          </cell>
          <cell r="AM209" t="str">
            <v>Yes</v>
          </cell>
          <cell r="AN209" t="str">
            <v>Yes</v>
          </cell>
          <cell r="AO209" t="str">
            <v>Yes</v>
          </cell>
          <cell r="AP209" t="str">
            <v>No</v>
          </cell>
          <cell r="AQ209" t="str">
            <v>No</v>
          </cell>
          <cell r="AR209" t="str">
            <v>No</v>
          </cell>
          <cell r="AS209" t="str">
            <v>Yes</v>
          </cell>
          <cell r="AT209" t="str">
            <v>Yes</v>
          </cell>
          <cell r="AU209" t="str">
            <v>Yes</v>
          </cell>
          <cell r="AV209" t="str">
            <v>No</v>
          </cell>
          <cell r="AW209" t="str">
            <v>No</v>
          </cell>
          <cell r="AX209">
            <v>0</v>
          </cell>
          <cell r="AY209">
            <v>21</v>
          </cell>
          <cell r="AZ209">
            <v>16</v>
          </cell>
          <cell r="BA209">
            <v>21</v>
          </cell>
          <cell r="BB209">
            <v>20</v>
          </cell>
          <cell r="BC209">
            <v>20</v>
          </cell>
          <cell r="BD209">
            <v>19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117</v>
          </cell>
          <cell r="BO209">
            <v>0</v>
          </cell>
          <cell r="BP209">
            <v>0</v>
          </cell>
          <cell r="BQ209">
            <v>21</v>
          </cell>
          <cell r="BR209">
            <v>16</v>
          </cell>
          <cell r="BS209">
            <v>21</v>
          </cell>
          <cell r="BT209">
            <v>20</v>
          </cell>
          <cell r="BU209">
            <v>20</v>
          </cell>
          <cell r="BV209">
            <v>19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117</v>
          </cell>
          <cell r="CG209">
            <v>0</v>
          </cell>
          <cell r="CH209">
            <v>0</v>
          </cell>
          <cell r="CI209">
            <v>0</v>
          </cell>
          <cell r="CJ209">
            <v>6</v>
          </cell>
        </row>
        <row r="210">
          <cell r="A210" t="str">
            <v>042938</v>
          </cell>
          <cell r="B210" t="str">
            <v>Lingarak Primary</v>
          </cell>
          <cell r="C210" t="str">
            <v>ENG</v>
          </cell>
          <cell r="D210" t="str">
            <v>PEB_MALAMP</v>
          </cell>
          <cell r="E210" t="str">
            <v>Malampa PEB</v>
          </cell>
          <cell r="F210" t="str">
            <v>V</v>
          </cell>
          <cell r="G210" t="str">
            <v>Government of Vanuatu</v>
          </cell>
          <cell r="H210" t="str">
            <v>Malekula</v>
          </cell>
          <cell r="I210" t="str">
            <v>Malampa</v>
          </cell>
          <cell r="J210" t="str">
            <v>0085037001</v>
          </cell>
          <cell r="K210" t="str">
            <v>LINGARAK PRIMARY SCHOOL</v>
          </cell>
          <cell r="L210" t="str">
            <v>PS</v>
          </cell>
          <cell r="M210" t="str">
            <v>No</v>
          </cell>
          <cell r="N210" t="str">
            <v>Yes</v>
          </cell>
          <cell r="O210" t="str">
            <v>Yes</v>
          </cell>
          <cell r="P210" t="str">
            <v>Yes</v>
          </cell>
          <cell r="Q210" t="str">
            <v>Yes</v>
          </cell>
          <cell r="R210" t="str">
            <v>Yes</v>
          </cell>
          <cell r="S210" t="str">
            <v>Yes</v>
          </cell>
          <cell r="T210" t="str">
            <v>No</v>
          </cell>
          <cell r="U210" t="str">
            <v>No</v>
          </cell>
          <cell r="V210" t="str">
            <v>No</v>
          </cell>
          <cell r="W210" t="str">
            <v>No</v>
          </cell>
          <cell r="X210" t="str">
            <v>No</v>
          </cell>
          <cell r="Y210" t="str">
            <v>No</v>
          </cell>
          <cell r="Z210" t="str">
            <v>No</v>
          </cell>
          <cell r="AA210" t="str">
            <v>No</v>
          </cell>
          <cell r="AB210" t="str">
            <v>No</v>
          </cell>
          <cell r="AC210" t="str">
            <v>No</v>
          </cell>
          <cell r="AD210" t="str">
            <v xml:space="preserve">1 2 3 4 5 6 </v>
          </cell>
          <cell r="AE210" t="str">
            <v>No</v>
          </cell>
          <cell r="AF210" t="str">
            <v>Yes</v>
          </cell>
          <cell r="AG210" t="str">
            <v>No</v>
          </cell>
          <cell r="AH210" t="str">
            <v>No</v>
          </cell>
          <cell r="AI210" t="str">
            <v>No</v>
          </cell>
          <cell r="AJ210" t="str">
            <v>Yes</v>
          </cell>
          <cell r="AK210" t="str">
            <v>Yes</v>
          </cell>
          <cell r="AL210" t="str">
            <v>Yes</v>
          </cell>
          <cell r="AM210" t="str">
            <v>Yes</v>
          </cell>
          <cell r="AN210" t="str">
            <v>Yes</v>
          </cell>
          <cell r="AO210" t="str">
            <v>Yes</v>
          </cell>
          <cell r="AP210" t="str">
            <v>Yes</v>
          </cell>
          <cell r="AQ210" t="str">
            <v>Yes</v>
          </cell>
          <cell r="AR210" t="str">
            <v>Yes</v>
          </cell>
          <cell r="AS210" t="str">
            <v>Yes</v>
          </cell>
          <cell r="AT210" t="str">
            <v>Yes</v>
          </cell>
          <cell r="AU210" t="str">
            <v>Yes</v>
          </cell>
          <cell r="AV210" t="str">
            <v>No</v>
          </cell>
          <cell r="AW210" t="str">
            <v>No</v>
          </cell>
          <cell r="AX210">
            <v>0</v>
          </cell>
          <cell r="AY210">
            <v>25</v>
          </cell>
          <cell r="AZ210">
            <v>25</v>
          </cell>
          <cell r="BA210">
            <v>28</v>
          </cell>
          <cell r="BB210">
            <v>30</v>
          </cell>
          <cell r="BC210">
            <v>33</v>
          </cell>
          <cell r="BD210">
            <v>32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173</v>
          </cell>
          <cell r="BO210">
            <v>0</v>
          </cell>
          <cell r="BP210">
            <v>0</v>
          </cell>
          <cell r="BQ210">
            <v>25</v>
          </cell>
          <cell r="BR210">
            <v>25</v>
          </cell>
          <cell r="BS210">
            <v>28</v>
          </cell>
          <cell r="BT210">
            <v>30</v>
          </cell>
          <cell r="BU210">
            <v>33</v>
          </cell>
          <cell r="BV210">
            <v>32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173</v>
          </cell>
          <cell r="CG210">
            <v>0</v>
          </cell>
          <cell r="CH210">
            <v>0</v>
          </cell>
          <cell r="CI210">
            <v>0</v>
          </cell>
          <cell r="CJ210">
            <v>11</v>
          </cell>
        </row>
        <row r="211">
          <cell r="A211" t="str">
            <v>0429393</v>
          </cell>
          <cell r="B211" t="str">
            <v>Venuru Primary</v>
          </cell>
          <cell r="C211" t="str">
            <v>ENG</v>
          </cell>
          <cell r="D211" t="str">
            <v>PEB_MALAMP</v>
          </cell>
          <cell r="E211" t="str">
            <v>Malampa PEB</v>
          </cell>
          <cell r="F211" t="str">
            <v>V</v>
          </cell>
          <cell r="G211" t="str">
            <v>Government of Vanuatu</v>
          </cell>
          <cell r="H211" t="str">
            <v>Malekula</v>
          </cell>
          <cell r="I211" t="str">
            <v>Malampa</v>
          </cell>
          <cell r="L211" t="str">
            <v>PS</v>
          </cell>
          <cell r="M211" t="str">
            <v>No</v>
          </cell>
          <cell r="N211" t="str">
            <v>Yes</v>
          </cell>
          <cell r="O211" t="str">
            <v>Yes</v>
          </cell>
          <cell r="P211" t="str">
            <v>Yes</v>
          </cell>
          <cell r="Q211" t="str">
            <v>No</v>
          </cell>
          <cell r="R211" t="str">
            <v>No</v>
          </cell>
          <cell r="S211" t="str">
            <v>No</v>
          </cell>
          <cell r="T211" t="str">
            <v>No</v>
          </cell>
          <cell r="U211" t="str">
            <v>No</v>
          </cell>
          <cell r="V211" t="str">
            <v>No</v>
          </cell>
          <cell r="W211" t="str">
            <v>No</v>
          </cell>
          <cell r="X211" t="str">
            <v>No</v>
          </cell>
          <cell r="Y211" t="str">
            <v>No</v>
          </cell>
          <cell r="Z211" t="str">
            <v>No</v>
          </cell>
          <cell r="AA211" t="str">
            <v>No</v>
          </cell>
          <cell r="AB211" t="str">
            <v>No</v>
          </cell>
          <cell r="AC211" t="str">
            <v>No</v>
          </cell>
          <cell r="AD211" t="str">
            <v xml:space="preserve">1 2 3 </v>
          </cell>
          <cell r="AE211" t="str">
            <v>No</v>
          </cell>
          <cell r="AF211" t="str">
            <v>Yes</v>
          </cell>
          <cell r="AG211" t="str">
            <v>No</v>
          </cell>
          <cell r="AH211" t="str">
            <v>No</v>
          </cell>
          <cell r="AI211" t="str">
            <v>No</v>
          </cell>
          <cell r="AJ211" t="str">
            <v>No</v>
          </cell>
          <cell r="AK211" t="str">
            <v>No</v>
          </cell>
          <cell r="AL211" t="str">
            <v>No</v>
          </cell>
          <cell r="AM211" t="str">
            <v>No</v>
          </cell>
          <cell r="AN211" t="str">
            <v>No</v>
          </cell>
          <cell r="AO211" t="str">
            <v>No</v>
          </cell>
          <cell r="AP211" t="str">
            <v>No</v>
          </cell>
          <cell r="AQ211" t="str">
            <v>No</v>
          </cell>
          <cell r="AR211" t="str">
            <v>No</v>
          </cell>
          <cell r="AS211" t="str">
            <v>Yes</v>
          </cell>
          <cell r="AT211" t="str">
            <v>No</v>
          </cell>
          <cell r="AU211" t="str">
            <v>Yes</v>
          </cell>
          <cell r="AV211" t="str">
            <v>No</v>
          </cell>
          <cell r="AW211" t="str">
            <v>Yes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</row>
        <row r="212">
          <cell r="A212" t="str">
            <v>042944</v>
          </cell>
          <cell r="B212" t="str">
            <v>Ste Therese de Mae Primary</v>
          </cell>
          <cell r="C212" t="str">
            <v>FRE</v>
          </cell>
          <cell r="D212" t="str">
            <v>CATH</v>
          </cell>
          <cell r="E212" t="str">
            <v>Catholic Education Authority</v>
          </cell>
          <cell r="F212" t="str">
            <v>G</v>
          </cell>
          <cell r="G212" t="str">
            <v>Church (Government Assisted)</v>
          </cell>
          <cell r="H212" t="str">
            <v>Malekula</v>
          </cell>
          <cell r="I212" t="str">
            <v>Malampa</v>
          </cell>
          <cell r="J212" t="str">
            <v>0085127001</v>
          </cell>
          <cell r="K212" t="str">
            <v>MAE PRIMARY SCHOOL</v>
          </cell>
          <cell r="L212" t="str">
            <v>PS</v>
          </cell>
          <cell r="M212" t="str">
            <v>No</v>
          </cell>
          <cell r="N212" t="str">
            <v>Yes</v>
          </cell>
          <cell r="O212" t="str">
            <v>Yes</v>
          </cell>
          <cell r="P212" t="str">
            <v>Yes</v>
          </cell>
          <cell r="Q212" t="str">
            <v>Yes</v>
          </cell>
          <cell r="R212" t="str">
            <v>Yes</v>
          </cell>
          <cell r="S212" t="str">
            <v>Yes</v>
          </cell>
          <cell r="T212" t="str">
            <v>No</v>
          </cell>
          <cell r="U212" t="str">
            <v>No</v>
          </cell>
          <cell r="V212" t="str">
            <v>No</v>
          </cell>
          <cell r="W212" t="str">
            <v>No</v>
          </cell>
          <cell r="X212" t="str">
            <v>No</v>
          </cell>
          <cell r="Y212" t="str">
            <v>No</v>
          </cell>
          <cell r="Z212" t="str">
            <v>No</v>
          </cell>
          <cell r="AA212" t="str">
            <v>No</v>
          </cell>
          <cell r="AB212" t="str">
            <v>No</v>
          </cell>
          <cell r="AC212" t="str">
            <v>No</v>
          </cell>
          <cell r="AD212" t="str">
            <v xml:space="preserve">1 2 3 4 5 6 </v>
          </cell>
          <cell r="AE212" t="str">
            <v>No</v>
          </cell>
          <cell r="AF212" t="str">
            <v>Yes</v>
          </cell>
          <cell r="AG212" t="str">
            <v>No</v>
          </cell>
          <cell r="AH212" t="str">
            <v>No</v>
          </cell>
          <cell r="AI212" t="str">
            <v>No</v>
          </cell>
          <cell r="AJ212" t="str">
            <v>Yes</v>
          </cell>
          <cell r="AK212" t="str">
            <v>Yes</v>
          </cell>
          <cell r="AL212" t="str">
            <v>Yes</v>
          </cell>
          <cell r="AM212" t="str">
            <v>Yes</v>
          </cell>
          <cell r="AN212" t="str">
            <v>Yes</v>
          </cell>
          <cell r="AO212" t="str">
            <v>Yes</v>
          </cell>
          <cell r="AP212" t="str">
            <v>Yes</v>
          </cell>
          <cell r="AQ212" t="str">
            <v>Yes</v>
          </cell>
          <cell r="AR212" t="str">
            <v>Yes</v>
          </cell>
          <cell r="AS212" t="str">
            <v>Yes</v>
          </cell>
          <cell r="AT212" t="str">
            <v>Yes</v>
          </cell>
          <cell r="AU212" t="str">
            <v>Yes</v>
          </cell>
          <cell r="AV212" t="str">
            <v>No</v>
          </cell>
          <cell r="AW212" t="str">
            <v>No</v>
          </cell>
          <cell r="AX212">
            <v>0</v>
          </cell>
          <cell r="AY212">
            <v>10</v>
          </cell>
          <cell r="AZ212">
            <v>14</v>
          </cell>
          <cell r="BA212">
            <v>10</v>
          </cell>
          <cell r="BB212">
            <v>24</v>
          </cell>
          <cell r="BC212">
            <v>13</v>
          </cell>
          <cell r="BD212">
            <v>15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86</v>
          </cell>
          <cell r="BO212">
            <v>0</v>
          </cell>
          <cell r="BP212">
            <v>0</v>
          </cell>
          <cell r="BQ212">
            <v>10</v>
          </cell>
          <cell r="BR212">
            <v>14</v>
          </cell>
          <cell r="BS212">
            <v>10</v>
          </cell>
          <cell r="BT212">
            <v>24</v>
          </cell>
          <cell r="BU212">
            <v>13</v>
          </cell>
          <cell r="BV212">
            <v>15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86</v>
          </cell>
          <cell r="CG212">
            <v>0</v>
          </cell>
          <cell r="CH212">
            <v>0</v>
          </cell>
          <cell r="CI212">
            <v>0</v>
          </cell>
          <cell r="CJ212">
            <v>4</v>
          </cell>
        </row>
        <row r="213">
          <cell r="A213" t="str">
            <v>042945</v>
          </cell>
          <cell r="B213" t="str">
            <v>Malua Bay Primary</v>
          </cell>
          <cell r="C213" t="str">
            <v>ENG</v>
          </cell>
          <cell r="D213" t="str">
            <v>SDA</v>
          </cell>
          <cell r="E213" t="str">
            <v>Seven Day Adventist</v>
          </cell>
          <cell r="F213" t="str">
            <v>G</v>
          </cell>
          <cell r="G213" t="str">
            <v>Church (Government Assisted)</v>
          </cell>
          <cell r="H213" t="str">
            <v>Malekula</v>
          </cell>
          <cell r="I213" t="str">
            <v>Malampa</v>
          </cell>
          <cell r="J213" t="str">
            <v>0098418001</v>
          </cell>
          <cell r="K213" t="str">
            <v>MALUA BAY PRIMARY SCHOOL</v>
          </cell>
          <cell r="L213" t="str">
            <v>PS</v>
          </cell>
          <cell r="M213" t="str">
            <v>No</v>
          </cell>
          <cell r="N213" t="str">
            <v>Yes</v>
          </cell>
          <cell r="O213" t="str">
            <v>Yes</v>
          </cell>
          <cell r="P213" t="str">
            <v>Yes</v>
          </cell>
          <cell r="Q213" t="str">
            <v>Yes</v>
          </cell>
          <cell r="R213" t="str">
            <v>Yes</v>
          </cell>
          <cell r="S213" t="str">
            <v>Yes</v>
          </cell>
          <cell r="T213" t="str">
            <v>No</v>
          </cell>
          <cell r="U213" t="str">
            <v>No</v>
          </cell>
          <cell r="V213" t="str">
            <v>No</v>
          </cell>
          <cell r="W213" t="str">
            <v>No</v>
          </cell>
          <cell r="X213" t="str">
            <v>No</v>
          </cell>
          <cell r="Y213" t="str">
            <v>No</v>
          </cell>
          <cell r="Z213" t="str">
            <v>No</v>
          </cell>
          <cell r="AA213" t="str">
            <v>No</v>
          </cell>
          <cell r="AB213" t="str">
            <v>No</v>
          </cell>
          <cell r="AC213" t="str">
            <v>No</v>
          </cell>
          <cell r="AD213" t="str">
            <v xml:space="preserve">1 2 3 4 5 6 </v>
          </cell>
          <cell r="AE213" t="str">
            <v>No</v>
          </cell>
          <cell r="AF213" t="str">
            <v>Yes</v>
          </cell>
          <cell r="AG213" t="str">
            <v>No</v>
          </cell>
          <cell r="AH213" t="str">
            <v>No</v>
          </cell>
          <cell r="AI213" t="str">
            <v>No</v>
          </cell>
          <cell r="AJ213" t="str">
            <v>Yes</v>
          </cell>
          <cell r="AK213" t="str">
            <v>Yes</v>
          </cell>
          <cell r="AL213" t="str">
            <v>Yes</v>
          </cell>
          <cell r="AM213" t="str">
            <v>Yes</v>
          </cell>
          <cell r="AN213" t="str">
            <v>Yes</v>
          </cell>
          <cell r="AO213" t="str">
            <v>Yes</v>
          </cell>
          <cell r="AP213" t="str">
            <v>Yes</v>
          </cell>
          <cell r="AQ213" t="str">
            <v>Yes</v>
          </cell>
          <cell r="AR213" t="str">
            <v>Yes</v>
          </cell>
          <cell r="AS213" t="str">
            <v>Yes</v>
          </cell>
          <cell r="AT213" t="str">
            <v>Yes</v>
          </cell>
          <cell r="AU213" t="str">
            <v>Yes</v>
          </cell>
          <cell r="AV213" t="str">
            <v>No</v>
          </cell>
          <cell r="AW213" t="str">
            <v>No</v>
          </cell>
          <cell r="AX213">
            <v>0</v>
          </cell>
          <cell r="AY213">
            <v>15</v>
          </cell>
          <cell r="AZ213">
            <v>11</v>
          </cell>
          <cell r="BA213">
            <v>12</v>
          </cell>
          <cell r="BB213">
            <v>5</v>
          </cell>
          <cell r="BC213">
            <v>13</v>
          </cell>
          <cell r="BD213">
            <v>13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69</v>
          </cell>
          <cell r="BO213">
            <v>0</v>
          </cell>
          <cell r="BP213">
            <v>0</v>
          </cell>
          <cell r="BQ213">
            <v>15</v>
          </cell>
          <cell r="BR213">
            <v>11</v>
          </cell>
          <cell r="BS213">
            <v>12</v>
          </cell>
          <cell r="BT213">
            <v>5</v>
          </cell>
          <cell r="BU213">
            <v>13</v>
          </cell>
          <cell r="BV213">
            <v>13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69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</row>
        <row r="214">
          <cell r="A214" t="str">
            <v>042948</v>
          </cell>
          <cell r="B214" t="str">
            <v>Matanvat Primary</v>
          </cell>
          <cell r="C214" t="str">
            <v>ENG</v>
          </cell>
          <cell r="D214" t="str">
            <v>PEB_MALAMP</v>
          </cell>
          <cell r="E214" t="str">
            <v>Malampa PEB</v>
          </cell>
          <cell r="F214" t="str">
            <v>V</v>
          </cell>
          <cell r="G214" t="str">
            <v>Government of Vanuatu</v>
          </cell>
          <cell r="H214" t="str">
            <v>Malekula</v>
          </cell>
          <cell r="I214" t="str">
            <v>Malampa</v>
          </cell>
          <cell r="J214" t="str">
            <v>0085084001</v>
          </cell>
          <cell r="K214" t="str">
            <v>MATANVAT PRIMARY SCHOOL</v>
          </cell>
          <cell r="L214" t="str">
            <v>PS</v>
          </cell>
          <cell r="M214" t="str">
            <v>No</v>
          </cell>
          <cell r="N214" t="str">
            <v>Yes</v>
          </cell>
          <cell r="O214" t="str">
            <v>Yes</v>
          </cell>
          <cell r="P214" t="str">
            <v>Yes</v>
          </cell>
          <cell r="Q214" t="str">
            <v>Yes</v>
          </cell>
          <cell r="R214" t="str">
            <v>Yes</v>
          </cell>
          <cell r="S214" t="str">
            <v>Yes</v>
          </cell>
          <cell r="T214" t="str">
            <v>No</v>
          </cell>
          <cell r="U214" t="str">
            <v>No</v>
          </cell>
          <cell r="V214" t="str">
            <v>No</v>
          </cell>
          <cell r="W214" t="str">
            <v>No</v>
          </cell>
          <cell r="X214" t="str">
            <v>No</v>
          </cell>
          <cell r="Y214" t="str">
            <v>No</v>
          </cell>
          <cell r="Z214" t="str">
            <v>No</v>
          </cell>
          <cell r="AA214" t="str">
            <v>No</v>
          </cell>
          <cell r="AB214" t="str">
            <v>No</v>
          </cell>
          <cell r="AC214" t="str">
            <v>No</v>
          </cell>
          <cell r="AD214" t="str">
            <v xml:space="preserve">1 2 3 4 5 6 </v>
          </cell>
          <cell r="AE214" t="str">
            <v>No</v>
          </cell>
          <cell r="AF214" t="str">
            <v>Yes</v>
          </cell>
          <cell r="AG214" t="str">
            <v>No</v>
          </cell>
          <cell r="AH214" t="str">
            <v>No</v>
          </cell>
          <cell r="AI214" t="str">
            <v>No</v>
          </cell>
          <cell r="AJ214" t="str">
            <v>Yes</v>
          </cell>
          <cell r="AK214" t="str">
            <v>Yes</v>
          </cell>
          <cell r="AL214" t="str">
            <v>Yes</v>
          </cell>
          <cell r="AM214" t="str">
            <v>Yes</v>
          </cell>
          <cell r="AN214" t="str">
            <v>Yes</v>
          </cell>
          <cell r="AO214" t="str">
            <v>Yes</v>
          </cell>
          <cell r="AP214" t="str">
            <v>Yes</v>
          </cell>
          <cell r="AQ214" t="str">
            <v>Yes</v>
          </cell>
          <cell r="AR214" t="str">
            <v>Yes</v>
          </cell>
          <cell r="AS214" t="str">
            <v>Yes</v>
          </cell>
          <cell r="AT214" t="str">
            <v>Yes</v>
          </cell>
          <cell r="AU214" t="str">
            <v>Yes</v>
          </cell>
          <cell r="AV214" t="str">
            <v>No</v>
          </cell>
          <cell r="AW214" t="str">
            <v>No</v>
          </cell>
          <cell r="AX214">
            <v>0</v>
          </cell>
          <cell r="AY214">
            <v>11</v>
          </cell>
          <cell r="AZ214">
            <v>16</v>
          </cell>
          <cell r="BA214">
            <v>9</v>
          </cell>
          <cell r="BB214">
            <v>11</v>
          </cell>
          <cell r="BC214">
            <v>19</v>
          </cell>
          <cell r="BD214">
            <v>13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79</v>
          </cell>
          <cell r="BO214">
            <v>0</v>
          </cell>
          <cell r="BP214">
            <v>0</v>
          </cell>
          <cell r="BQ214">
            <v>11</v>
          </cell>
          <cell r="BR214">
            <v>16</v>
          </cell>
          <cell r="BS214">
            <v>9</v>
          </cell>
          <cell r="BT214">
            <v>11</v>
          </cell>
          <cell r="BU214">
            <v>19</v>
          </cell>
          <cell r="BV214">
            <v>13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79</v>
          </cell>
          <cell r="CG214">
            <v>0</v>
          </cell>
          <cell r="CH214">
            <v>0</v>
          </cell>
          <cell r="CI214">
            <v>0</v>
          </cell>
          <cell r="CJ214">
            <v>3</v>
          </cell>
        </row>
        <row r="215">
          <cell r="A215" t="str">
            <v>042951</v>
          </cell>
          <cell r="B215" t="str">
            <v>Melworbank Primary</v>
          </cell>
          <cell r="C215" t="str">
            <v>ENG</v>
          </cell>
          <cell r="D215" t="str">
            <v>PEB_MALAMP</v>
          </cell>
          <cell r="E215" t="str">
            <v>Malampa PEB</v>
          </cell>
          <cell r="F215" t="str">
            <v>V</v>
          </cell>
          <cell r="G215" t="str">
            <v>Government of Vanuatu</v>
          </cell>
          <cell r="H215" t="str">
            <v>Malekula</v>
          </cell>
          <cell r="I215" t="str">
            <v>Malampa</v>
          </cell>
          <cell r="J215" t="str">
            <v>0084966001</v>
          </cell>
          <cell r="K215" t="str">
            <v>MELWORBANK PRIMARY SCHOOL</v>
          </cell>
          <cell r="L215" t="str">
            <v>PS</v>
          </cell>
          <cell r="M215" t="str">
            <v>No</v>
          </cell>
          <cell r="N215" t="str">
            <v>Yes</v>
          </cell>
          <cell r="O215" t="str">
            <v>Yes</v>
          </cell>
          <cell r="P215" t="str">
            <v>Yes</v>
          </cell>
          <cell r="Q215" t="str">
            <v>Yes</v>
          </cell>
          <cell r="R215" t="str">
            <v>Yes</v>
          </cell>
          <cell r="S215" t="str">
            <v>Yes</v>
          </cell>
          <cell r="T215" t="str">
            <v>No</v>
          </cell>
          <cell r="U215" t="str">
            <v>No</v>
          </cell>
          <cell r="V215" t="str">
            <v>No</v>
          </cell>
          <cell r="W215" t="str">
            <v>No</v>
          </cell>
          <cell r="X215" t="str">
            <v>No</v>
          </cell>
          <cell r="Y215" t="str">
            <v>No</v>
          </cell>
          <cell r="Z215" t="str">
            <v>No</v>
          </cell>
          <cell r="AA215" t="str">
            <v>No</v>
          </cell>
          <cell r="AB215" t="str">
            <v>No</v>
          </cell>
          <cell r="AC215" t="str">
            <v>No</v>
          </cell>
          <cell r="AD215" t="str">
            <v xml:space="preserve">1 2 3 4 5 6 </v>
          </cell>
          <cell r="AE215" t="str">
            <v>No</v>
          </cell>
          <cell r="AF215" t="str">
            <v>Yes</v>
          </cell>
          <cell r="AG215" t="str">
            <v>No</v>
          </cell>
          <cell r="AH215" t="str">
            <v>No</v>
          </cell>
          <cell r="AI215" t="str">
            <v>No</v>
          </cell>
          <cell r="AJ215" t="str">
            <v>Yes</v>
          </cell>
          <cell r="AK215" t="str">
            <v>Yes</v>
          </cell>
          <cell r="AL215" t="str">
            <v>Yes</v>
          </cell>
          <cell r="AM215" t="str">
            <v>Yes</v>
          </cell>
          <cell r="AN215" t="str">
            <v>Yes</v>
          </cell>
          <cell r="AO215" t="str">
            <v>Yes</v>
          </cell>
          <cell r="AP215" t="str">
            <v>No</v>
          </cell>
          <cell r="AQ215" t="str">
            <v>No</v>
          </cell>
          <cell r="AR215" t="str">
            <v>No</v>
          </cell>
          <cell r="AS215" t="str">
            <v>Yes</v>
          </cell>
          <cell r="AT215" t="str">
            <v>Yes</v>
          </cell>
          <cell r="AU215" t="str">
            <v>Yes</v>
          </cell>
          <cell r="AV215" t="str">
            <v>No</v>
          </cell>
          <cell r="AW215" t="str">
            <v>No</v>
          </cell>
          <cell r="AX215">
            <v>0</v>
          </cell>
          <cell r="AY215">
            <v>4</v>
          </cell>
          <cell r="AZ215">
            <v>9</v>
          </cell>
          <cell r="BA215">
            <v>9</v>
          </cell>
          <cell r="BB215">
            <v>5</v>
          </cell>
          <cell r="BC215">
            <v>6</v>
          </cell>
          <cell r="BD215">
            <v>6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39</v>
          </cell>
          <cell r="BO215">
            <v>0</v>
          </cell>
          <cell r="BP215">
            <v>0</v>
          </cell>
          <cell r="BQ215">
            <v>4</v>
          </cell>
          <cell r="BR215">
            <v>9</v>
          </cell>
          <cell r="BS215">
            <v>9</v>
          </cell>
          <cell r="BT215">
            <v>5</v>
          </cell>
          <cell r="BU215">
            <v>6</v>
          </cell>
          <cell r="BV215">
            <v>6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39</v>
          </cell>
          <cell r="CG215">
            <v>0</v>
          </cell>
          <cell r="CH215">
            <v>0</v>
          </cell>
          <cell r="CI215">
            <v>0</v>
          </cell>
          <cell r="CJ215">
            <v>9</v>
          </cell>
        </row>
        <row r="216">
          <cell r="A216" t="str">
            <v>042952</v>
          </cell>
          <cell r="B216" t="str">
            <v>Metune Primary</v>
          </cell>
          <cell r="C216" t="str">
            <v>FRE</v>
          </cell>
          <cell r="D216" t="str">
            <v>FELP</v>
          </cell>
          <cell r="E216" t="str">
            <v>Federation de l'enseignement libre protestant (FELP)</v>
          </cell>
          <cell r="F216" t="str">
            <v>G</v>
          </cell>
          <cell r="G216" t="str">
            <v>Church (Government Assisted)</v>
          </cell>
          <cell r="H216" t="str">
            <v>Malekula</v>
          </cell>
          <cell r="I216" t="str">
            <v>Malampa</v>
          </cell>
          <cell r="J216" t="str">
            <v>0085131001</v>
          </cell>
          <cell r="K216" t="str">
            <v>METUNE PRIMARY SCHOOL</v>
          </cell>
          <cell r="L216" t="str">
            <v>PS</v>
          </cell>
          <cell r="M216" t="str">
            <v>No</v>
          </cell>
          <cell r="N216" t="str">
            <v>Yes</v>
          </cell>
          <cell r="O216" t="str">
            <v>Yes</v>
          </cell>
          <cell r="P216" t="str">
            <v>Yes</v>
          </cell>
          <cell r="Q216" t="str">
            <v>Yes</v>
          </cell>
          <cell r="R216" t="str">
            <v>Yes</v>
          </cell>
          <cell r="S216" t="str">
            <v>Yes</v>
          </cell>
          <cell r="T216" t="str">
            <v>No</v>
          </cell>
          <cell r="U216" t="str">
            <v>No</v>
          </cell>
          <cell r="V216" t="str">
            <v>No</v>
          </cell>
          <cell r="W216" t="str">
            <v>No</v>
          </cell>
          <cell r="X216" t="str">
            <v>No</v>
          </cell>
          <cell r="Y216" t="str">
            <v>No</v>
          </cell>
          <cell r="Z216" t="str">
            <v>No</v>
          </cell>
          <cell r="AA216" t="str">
            <v>No</v>
          </cell>
          <cell r="AB216" t="str">
            <v>No</v>
          </cell>
          <cell r="AC216" t="str">
            <v>No</v>
          </cell>
          <cell r="AD216" t="str">
            <v xml:space="preserve">1 2 3 4 5 6 </v>
          </cell>
          <cell r="AE216" t="str">
            <v>No</v>
          </cell>
          <cell r="AF216" t="str">
            <v>Yes</v>
          </cell>
          <cell r="AG216" t="str">
            <v>No</v>
          </cell>
          <cell r="AH216" t="str">
            <v>No</v>
          </cell>
          <cell r="AI216" t="str">
            <v>No</v>
          </cell>
          <cell r="AJ216" t="str">
            <v>Yes</v>
          </cell>
          <cell r="AK216" t="str">
            <v>Yes</v>
          </cell>
          <cell r="AL216" t="str">
            <v>Yes</v>
          </cell>
          <cell r="AM216" t="str">
            <v>Yes</v>
          </cell>
          <cell r="AN216" t="str">
            <v>Yes</v>
          </cell>
          <cell r="AO216" t="str">
            <v>Yes</v>
          </cell>
          <cell r="AP216" t="str">
            <v>Yes</v>
          </cell>
          <cell r="AQ216" t="str">
            <v>Yes</v>
          </cell>
          <cell r="AR216" t="str">
            <v>Yes</v>
          </cell>
          <cell r="AS216" t="str">
            <v>Yes</v>
          </cell>
          <cell r="AT216" t="str">
            <v>Yes</v>
          </cell>
          <cell r="AU216" t="str">
            <v>Yes</v>
          </cell>
          <cell r="AV216" t="str">
            <v>No</v>
          </cell>
          <cell r="AW216" t="str">
            <v>No</v>
          </cell>
          <cell r="AX216">
            <v>0</v>
          </cell>
          <cell r="AY216">
            <v>14</v>
          </cell>
          <cell r="AZ216">
            <v>10</v>
          </cell>
          <cell r="BA216">
            <v>8</v>
          </cell>
          <cell r="BB216">
            <v>6</v>
          </cell>
          <cell r="BC216">
            <v>6</v>
          </cell>
          <cell r="BD216">
            <v>4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48</v>
          </cell>
          <cell r="BO216">
            <v>0</v>
          </cell>
          <cell r="BP216">
            <v>0</v>
          </cell>
          <cell r="BQ216">
            <v>14</v>
          </cell>
          <cell r="BR216">
            <v>10</v>
          </cell>
          <cell r="BS216">
            <v>8</v>
          </cell>
          <cell r="BT216">
            <v>6</v>
          </cell>
          <cell r="BU216">
            <v>6</v>
          </cell>
          <cell r="BV216">
            <v>4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48</v>
          </cell>
          <cell r="CG216">
            <v>0</v>
          </cell>
          <cell r="CH216">
            <v>0</v>
          </cell>
          <cell r="CI216">
            <v>0</v>
          </cell>
          <cell r="CJ216">
            <v>6</v>
          </cell>
        </row>
        <row r="217">
          <cell r="A217" t="str">
            <v>042955</v>
          </cell>
          <cell r="B217" t="str">
            <v>Neramb Primary</v>
          </cell>
          <cell r="C217" t="str">
            <v>ENG</v>
          </cell>
          <cell r="D217" t="str">
            <v>PEB_MALAMP</v>
          </cell>
          <cell r="E217" t="str">
            <v>Malampa PEB</v>
          </cell>
          <cell r="F217" t="str">
            <v>V</v>
          </cell>
          <cell r="G217" t="str">
            <v>Government of Vanuatu</v>
          </cell>
          <cell r="H217" t="str">
            <v>Malekula</v>
          </cell>
          <cell r="I217" t="str">
            <v>Malampa</v>
          </cell>
          <cell r="J217" t="str">
            <v>0084969001</v>
          </cell>
          <cell r="K217" t="str">
            <v>NERAMB PRIMARY SCHOOL</v>
          </cell>
          <cell r="L217" t="str">
            <v>PS</v>
          </cell>
          <cell r="M217" t="str">
            <v>No</v>
          </cell>
          <cell r="N217" t="str">
            <v>Yes</v>
          </cell>
          <cell r="O217" t="str">
            <v>Yes</v>
          </cell>
          <cell r="P217" t="str">
            <v>Yes</v>
          </cell>
          <cell r="Q217" t="str">
            <v>Yes</v>
          </cell>
          <cell r="R217" t="str">
            <v>Yes</v>
          </cell>
          <cell r="S217" t="str">
            <v>Yes</v>
          </cell>
          <cell r="T217" t="str">
            <v>No</v>
          </cell>
          <cell r="U217" t="str">
            <v>No</v>
          </cell>
          <cell r="V217" t="str">
            <v>No</v>
          </cell>
          <cell r="W217" t="str">
            <v>No</v>
          </cell>
          <cell r="X217" t="str">
            <v>No</v>
          </cell>
          <cell r="Y217" t="str">
            <v>No</v>
          </cell>
          <cell r="Z217" t="str">
            <v>No</v>
          </cell>
          <cell r="AA217" t="str">
            <v>No</v>
          </cell>
          <cell r="AB217" t="str">
            <v>No</v>
          </cell>
          <cell r="AC217" t="str">
            <v>No</v>
          </cell>
          <cell r="AD217" t="str">
            <v xml:space="preserve">1 2 3 4 5 6 </v>
          </cell>
          <cell r="AE217" t="str">
            <v>No</v>
          </cell>
          <cell r="AF217" t="str">
            <v>Yes</v>
          </cell>
          <cell r="AG217" t="str">
            <v>No</v>
          </cell>
          <cell r="AH217" t="str">
            <v>No</v>
          </cell>
          <cell r="AI217" t="str">
            <v>No</v>
          </cell>
          <cell r="AJ217" t="str">
            <v>Yes</v>
          </cell>
          <cell r="AK217" t="str">
            <v>Yes</v>
          </cell>
          <cell r="AL217" t="str">
            <v>Yes</v>
          </cell>
          <cell r="AM217" t="str">
            <v>Yes</v>
          </cell>
          <cell r="AN217" t="str">
            <v>Yes</v>
          </cell>
          <cell r="AO217" t="str">
            <v>Yes</v>
          </cell>
          <cell r="AP217" t="str">
            <v>Yes</v>
          </cell>
          <cell r="AQ217" t="str">
            <v>Yes</v>
          </cell>
          <cell r="AR217" t="str">
            <v>Yes</v>
          </cell>
          <cell r="AS217" t="str">
            <v>Yes</v>
          </cell>
          <cell r="AT217" t="str">
            <v>Yes</v>
          </cell>
          <cell r="AU217" t="str">
            <v>Yes</v>
          </cell>
          <cell r="AV217" t="str">
            <v>No</v>
          </cell>
          <cell r="AW217" t="str">
            <v>No</v>
          </cell>
          <cell r="AX217">
            <v>0</v>
          </cell>
          <cell r="AY217">
            <v>36</v>
          </cell>
          <cell r="AZ217">
            <v>56</v>
          </cell>
          <cell r="BA217">
            <v>52</v>
          </cell>
          <cell r="BB217">
            <v>32</v>
          </cell>
          <cell r="BC217">
            <v>38</v>
          </cell>
          <cell r="BD217">
            <v>39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253</v>
          </cell>
          <cell r="BO217">
            <v>0</v>
          </cell>
          <cell r="BP217">
            <v>0</v>
          </cell>
          <cell r="BQ217">
            <v>36</v>
          </cell>
          <cell r="BR217">
            <v>56</v>
          </cell>
          <cell r="BS217">
            <v>52</v>
          </cell>
          <cell r="BT217">
            <v>32</v>
          </cell>
          <cell r="BU217">
            <v>38</v>
          </cell>
          <cell r="BV217">
            <v>39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253</v>
          </cell>
          <cell r="CG217">
            <v>0</v>
          </cell>
          <cell r="CH217">
            <v>0</v>
          </cell>
          <cell r="CI217">
            <v>0</v>
          </cell>
          <cell r="CJ217">
            <v>28</v>
          </cell>
        </row>
        <row r="218">
          <cell r="A218" t="str">
            <v>042956</v>
          </cell>
          <cell r="B218" t="str">
            <v>Norsup Primary</v>
          </cell>
          <cell r="C218" t="str">
            <v>FRE</v>
          </cell>
          <cell r="D218" t="str">
            <v>PEB_MALAMP</v>
          </cell>
          <cell r="E218" t="str">
            <v>Malampa PEB</v>
          </cell>
          <cell r="F218" t="str">
            <v>V</v>
          </cell>
          <cell r="G218" t="str">
            <v>Government of Vanuatu</v>
          </cell>
          <cell r="H218" t="str">
            <v>Malekula</v>
          </cell>
          <cell r="I218" t="str">
            <v>Malampa</v>
          </cell>
          <cell r="J218" t="str">
            <v>0084973001</v>
          </cell>
          <cell r="K218" t="str">
            <v>NORSUP PRIMARY SCHOOL</v>
          </cell>
          <cell r="L218" t="str">
            <v>PS</v>
          </cell>
          <cell r="M218" t="str">
            <v>No</v>
          </cell>
          <cell r="N218" t="str">
            <v>Yes</v>
          </cell>
          <cell r="O218" t="str">
            <v>Yes</v>
          </cell>
          <cell r="P218" t="str">
            <v>Yes</v>
          </cell>
          <cell r="Q218" t="str">
            <v>Yes</v>
          </cell>
          <cell r="R218" t="str">
            <v>Yes</v>
          </cell>
          <cell r="S218" t="str">
            <v>Yes</v>
          </cell>
          <cell r="T218" t="str">
            <v>No</v>
          </cell>
          <cell r="U218" t="str">
            <v>No</v>
          </cell>
          <cell r="V218" t="str">
            <v>No</v>
          </cell>
          <cell r="W218" t="str">
            <v>No</v>
          </cell>
          <cell r="X218" t="str">
            <v>No</v>
          </cell>
          <cell r="Y218" t="str">
            <v>No</v>
          </cell>
          <cell r="Z218" t="str">
            <v>No</v>
          </cell>
          <cell r="AA218" t="str">
            <v>No</v>
          </cell>
          <cell r="AB218" t="str">
            <v>No</v>
          </cell>
          <cell r="AC218" t="str">
            <v>No</v>
          </cell>
          <cell r="AD218" t="str">
            <v xml:space="preserve">1 2 3 4 5 6 </v>
          </cell>
          <cell r="AE218" t="str">
            <v>No</v>
          </cell>
          <cell r="AF218" t="str">
            <v>Yes</v>
          </cell>
          <cell r="AG218" t="str">
            <v>No</v>
          </cell>
          <cell r="AH218" t="str">
            <v>No</v>
          </cell>
          <cell r="AI218" t="str">
            <v>No</v>
          </cell>
          <cell r="AJ218" t="str">
            <v>Yes</v>
          </cell>
          <cell r="AK218" t="str">
            <v>Yes</v>
          </cell>
          <cell r="AL218" t="str">
            <v>Yes</v>
          </cell>
          <cell r="AM218" t="str">
            <v>Yes</v>
          </cell>
          <cell r="AN218" t="str">
            <v>Yes</v>
          </cell>
          <cell r="AO218" t="str">
            <v>Yes</v>
          </cell>
          <cell r="AP218" t="str">
            <v>Yes</v>
          </cell>
          <cell r="AQ218" t="str">
            <v>Yes</v>
          </cell>
          <cell r="AR218" t="str">
            <v>Yes</v>
          </cell>
          <cell r="AS218" t="str">
            <v>Yes</v>
          </cell>
          <cell r="AT218" t="str">
            <v>Yes</v>
          </cell>
          <cell r="AU218" t="str">
            <v>Yes</v>
          </cell>
          <cell r="AV218" t="str">
            <v>No</v>
          </cell>
          <cell r="AW218" t="str">
            <v>No</v>
          </cell>
          <cell r="AX218">
            <v>0</v>
          </cell>
          <cell r="AY218">
            <v>42</v>
          </cell>
          <cell r="AZ218">
            <v>23</v>
          </cell>
          <cell r="BA218">
            <v>46</v>
          </cell>
          <cell r="BB218">
            <v>36</v>
          </cell>
          <cell r="BC218">
            <v>28</v>
          </cell>
          <cell r="BD218">
            <v>44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219</v>
          </cell>
          <cell r="BO218">
            <v>0</v>
          </cell>
          <cell r="BP218">
            <v>0</v>
          </cell>
          <cell r="BQ218">
            <v>42</v>
          </cell>
          <cell r="BR218">
            <v>23</v>
          </cell>
          <cell r="BS218">
            <v>46</v>
          </cell>
          <cell r="BT218">
            <v>36</v>
          </cell>
          <cell r="BU218">
            <v>28</v>
          </cell>
          <cell r="BV218">
            <v>44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219</v>
          </cell>
          <cell r="CG218">
            <v>0</v>
          </cell>
          <cell r="CH218">
            <v>0</v>
          </cell>
          <cell r="CI218">
            <v>0</v>
          </cell>
          <cell r="CJ218">
            <v>22</v>
          </cell>
        </row>
        <row r="219">
          <cell r="A219" t="str">
            <v>042958</v>
          </cell>
          <cell r="B219" t="str">
            <v>Orap Primary</v>
          </cell>
          <cell r="C219" t="str">
            <v>FRE</v>
          </cell>
          <cell r="D219" t="str">
            <v>FELP</v>
          </cell>
          <cell r="E219" t="str">
            <v>Federation de l'enseignement libre protestant (FELP)</v>
          </cell>
          <cell r="F219" t="str">
            <v>G</v>
          </cell>
          <cell r="G219" t="str">
            <v>Church (Government Assisted)</v>
          </cell>
          <cell r="H219" t="str">
            <v>Malekula</v>
          </cell>
          <cell r="I219" t="str">
            <v>Malampa</v>
          </cell>
          <cell r="J219" t="str">
            <v>0085054001</v>
          </cell>
          <cell r="K219" t="str">
            <v>ECOLE PRIMAIRE FELD D'ORAP</v>
          </cell>
          <cell r="L219" t="str">
            <v>PS</v>
          </cell>
          <cell r="M219" t="str">
            <v>No</v>
          </cell>
          <cell r="N219" t="str">
            <v>Yes</v>
          </cell>
          <cell r="O219" t="str">
            <v>Yes</v>
          </cell>
          <cell r="P219" t="str">
            <v>Yes</v>
          </cell>
          <cell r="Q219" t="str">
            <v>Yes</v>
          </cell>
          <cell r="R219" t="str">
            <v>Yes</v>
          </cell>
          <cell r="S219" t="str">
            <v>Yes</v>
          </cell>
          <cell r="T219" t="str">
            <v>No</v>
          </cell>
          <cell r="U219" t="str">
            <v>No</v>
          </cell>
          <cell r="V219" t="str">
            <v>No</v>
          </cell>
          <cell r="W219" t="str">
            <v>No</v>
          </cell>
          <cell r="X219" t="str">
            <v>No</v>
          </cell>
          <cell r="Y219" t="str">
            <v>No</v>
          </cell>
          <cell r="Z219" t="str">
            <v>No</v>
          </cell>
          <cell r="AA219" t="str">
            <v>No</v>
          </cell>
          <cell r="AB219" t="str">
            <v>No</v>
          </cell>
          <cell r="AC219" t="str">
            <v>No</v>
          </cell>
          <cell r="AD219" t="str">
            <v xml:space="preserve">1 2 3 4 5 6 </v>
          </cell>
          <cell r="AE219" t="str">
            <v>No</v>
          </cell>
          <cell r="AF219" t="str">
            <v>Yes</v>
          </cell>
          <cell r="AG219" t="str">
            <v>No</v>
          </cell>
          <cell r="AH219" t="str">
            <v>No</v>
          </cell>
          <cell r="AI219" t="str">
            <v>No</v>
          </cell>
          <cell r="AJ219" t="str">
            <v>Yes</v>
          </cell>
          <cell r="AK219" t="str">
            <v>Yes</v>
          </cell>
          <cell r="AL219" t="str">
            <v>Yes</v>
          </cell>
          <cell r="AM219" t="str">
            <v>Yes</v>
          </cell>
          <cell r="AN219" t="str">
            <v>Yes</v>
          </cell>
          <cell r="AO219" t="str">
            <v>Yes</v>
          </cell>
          <cell r="AP219" t="str">
            <v>Yes</v>
          </cell>
          <cell r="AQ219" t="str">
            <v>Yes</v>
          </cell>
          <cell r="AR219" t="str">
            <v>Yes</v>
          </cell>
          <cell r="AS219" t="str">
            <v>Yes</v>
          </cell>
          <cell r="AT219" t="str">
            <v>Yes</v>
          </cell>
          <cell r="AU219" t="str">
            <v>Yes</v>
          </cell>
          <cell r="AV219" t="str">
            <v>No</v>
          </cell>
          <cell r="AW219" t="str">
            <v>No</v>
          </cell>
          <cell r="AX219">
            <v>0</v>
          </cell>
          <cell r="AY219">
            <v>31</v>
          </cell>
          <cell r="AZ219">
            <v>5</v>
          </cell>
          <cell r="BA219">
            <v>13</v>
          </cell>
          <cell r="BB219">
            <v>19</v>
          </cell>
          <cell r="BC219">
            <v>27</v>
          </cell>
          <cell r="BD219">
            <v>27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122</v>
          </cell>
          <cell r="BO219">
            <v>0</v>
          </cell>
          <cell r="BP219">
            <v>0</v>
          </cell>
          <cell r="BQ219">
            <v>31</v>
          </cell>
          <cell r="BR219">
            <v>5</v>
          </cell>
          <cell r="BS219">
            <v>13</v>
          </cell>
          <cell r="BT219">
            <v>19</v>
          </cell>
          <cell r="BU219">
            <v>27</v>
          </cell>
          <cell r="BV219">
            <v>27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122</v>
          </cell>
          <cell r="CG219">
            <v>0</v>
          </cell>
          <cell r="CH219">
            <v>0</v>
          </cell>
          <cell r="CI219">
            <v>0</v>
          </cell>
          <cell r="CJ219">
            <v>8</v>
          </cell>
        </row>
        <row r="220">
          <cell r="A220" t="str">
            <v>042960</v>
          </cell>
          <cell r="B220" t="str">
            <v>Pikayer Primary</v>
          </cell>
          <cell r="C220" t="str">
            <v>FRE</v>
          </cell>
          <cell r="D220" t="str">
            <v>CATH</v>
          </cell>
          <cell r="E220" t="str">
            <v>Catholic Education Authority</v>
          </cell>
          <cell r="F220" t="str">
            <v>G</v>
          </cell>
          <cell r="G220" t="str">
            <v>Church (Government Assisted)</v>
          </cell>
          <cell r="H220" t="str">
            <v>Malekula</v>
          </cell>
          <cell r="I220" t="str">
            <v>Malampa</v>
          </cell>
          <cell r="J220" t="str">
            <v>0085128001</v>
          </cell>
          <cell r="K220" t="str">
            <v>PIKAYER PRIMARY SCHOOL</v>
          </cell>
          <cell r="L220" t="str">
            <v>PS</v>
          </cell>
          <cell r="M220" t="str">
            <v>No</v>
          </cell>
          <cell r="N220" t="str">
            <v>Yes</v>
          </cell>
          <cell r="O220" t="str">
            <v>Yes</v>
          </cell>
          <cell r="P220" t="str">
            <v>Yes</v>
          </cell>
          <cell r="Q220" t="str">
            <v>Yes</v>
          </cell>
          <cell r="R220" t="str">
            <v>Yes</v>
          </cell>
          <cell r="S220" t="str">
            <v>Yes</v>
          </cell>
          <cell r="T220" t="str">
            <v>No</v>
          </cell>
          <cell r="U220" t="str">
            <v>No</v>
          </cell>
          <cell r="V220" t="str">
            <v>No</v>
          </cell>
          <cell r="W220" t="str">
            <v>No</v>
          </cell>
          <cell r="X220" t="str">
            <v>No</v>
          </cell>
          <cell r="Y220" t="str">
            <v>No</v>
          </cell>
          <cell r="Z220" t="str">
            <v>No</v>
          </cell>
          <cell r="AA220" t="str">
            <v>No</v>
          </cell>
          <cell r="AB220" t="str">
            <v>No</v>
          </cell>
          <cell r="AC220" t="str">
            <v>No</v>
          </cell>
          <cell r="AD220" t="str">
            <v xml:space="preserve">1 2 3 4 5 6 </v>
          </cell>
          <cell r="AE220" t="str">
            <v>No</v>
          </cell>
          <cell r="AF220" t="str">
            <v>Yes</v>
          </cell>
          <cell r="AG220" t="str">
            <v>No</v>
          </cell>
          <cell r="AH220" t="str">
            <v>No</v>
          </cell>
          <cell r="AI220" t="str">
            <v>No</v>
          </cell>
          <cell r="AJ220" t="str">
            <v>Yes</v>
          </cell>
          <cell r="AK220" t="str">
            <v>Yes</v>
          </cell>
          <cell r="AL220" t="str">
            <v>Yes</v>
          </cell>
          <cell r="AM220" t="str">
            <v>Yes</v>
          </cell>
          <cell r="AN220" t="str">
            <v>Yes</v>
          </cell>
          <cell r="AO220" t="str">
            <v>Yes</v>
          </cell>
          <cell r="AP220" t="str">
            <v>Yes</v>
          </cell>
          <cell r="AQ220" t="str">
            <v>Yes</v>
          </cell>
          <cell r="AR220" t="str">
            <v>Yes</v>
          </cell>
          <cell r="AS220" t="str">
            <v>Yes</v>
          </cell>
          <cell r="AT220" t="str">
            <v>Yes</v>
          </cell>
          <cell r="AU220" t="str">
            <v>Yes</v>
          </cell>
          <cell r="AV220" t="str">
            <v>No</v>
          </cell>
          <cell r="AW220" t="str">
            <v>No</v>
          </cell>
          <cell r="AX220">
            <v>0</v>
          </cell>
          <cell r="AY220">
            <v>7</v>
          </cell>
          <cell r="AZ220">
            <v>5</v>
          </cell>
          <cell r="BA220">
            <v>6</v>
          </cell>
          <cell r="BB220">
            <v>7</v>
          </cell>
          <cell r="BC220">
            <v>4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29</v>
          </cell>
          <cell r="BO220">
            <v>0</v>
          </cell>
          <cell r="BP220">
            <v>0</v>
          </cell>
          <cell r="BQ220">
            <v>7</v>
          </cell>
          <cell r="BR220">
            <v>5</v>
          </cell>
          <cell r="BS220">
            <v>6</v>
          </cell>
          <cell r="BT220">
            <v>7</v>
          </cell>
          <cell r="BU220">
            <v>4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29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</row>
        <row r="221">
          <cell r="A221" t="str">
            <v>042961</v>
          </cell>
          <cell r="B221" t="str">
            <v>Pinapow Primary</v>
          </cell>
          <cell r="C221" t="str">
            <v>ENG</v>
          </cell>
          <cell r="D221" t="str">
            <v>PEB_MALAMP</v>
          </cell>
          <cell r="E221" t="str">
            <v>Malampa PEB</v>
          </cell>
          <cell r="F221" t="str">
            <v>V</v>
          </cell>
          <cell r="G221" t="str">
            <v>Government of Vanuatu</v>
          </cell>
          <cell r="H221" t="str">
            <v>Malekula</v>
          </cell>
          <cell r="I221" t="str">
            <v>Malampa</v>
          </cell>
          <cell r="J221" t="str">
            <v>0085100001</v>
          </cell>
          <cell r="K221" t="str">
            <v>PINAPOW PRIMARY SCHOOL</v>
          </cell>
          <cell r="L221" t="str">
            <v>PS</v>
          </cell>
          <cell r="M221" t="str">
            <v>No</v>
          </cell>
          <cell r="N221" t="str">
            <v>Yes</v>
          </cell>
          <cell r="O221" t="str">
            <v>Yes</v>
          </cell>
          <cell r="P221" t="str">
            <v>Yes</v>
          </cell>
          <cell r="Q221" t="str">
            <v>Yes</v>
          </cell>
          <cell r="R221" t="str">
            <v>Yes</v>
          </cell>
          <cell r="S221" t="str">
            <v>Yes</v>
          </cell>
          <cell r="T221" t="str">
            <v>No</v>
          </cell>
          <cell r="U221" t="str">
            <v>No</v>
          </cell>
          <cell r="V221" t="str">
            <v>No</v>
          </cell>
          <cell r="W221" t="str">
            <v>No</v>
          </cell>
          <cell r="X221" t="str">
            <v>No</v>
          </cell>
          <cell r="Y221" t="str">
            <v>No</v>
          </cell>
          <cell r="Z221" t="str">
            <v>No</v>
          </cell>
          <cell r="AA221" t="str">
            <v>No</v>
          </cell>
          <cell r="AB221" t="str">
            <v>No</v>
          </cell>
          <cell r="AC221" t="str">
            <v>No</v>
          </cell>
          <cell r="AD221" t="str">
            <v xml:space="preserve">1 2 3 4 5 6 </v>
          </cell>
          <cell r="AE221" t="str">
            <v>No</v>
          </cell>
          <cell r="AF221" t="str">
            <v>Yes</v>
          </cell>
          <cell r="AG221" t="str">
            <v>No</v>
          </cell>
          <cell r="AH221" t="str">
            <v>No</v>
          </cell>
          <cell r="AI221" t="str">
            <v>No</v>
          </cell>
          <cell r="AJ221" t="str">
            <v>Yes</v>
          </cell>
          <cell r="AK221" t="str">
            <v>Yes</v>
          </cell>
          <cell r="AL221" t="str">
            <v>Yes</v>
          </cell>
          <cell r="AM221" t="str">
            <v>Yes</v>
          </cell>
          <cell r="AN221" t="str">
            <v>Yes</v>
          </cell>
          <cell r="AO221" t="str">
            <v>Yes</v>
          </cell>
          <cell r="AP221" t="str">
            <v>Yes</v>
          </cell>
          <cell r="AQ221" t="str">
            <v>No</v>
          </cell>
          <cell r="AR221" t="str">
            <v>No</v>
          </cell>
          <cell r="AS221" t="str">
            <v>Yes</v>
          </cell>
          <cell r="AT221" t="str">
            <v>Yes</v>
          </cell>
          <cell r="AU221" t="str">
            <v>Yes</v>
          </cell>
          <cell r="AV221" t="str">
            <v>No</v>
          </cell>
          <cell r="AW221" t="str">
            <v>No</v>
          </cell>
          <cell r="AX221">
            <v>0</v>
          </cell>
          <cell r="AY221">
            <v>5</v>
          </cell>
          <cell r="AZ221">
            <v>1</v>
          </cell>
          <cell r="BA221">
            <v>3</v>
          </cell>
          <cell r="BB221">
            <v>5</v>
          </cell>
          <cell r="BC221">
            <v>2</v>
          </cell>
          <cell r="BD221">
            <v>1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17</v>
          </cell>
          <cell r="BO221">
            <v>0</v>
          </cell>
          <cell r="BP221">
            <v>0</v>
          </cell>
          <cell r="BQ221">
            <v>5</v>
          </cell>
          <cell r="BR221">
            <v>1</v>
          </cell>
          <cell r="BS221">
            <v>3</v>
          </cell>
          <cell r="BT221">
            <v>5</v>
          </cell>
          <cell r="BU221">
            <v>2</v>
          </cell>
          <cell r="BV221">
            <v>1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17</v>
          </cell>
          <cell r="CG221">
            <v>0</v>
          </cell>
          <cell r="CH221">
            <v>0</v>
          </cell>
          <cell r="CI221">
            <v>0</v>
          </cell>
          <cell r="CJ221">
            <v>2</v>
          </cell>
        </row>
        <row r="222">
          <cell r="A222" t="str">
            <v>042963</v>
          </cell>
          <cell r="B222" t="str">
            <v>Rambeck Primary</v>
          </cell>
          <cell r="C222" t="str">
            <v>FRE</v>
          </cell>
          <cell r="D222" t="str">
            <v>FELP</v>
          </cell>
          <cell r="E222" t="str">
            <v>Federation de l'enseignement libre protestant (FELP)</v>
          </cell>
          <cell r="F222" t="str">
            <v>G</v>
          </cell>
          <cell r="G222" t="str">
            <v>Church (Government Assisted)</v>
          </cell>
          <cell r="H222" t="str">
            <v>Malekula</v>
          </cell>
          <cell r="I222" t="str">
            <v>Malampa</v>
          </cell>
          <cell r="J222" t="str">
            <v>0085055001</v>
          </cell>
          <cell r="K222" t="str">
            <v>RAMBECK PRIMARY SCHOOL</v>
          </cell>
          <cell r="L222" t="str">
            <v>PS</v>
          </cell>
          <cell r="M222" t="str">
            <v>No</v>
          </cell>
          <cell r="N222" t="str">
            <v>Yes</v>
          </cell>
          <cell r="O222" t="str">
            <v>Yes</v>
          </cell>
          <cell r="P222" t="str">
            <v>Yes</v>
          </cell>
          <cell r="Q222" t="str">
            <v>Yes</v>
          </cell>
          <cell r="R222" t="str">
            <v>Yes</v>
          </cell>
          <cell r="S222" t="str">
            <v>Yes</v>
          </cell>
          <cell r="T222" t="str">
            <v>No</v>
          </cell>
          <cell r="U222" t="str">
            <v>No</v>
          </cell>
          <cell r="V222" t="str">
            <v>No</v>
          </cell>
          <cell r="W222" t="str">
            <v>No</v>
          </cell>
          <cell r="X222" t="str">
            <v>No</v>
          </cell>
          <cell r="Y222" t="str">
            <v>No</v>
          </cell>
          <cell r="Z222" t="str">
            <v>No</v>
          </cell>
          <cell r="AA222" t="str">
            <v>No</v>
          </cell>
          <cell r="AB222" t="str">
            <v>No</v>
          </cell>
          <cell r="AC222" t="str">
            <v>No</v>
          </cell>
          <cell r="AD222" t="str">
            <v xml:space="preserve">1 2 3 4 5 6 </v>
          </cell>
          <cell r="AE222" t="str">
            <v>No</v>
          </cell>
          <cell r="AF222" t="str">
            <v>Yes</v>
          </cell>
          <cell r="AG222" t="str">
            <v>No</v>
          </cell>
          <cell r="AH222" t="str">
            <v>No</v>
          </cell>
          <cell r="AI222" t="str">
            <v>No</v>
          </cell>
          <cell r="AJ222" t="str">
            <v>Yes</v>
          </cell>
          <cell r="AK222" t="str">
            <v>Yes</v>
          </cell>
          <cell r="AL222" t="str">
            <v>Yes</v>
          </cell>
          <cell r="AM222" t="str">
            <v>Yes</v>
          </cell>
          <cell r="AN222" t="str">
            <v>Yes</v>
          </cell>
          <cell r="AO222" t="str">
            <v>Yes</v>
          </cell>
          <cell r="AP222" t="str">
            <v>Yes</v>
          </cell>
          <cell r="AQ222" t="str">
            <v>No</v>
          </cell>
          <cell r="AR222" t="str">
            <v>No</v>
          </cell>
          <cell r="AS222" t="str">
            <v>Yes</v>
          </cell>
          <cell r="AT222" t="str">
            <v>Yes</v>
          </cell>
          <cell r="AU222" t="str">
            <v>Yes</v>
          </cell>
          <cell r="AV222" t="str">
            <v>No</v>
          </cell>
          <cell r="AW222" t="str">
            <v>No</v>
          </cell>
          <cell r="AX222">
            <v>0</v>
          </cell>
          <cell r="AY222">
            <v>5</v>
          </cell>
          <cell r="AZ222">
            <v>4</v>
          </cell>
          <cell r="BA222">
            <v>4</v>
          </cell>
          <cell r="BB222">
            <v>7</v>
          </cell>
          <cell r="BC222">
            <v>4</v>
          </cell>
          <cell r="BD222">
            <v>4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28</v>
          </cell>
          <cell r="BO222">
            <v>0</v>
          </cell>
          <cell r="BP222">
            <v>0</v>
          </cell>
          <cell r="BQ222">
            <v>5</v>
          </cell>
          <cell r="BR222">
            <v>4</v>
          </cell>
          <cell r="BS222">
            <v>4</v>
          </cell>
          <cell r="BT222">
            <v>7</v>
          </cell>
          <cell r="BU222">
            <v>4</v>
          </cell>
          <cell r="BV222">
            <v>4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28</v>
          </cell>
          <cell r="CG222">
            <v>0</v>
          </cell>
          <cell r="CH222">
            <v>0</v>
          </cell>
          <cell r="CI222">
            <v>0</v>
          </cell>
          <cell r="CJ222">
            <v>5</v>
          </cell>
        </row>
        <row r="223">
          <cell r="A223" t="str">
            <v>042965</v>
          </cell>
          <cell r="B223" t="str">
            <v>Sanesup Primary</v>
          </cell>
          <cell r="C223" t="str">
            <v>ENG</v>
          </cell>
          <cell r="D223" t="str">
            <v>PEB_MALAMP</v>
          </cell>
          <cell r="E223" t="str">
            <v>Malampa PEB</v>
          </cell>
          <cell r="F223" t="str">
            <v>V</v>
          </cell>
          <cell r="G223" t="str">
            <v>Government of Vanuatu</v>
          </cell>
          <cell r="H223" t="str">
            <v>Malekula</v>
          </cell>
          <cell r="I223" t="str">
            <v>Malampa</v>
          </cell>
          <cell r="J223" t="str">
            <v>0085085001</v>
          </cell>
          <cell r="K223" t="str">
            <v>SANESUP PRIMARY SCHOOL</v>
          </cell>
          <cell r="L223" t="str">
            <v>PS</v>
          </cell>
          <cell r="M223" t="str">
            <v>No</v>
          </cell>
          <cell r="N223" t="str">
            <v>Yes</v>
          </cell>
          <cell r="O223" t="str">
            <v>Yes</v>
          </cell>
          <cell r="P223" t="str">
            <v>Yes</v>
          </cell>
          <cell r="Q223" t="str">
            <v>Yes</v>
          </cell>
          <cell r="R223" t="str">
            <v>Yes</v>
          </cell>
          <cell r="S223" t="str">
            <v>Yes</v>
          </cell>
          <cell r="T223" t="str">
            <v>No</v>
          </cell>
          <cell r="U223" t="str">
            <v>No</v>
          </cell>
          <cell r="V223" t="str">
            <v>No</v>
          </cell>
          <cell r="W223" t="str">
            <v>No</v>
          </cell>
          <cell r="X223" t="str">
            <v>No</v>
          </cell>
          <cell r="Y223" t="str">
            <v>No</v>
          </cell>
          <cell r="Z223" t="str">
            <v>No</v>
          </cell>
          <cell r="AA223" t="str">
            <v>No</v>
          </cell>
          <cell r="AB223" t="str">
            <v>No</v>
          </cell>
          <cell r="AC223" t="str">
            <v>No</v>
          </cell>
          <cell r="AD223" t="str">
            <v xml:space="preserve">1 2 3 4 5 6 </v>
          </cell>
          <cell r="AE223" t="str">
            <v>No</v>
          </cell>
          <cell r="AF223" t="str">
            <v>Yes</v>
          </cell>
          <cell r="AG223" t="str">
            <v>No</v>
          </cell>
          <cell r="AH223" t="str">
            <v>No</v>
          </cell>
          <cell r="AI223" t="str">
            <v>No</v>
          </cell>
          <cell r="AJ223" t="str">
            <v>Yes</v>
          </cell>
          <cell r="AK223" t="str">
            <v>Yes</v>
          </cell>
          <cell r="AL223" t="str">
            <v>Yes</v>
          </cell>
          <cell r="AM223" t="str">
            <v>Yes</v>
          </cell>
          <cell r="AN223" t="str">
            <v>Yes</v>
          </cell>
          <cell r="AO223" t="str">
            <v>Yes</v>
          </cell>
          <cell r="AP223" t="str">
            <v>No</v>
          </cell>
          <cell r="AQ223" t="str">
            <v>No</v>
          </cell>
          <cell r="AR223" t="str">
            <v>No</v>
          </cell>
          <cell r="AS223" t="str">
            <v>Yes</v>
          </cell>
          <cell r="AT223" t="str">
            <v>No</v>
          </cell>
          <cell r="AU223" t="str">
            <v>Yes</v>
          </cell>
          <cell r="AV223" t="str">
            <v>No</v>
          </cell>
          <cell r="AW223" t="str">
            <v>No</v>
          </cell>
          <cell r="AX223">
            <v>0</v>
          </cell>
          <cell r="AY223">
            <v>14</v>
          </cell>
          <cell r="AZ223">
            <v>15</v>
          </cell>
          <cell r="BA223">
            <v>20</v>
          </cell>
          <cell r="BB223">
            <v>24</v>
          </cell>
          <cell r="BC223">
            <v>30</v>
          </cell>
          <cell r="BD223">
            <v>26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129</v>
          </cell>
          <cell r="BO223">
            <v>0</v>
          </cell>
          <cell r="BP223">
            <v>0</v>
          </cell>
          <cell r="BQ223">
            <v>14</v>
          </cell>
          <cell r="BR223">
            <v>15</v>
          </cell>
          <cell r="BS223">
            <v>20</v>
          </cell>
          <cell r="BT223">
            <v>24</v>
          </cell>
          <cell r="BU223">
            <v>30</v>
          </cell>
          <cell r="BV223">
            <v>26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129</v>
          </cell>
          <cell r="CG223">
            <v>0</v>
          </cell>
          <cell r="CH223">
            <v>0</v>
          </cell>
          <cell r="CI223">
            <v>0</v>
          </cell>
          <cell r="CJ223">
            <v>26</v>
          </cell>
        </row>
        <row r="224">
          <cell r="A224" t="str">
            <v>042971</v>
          </cell>
          <cell r="B224" t="str">
            <v>South West Bay Primary</v>
          </cell>
          <cell r="C224" t="str">
            <v>ENG</v>
          </cell>
          <cell r="D224" t="str">
            <v>PCV</v>
          </cell>
          <cell r="E224" t="str">
            <v>Presbyterian Church of Vanuatu</v>
          </cell>
          <cell r="F224" t="str">
            <v>G</v>
          </cell>
          <cell r="G224" t="str">
            <v>Church (Government Assisted)</v>
          </cell>
          <cell r="H224" t="str">
            <v>Malekula</v>
          </cell>
          <cell r="I224" t="str">
            <v>Malampa</v>
          </cell>
          <cell r="J224" t="str">
            <v>0085086001</v>
          </cell>
          <cell r="K224" t="str">
            <v>SOUTHWEST BAY PRIMARY SCHOOL</v>
          </cell>
          <cell r="L224" t="str">
            <v>PS</v>
          </cell>
          <cell r="M224" t="str">
            <v>No</v>
          </cell>
          <cell r="N224" t="str">
            <v>Yes</v>
          </cell>
          <cell r="O224" t="str">
            <v>Yes</v>
          </cell>
          <cell r="P224" t="str">
            <v>Yes</v>
          </cell>
          <cell r="Q224" t="str">
            <v>Yes</v>
          </cell>
          <cell r="R224" t="str">
            <v>Yes</v>
          </cell>
          <cell r="S224" t="str">
            <v>Yes</v>
          </cell>
          <cell r="T224" t="str">
            <v>No</v>
          </cell>
          <cell r="U224" t="str">
            <v>No</v>
          </cell>
          <cell r="V224" t="str">
            <v>No</v>
          </cell>
          <cell r="W224" t="str">
            <v>No</v>
          </cell>
          <cell r="X224" t="str">
            <v>No</v>
          </cell>
          <cell r="Y224" t="str">
            <v>No</v>
          </cell>
          <cell r="Z224" t="str">
            <v>No</v>
          </cell>
          <cell r="AA224" t="str">
            <v>No</v>
          </cell>
          <cell r="AB224" t="str">
            <v>No</v>
          </cell>
          <cell r="AC224" t="str">
            <v>No</v>
          </cell>
          <cell r="AD224" t="str">
            <v xml:space="preserve">1 2 3 4 5 6 </v>
          </cell>
          <cell r="AE224" t="str">
            <v>No</v>
          </cell>
          <cell r="AF224" t="str">
            <v>Yes</v>
          </cell>
          <cell r="AG224" t="str">
            <v>No</v>
          </cell>
          <cell r="AH224" t="str">
            <v>No</v>
          </cell>
          <cell r="AI224" t="str">
            <v>No</v>
          </cell>
          <cell r="AJ224" t="str">
            <v>Yes</v>
          </cell>
          <cell r="AK224" t="str">
            <v>Yes</v>
          </cell>
          <cell r="AL224" t="str">
            <v>Yes</v>
          </cell>
          <cell r="AM224" t="str">
            <v>Yes</v>
          </cell>
          <cell r="AN224" t="str">
            <v>Yes</v>
          </cell>
          <cell r="AO224" t="str">
            <v>Yes</v>
          </cell>
          <cell r="AP224" t="str">
            <v>Yes</v>
          </cell>
          <cell r="AQ224" t="str">
            <v>No</v>
          </cell>
          <cell r="AR224" t="str">
            <v>No</v>
          </cell>
          <cell r="AS224" t="str">
            <v>Yes</v>
          </cell>
          <cell r="AT224" t="str">
            <v>Yes</v>
          </cell>
          <cell r="AU224" t="str">
            <v>Yes</v>
          </cell>
          <cell r="AV224" t="str">
            <v>No</v>
          </cell>
          <cell r="AW224" t="str">
            <v>No</v>
          </cell>
          <cell r="AX224">
            <v>0</v>
          </cell>
          <cell r="AY224">
            <v>20</v>
          </cell>
          <cell r="AZ224">
            <v>15</v>
          </cell>
          <cell r="BA224">
            <v>19</v>
          </cell>
          <cell r="BB224">
            <v>22</v>
          </cell>
          <cell r="BC224">
            <v>26</v>
          </cell>
          <cell r="BD224">
            <v>19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121</v>
          </cell>
          <cell r="BO224">
            <v>0</v>
          </cell>
          <cell r="BP224">
            <v>0</v>
          </cell>
          <cell r="BQ224">
            <v>20</v>
          </cell>
          <cell r="BR224">
            <v>15</v>
          </cell>
          <cell r="BS224">
            <v>19</v>
          </cell>
          <cell r="BT224">
            <v>22</v>
          </cell>
          <cell r="BU224">
            <v>26</v>
          </cell>
          <cell r="BV224">
            <v>19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121</v>
          </cell>
          <cell r="CG224">
            <v>0</v>
          </cell>
          <cell r="CH224">
            <v>0</v>
          </cell>
          <cell r="CI224">
            <v>0</v>
          </cell>
          <cell r="CJ224">
            <v>23</v>
          </cell>
        </row>
        <row r="225">
          <cell r="A225" t="str">
            <v>042972</v>
          </cell>
          <cell r="B225" t="str">
            <v>Tautu Primary</v>
          </cell>
          <cell r="C225" t="str">
            <v>ENG</v>
          </cell>
          <cell r="D225" t="str">
            <v>PEB_MALAMP</v>
          </cell>
          <cell r="E225" t="str">
            <v>Malampa PEB</v>
          </cell>
          <cell r="F225" t="str">
            <v>V</v>
          </cell>
          <cell r="G225" t="str">
            <v>Government of Vanuatu</v>
          </cell>
          <cell r="H225" t="str">
            <v>Malekula</v>
          </cell>
          <cell r="I225" t="str">
            <v>Malampa</v>
          </cell>
          <cell r="J225" t="str">
            <v>0085038001</v>
          </cell>
          <cell r="K225" t="str">
            <v>TAUTU PRIMARY SCHOOL</v>
          </cell>
          <cell r="L225" t="str">
            <v>PS</v>
          </cell>
          <cell r="M225" t="str">
            <v>No</v>
          </cell>
          <cell r="N225" t="str">
            <v>Yes</v>
          </cell>
          <cell r="O225" t="str">
            <v>Yes</v>
          </cell>
          <cell r="P225" t="str">
            <v>Yes</v>
          </cell>
          <cell r="Q225" t="str">
            <v>Yes</v>
          </cell>
          <cell r="R225" t="str">
            <v>Yes</v>
          </cell>
          <cell r="S225" t="str">
            <v>Yes</v>
          </cell>
          <cell r="T225" t="str">
            <v>No</v>
          </cell>
          <cell r="U225" t="str">
            <v>No</v>
          </cell>
          <cell r="V225" t="str">
            <v>No</v>
          </cell>
          <cell r="W225" t="str">
            <v>No</v>
          </cell>
          <cell r="X225" t="str">
            <v>No</v>
          </cell>
          <cell r="Y225" t="str">
            <v>No</v>
          </cell>
          <cell r="Z225" t="str">
            <v>No</v>
          </cell>
          <cell r="AA225" t="str">
            <v>No</v>
          </cell>
          <cell r="AB225" t="str">
            <v>No</v>
          </cell>
          <cell r="AC225" t="str">
            <v>No</v>
          </cell>
          <cell r="AD225" t="str">
            <v xml:space="preserve">1 2 3 4 5 6 </v>
          </cell>
          <cell r="AE225" t="str">
            <v>No</v>
          </cell>
          <cell r="AF225" t="str">
            <v>Yes</v>
          </cell>
          <cell r="AG225" t="str">
            <v>No</v>
          </cell>
          <cell r="AH225" t="str">
            <v>No</v>
          </cell>
          <cell r="AI225" t="str">
            <v>No</v>
          </cell>
          <cell r="AJ225" t="str">
            <v>Yes</v>
          </cell>
          <cell r="AK225" t="str">
            <v>Yes</v>
          </cell>
          <cell r="AL225" t="str">
            <v>Yes</v>
          </cell>
          <cell r="AM225" t="str">
            <v>Yes</v>
          </cell>
          <cell r="AN225" t="str">
            <v>Yes</v>
          </cell>
          <cell r="AO225" t="str">
            <v>Yes</v>
          </cell>
          <cell r="AP225" t="str">
            <v>Yes</v>
          </cell>
          <cell r="AQ225" t="str">
            <v>Yes</v>
          </cell>
          <cell r="AR225" t="str">
            <v>Yes</v>
          </cell>
          <cell r="AS225" t="str">
            <v>Yes</v>
          </cell>
          <cell r="AT225" t="str">
            <v>Yes</v>
          </cell>
          <cell r="AU225" t="str">
            <v>Yes</v>
          </cell>
          <cell r="AV225" t="str">
            <v>No</v>
          </cell>
          <cell r="AW225" t="str">
            <v>No</v>
          </cell>
          <cell r="AX225">
            <v>0</v>
          </cell>
          <cell r="AY225">
            <v>28</v>
          </cell>
          <cell r="AZ225">
            <v>22</v>
          </cell>
          <cell r="BA225">
            <v>19</v>
          </cell>
          <cell r="BB225">
            <v>28</v>
          </cell>
          <cell r="BC225">
            <v>16</v>
          </cell>
          <cell r="BD225">
            <v>33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146</v>
          </cell>
          <cell r="BO225">
            <v>0</v>
          </cell>
          <cell r="BP225">
            <v>0</v>
          </cell>
          <cell r="BQ225">
            <v>28</v>
          </cell>
          <cell r="BR225">
            <v>22</v>
          </cell>
          <cell r="BS225">
            <v>19</v>
          </cell>
          <cell r="BT225">
            <v>28</v>
          </cell>
          <cell r="BU225">
            <v>16</v>
          </cell>
          <cell r="BV225">
            <v>33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146</v>
          </cell>
          <cell r="CG225">
            <v>0</v>
          </cell>
          <cell r="CH225">
            <v>0</v>
          </cell>
          <cell r="CI225">
            <v>0</v>
          </cell>
          <cell r="CJ225">
            <v>7</v>
          </cell>
        </row>
        <row r="226">
          <cell r="A226" t="str">
            <v>042973</v>
          </cell>
          <cell r="B226" t="str">
            <v>Rensarie (Tembibi) Primary</v>
          </cell>
          <cell r="C226" t="str">
            <v>ENG</v>
          </cell>
          <cell r="D226" t="str">
            <v>PEB_MALAMP</v>
          </cell>
          <cell r="E226" t="str">
            <v>Malampa PEB</v>
          </cell>
          <cell r="F226" t="str">
            <v>V</v>
          </cell>
          <cell r="G226" t="str">
            <v>Government of Vanuatu</v>
          </cell>
          <cell r="H226" t="str">
            <v>Malekula</v>
          </cell>
          <cell r="I226" t="str">
            <v>Malampa</v>
          </cell>
          <cell r="J226" t="str">
            <v>0084978001</v>
          </cell>
          <cell r="K226" t="str">
            <v>RENSARIE PRIMARY SCHOOL</v>
          </cell>
          <cell r="L226" t="str">
            <v>PS</v>
          </cell>
          <cell r="M226" t="str">
            <v>No</v>
          </cell>
          <cell r="N226" t="str">
            <v>Yes</v>
          </cell>
          <cell r="O226" t="str">
            <v>Yes</v>
          </cell>
          <cell r="P226" t="str">
            <v>Yes</v>
          </cell>
          <cell r="Q226" t="str">
            <v>Yes</v>
          </cell>
          <cell r="R226" t="str">
            <v>Yes</v>
          </cell>
          <cell r="S226" t="str">
            <v>Yes</v>
          </cell>
          <cell r="T226" t="str">
            <v>No</v>
          </cell>
          <cell r="U226" t="str">
            <v>No</v>
          </cell>
          <cell r="V226" t="str">
            <v>No</v>
          </cell>
          <cell r="W226" t="str">
            <v>No</v>
          </cell>
          <cell r="X226" t="str">
            <v>No</v>
          </cell>
          <cell r="Y226" t="str">
            <v>No</v>
          </cell>
          <cell r="Z226" t="str">
            <v>No</v>
          </cell>
          <cell r="AA226" t="str">
            <v>No</v>
          </cell>
          <cell r="AB226" t="str">
            <v>No</v>
          </cell>
          <cell r="AC226" t="str">
            <v>No</v>
          </cell>
          <cell r="AD226" t="str">
            <v xml:space="preserve">1 2 3 4 5 6 </v>
          </cell>
          <cell r="AE226" t="str">
            <v>No</v>
          </cell>
          <cell r="AF226" t="str">
            <v>Yes</v>
          </cell>
          <cell r="AG226" t="str">
            <v>No</v>
          </cell>
          <cell r="AH226" t="str">
            <v>No</v>
          </cell>
          <cell r="AI226" t="str">
            <v>No</v>
          </cell>
          <cell r="AJ226" t="str">
            <v>Yes</v>
          </cell>
          <cell r="AK226" t="str">
            <v>Yes</v>
          </cell>
          <cell r="AL226" t="str">
            <v>Yes</v>
          </cell>
          <cell r="AM226" t="str">
            <v>Yes</v>
          </cell>
          <cell r="AN226" t="str">
            <v>Yes</v>
          </cell>
          <cell r="AO226" t="str">
            <v>Yes</v>
          </cell>
          <cell r="AP226" t="str">
            <v>Yes</v>
          </cell>
          <cell r="AQ226" t="str">
            <v>No</v>
          </cell>
          <cell r="AR226" t="str">
            <v>Yes</v>
          </cell>
          <cell r="AS226" t="str">
            <v>Yes</v>
          </cell>
          <cell r="AT226" t="str">
            <v>Yes</v>
          </cell>
          <cell r="AU226" t="str">
            <v>Yes</v>
          </cell>
          <cell r="AV226" t="str">
            <v>No</v>
          </cell>
          <cell r="AW226" t="str">
            <v>No</v>
          </cell>
          <cell r="AX226">
            <v>0</v>
          </cell>
          <cell r="AY226">
            <v>28</v>
          </cell>
          <cell r="AZ226">
            <v>24</v>
          </cell>
          <cell r="BA226">
            <v>23</v>
          </cell>
          <cell r="BB226">
            <v>29</v>
          </cell>
          <cell r="BC226">
            <v>32</v>
          </cell>
          <cell r="BD226">
            <v>28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164</v>
          </cell>
          <cell r="BO226">
            <v>0</v>
          </cell>
          <cell r="BP226">
            <v>0</v>
          </cell>
          <cell r="BQ226">
            <v>28</v>
          </cell>
          <cell r="BR226">
            <v>24</v>
          </cell>
          <cell r="BS226">
            <v>23</v>
          </cell>
          <cell r="BT226">
            <v>29</v>
          </cell>
          <cell r="BU226">
            <v>32</v>
          </cell>
          <cell r="BV226">
            <v>28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164</v>
          </cell>
          <cell r="CG226">
            <v>0</v>
          </cell>
          <cell r="CH226">
            <v>0</v>
          </cell>
          <cell r="CI226">
            <v>0</v>
          </cell>
          <cell r="CJ226">
            <v>13</v>
          </cell>
        </row>
        <row r="227">
          <cell r="A227" t="str">
            <v>042975</v>
          </cell>
          <cell r="B227" t="str">
            <v>Tisman Primary</v>
          </cell>
          <cell r="C227" t="str">
            <v>ENG</v>
          </cell>
          <cell r="D227" t="str">
            <v>PEB_MALAMP</v>
          </cell>
          <cell r="E227" t="str">
            <v>Malampa PEB</v>
          </cell>
          <cell r="F227" t="str">
            <v>V</v>
          </cell>
          <cell r="G227" t="str">
            <v>Government of Vanuatu</v>
          </cell>
          <cell r="H227" t="str">
            <v>Malekula</v>
          </cell>
          <cell r="I227" t="str">
            <v>Malampa</v>
          </cell>
          <cell r="J227" t="str">
            <v>0084981001</v>
          </cell>
          <cell r="K227" t="str">
            <v>TISMAN PRIMARY SCHOOL</v>
          </cell>
          <cell r="L227" t="str">
            <v>PS</v>
          </cell>
          <cell r="M227" t="str">
            <v>No</v>
          </cell>
          <cell r="N227" t="str">
            <v>Yes</v>
          </cell>
          <cell r="O227" t="str">
            <v>Yes</v>
          </cell>
          <cell r="P227" t="str">
            <v>Yes</v>
          </cell>
          <cell r="Q227" t="str">
            <v>Yes</v>
          </cell>
          <cell r="R227" t="str">
            <v>Yes</v>
          </cell>
          <cell r="S227" t="str">
            <v>Yes</v>
          </cell>
          <cell r="T227" t="str">
            <v>No</v>
          </cell>
          <cell r="U227" t="str">
            <v>No</v>
          </cell>
          <cell r="V227" t="str">
            <v>No</v>
          </cell>
          <cell r="W227" t="str">
            <v>No</v>
          </cell>
          <cell r="X227" t="str">
            <v>No</v>
          </cell>
          <cell r="Y227" t="str">
            <v>No</v>
          </cell>
          <cell r="Z227" t="str">
            <v>No</v>
          </cell>
          <cell r="AA227" t="str">
            <v>No</v>
          </cell>
          <cell r="AB227" t="str">
            <v>No</v>
          </cell>
          <cell r="AC227" t="str">
            <v>No</v>
          </cell>
          <cell r="AD227" t="str">
            <v xml:space="preserve">1 2 3 4 5 6 </v>
          </cell>
          <cell r="AE227" t="str">
            <v>No</v>
          </cell>
          <cell r="AF227" t="str">
            <v>Yes</v>
          </cell>
          <cell r="AG227" t="str">
            <v>No</v>
          </cell>
          <cell r="AH227" t="str">
            <v>No</v>
          </cell>
          <cell r="AI227" t="str">
            <v>No</v>
          </cell>
          <cell r="AJ227" t="str">
            <v>Yes</v>
          </cell>
          <cell r="AK227" t="str">
            <v>Yes</v>
          </cell>
          <cell r="AL227" t="str">
            <v>Yes</v>
          </cell>
          <cell r="AM227" t="str">
            <v>Yes</v>
          </cell>
          <cell r="AN227" t="str">
            <v>Yes</v>
          </cell>
          <cell r="AO227" t="str">
            <v>Yes</v>
          </cell>
          <cell r="AP227" t="str">
            <v>Yes</v>
          </cell>
          <cell r="AQ227" t="str">
            <v>Yes</v>
          </cell>
          <cell r="AR227" t="str">
            <v>Yes</v>
          </cell>
          <cell r="AS227" t="str">
            <v>Yes</v>
          </cell>
          <cell r="AT227" t="str">
            <v>Yes</v>
          </cell>
          <cell r="AU227" t="str">
            <v>Yes</v>
          </cell>
          <cell r="AV227" t="str">
            <v>No</v>
          </cell>
          <cell r="AW227" t="str">
            <v>No</v>
          </cell>
          <cell r="AX227">
            <v>0</v>
          </cell>
          <cell r="AY227">
            <v>40</v>
          </cell>
          <cell r="AZ227">
            <v>29</v>
          </cell>
          <cell r="BA227">
            <v>31</v>
          </cell>
          <cell r="BB227">
            <v>44</v>
          </cell>
          <cell r="BC227">
            <v>50</v>
          </cell>
          <cell r="BD227">
            <v>49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243</v>
          </cell>
          <cell r="BO227">
            <v>0</v>
          </cell>
          <cell r="BP227">
            <v>0</v>
          </cell>
          <cell r="BQ227">
            <v>40</v>
          </cell>
          <cell r="BR227">
            <v>29</v>
          </cell>
          <cell r="BS227">
            <v>31</v>
          </cell>
          <cell r="BT227">
            <v>44</v>
          </cell>
          <cell r="BU227">
            <v>50</v>
          </cell>
          <cell r="BV227">
            <v>49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243</v>
          </cell>
          <cell r="CG227">
            <v>0</v>
          </cell>
          <cell r="CH227">
            <v>0</v>
          </cell>
          <cell r="CI227">
            <v>0</v>
          </cell>
          <cell r="CJ227">
            <v>42</v>
          </cell>
        </row>
        <row r="228">
          <cell r="A228" t="str">
            <v>042978</v>
          </cell>
          <cell r="B228" t="str">
            <v>Unmet Primary</v>
          </cell>
          <cell r="C228" t="str">
            <v>FRE</v>
          </cell>
          <cell r="D228" t="str">
            <v>CATH</v>
          </cell>
          <cell r="E228" t="str">
            <v>Catholic Education Authority</v>
          </cell>
          <cell r="F228" t="str">
            <v>G</v>
          </cell>
          <cell r="G228" t="str">
            <v>Church (Government Assisted)</v>
          </cell>
          <cell r="H228" t="str">
            <v>Malekula</v>
          </cell>
          <cell r="I228" t="str">
            <v>Malampa</v>
          </cell>
          <cell r="J228" t="str">
            <v>0085056001</v>
          </cell>
          <cell r="K228" t="str">
            <v>UNMET PRIMARY SCHOOL</v>
          </cell>
          <cell r="L228" t="str">
            <v>PS</v>
          </cell>
          <cell r="M228" t="str">
            <v>No</v>
          </cell>
          <cell r="N228" t="str">
            <v>Yes</v>
          </cell>
          <cell r="O228" t="str">
            <v>Yes</v>
          </cell>
          <cell r="P228" t="str">
            <v>Yes</v>
          </cell>
          <cell r="Q228" t="str">
            <v>Yes</v>
          </cell>
          <cell r="R228" t="str">
            <v>Yes</v>
          </cell>
          <cell r="S228" t="str">
            <v>Yes</v>
          </cell>
          <cell r="T228" t="str">
            <v>No</v>
          </cell>
          <cell r="U228" t="str">
            <v>No</v>
          </cell>
          <cell r="V228" t="str">
            <v>No</v>
          </cell>
          <cell r="W228" t="str">
            <v>No</v>
          </cell>
          <cell r="X228" t="str">
            <v>No</v>
          </cell>
          <cell r="Y228" t="str">
            <v>No</v>
          </cell>
          <cell r="Z228" t="str">
            <v>No</v>
          </cell>
          <cell r="AA228" t="str">
            <v>No</v>
          </cell>
          <cell r="AB228" t="str">
            <v>No</v>
          </cell>
          <cell r="AC228" t="str">
            <v>No</v>
          </cell>
          <cell r="AD228" t="str">
            <v xml:space="preserve">1 2 3 4 5 6 </v>
          </cell>
          <cell r="AE228" t="str">
            <v>No</v>
          </cell>
          <cell r="AF228" t="str">
            <v>Yes</v>
          </cell>
          <cell r="AG228" t="str">
            <v>No</v>
          </cell>
          <cell r="AH228" t="str">
            <v>No</v>
          </cell>
          <cell r="AI228" t="str">
            <v>No</v>
          </cell>
          <cell r="AJ228" t="str">
            <v>Yes</v>
          </cell>
          <cell r="AK228" t="str">
            <v>Yes</v>
          </cell>
          <cell r="AL228" t="str">
            <v>Yes</v>
          </cell>
          <cell r="AM228" t="str">
            <v>Yes</v>
          </cell>
          <cell r="AN228" t="str">
            <v>Yes</v>
          </cell>
          <cell r="AO228" t="str">
            <v>Yes</v>
          </cell>
          <cell r="AP228" t="str">
            <v>Yes</v>
          </cell>
          <cell r="AQ228" t="str">
            <v>Yes</v>
          </cell>
          <cell r="AR228" t="str">
            <v>Yes</v>
          </cell>
          <cell r="AS228" t="str">
            <v>Yes</v>
          </cell>
          <cell r="AT228" t="str">
            <v>Yes</v>
          </cell>
          <cell r="AU228" t="str">
            <v>Yes</v>
          </cell>
          <cell r="AV228" t="str">
            <v>No</v>
          </cell>
          <cell r="AW228" t="str">
            <v>No</v>
          </cell>
          <cell r="AX228">
            <v>0</v>
          </cell>
          <cell r="AY228">
            <v>46</v>
          </cell>
          <cell r="AZ228">
            <v>45</v>
          </cell>
          <cell r="BA228">
            <v>47</v>
          </cell>
          <cell r="BB228">
            <v>52</v>
          </cell>
          <cell r="BC228">
            <v>50</v>
          </cell>
          <cell r="BD228">
            <v>47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287</v>
          </cell>
          <cell r="BO228">
            <v>0</v>
          </cell>
          <cell r="BP228">
            <v>0</v>
          </cell>
          <cell r="BQ228">
            <v>46</v>
          </cell>
          <cell r="BR228">
            <v>45</v>
          </cell>
          <cell r="BS228">
            <v>47</v>
          </cell>
          <cell r="BT228">
            <v>52</v>
          </cell>
          <cell r="BU228">
            <v>50</v>
          </cell>
          <cell r="BV228">
            <v>47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287</v>
          </cell>
          <cell r="CG228">
            <v>0</v>
          </cell>
          <cell r="CH228">
            <v>0</v>
          </cell>
          <cell r="CI228">
            <v>0</v>
          </cell>
          <cell r="CJ228">
            <v>14</v>
          </cell>
        </row>
        <row r="229">
          <cell r="A229" t="str">
            <v>042979</v>
          </cell>
          <cell r="B229" t="str">
            <v>Uripiv Primary</v>
          </cell>
          <cell r="C229" t="str">
            <v>ENG</v>
          </cell>
          <cell r="D229" t="str">
            <v>PEB_MALAMP</v>
          </cell>
          <cell r="E229" t="str">
            <v>Malampa PEB</v>
          </cell>
          <cell r="F229" t="str">
            <v>V</v>
          </cell>
          <cell r="G229" t="str">
            <v>Government of Vanuatu</v>
          </cell>
          <cell r="H229" t="str">
            <v>Uripiv</v>
          </cell>
          <cell r="I229" t="str">
            <v>Malampa</v>
          </cell>
          <cell r="J229" t="str">
            <v>0085043001</v>
          </cell>
          <cell r="K229" t="str">
            <v>URIPIV PRIMARY SCHOOL</v>
          </cell>
          <cell r="L229" t="str">
            <v>PS</v>
          </cell>
          <cell r="M229" t="str">
            <v>No</v>
          </cell>
          <cell r="N229" t="str">
            <v>Yes</v>
          </cell>
          <cell r="O229" t="str">
            <v>Yes</v>
          </cell>
          <cell r="P229" t="str">
            <v>Yes</v>
          </cell>
          <cell r="Q229" t="str">
            <v>Yes</v>
          </cell>
          <cell r="R229" t="str">
            <v>Yes</v>
          </cell>
          <cell r="S229" t="str">
            <v>Yes</v>
          </cell>
          <cell r="T229" t="str">
            <v>No</v>
          </cell>
          <cell r="U229" t="str">
            <v>No</v>
          </cell>
          <cell r="V229" t="str">
            <v>No</v>
          </cell>
          <cell r="W229" t="str">
            <v>No</v>
          </cell>
          <cell r="X229" t="str">
            <v>No</v>
          </cell>
          <cell r="Y229" t="str">
            <v>No</v>
          </cell>
          <cell r="Z229" t="str">
            <v>No</v>
          </cell>
          <cell r="AA229" t="str">
            <v>No</v>
          </cell>
          <cell r="AB229" t="str">
            <v>No</v>
          </cell>
          <cell r="AC229" t="str">
            <v>No</v>
          </cell>
          <cell r="AD229" t="str">
            <v xml:space="preserve">1 2 3 4 5 6 </v>
          </cell>
          <cell r="AE229" t="str">
            <v>No</v>
          </cell>
          <cell r="AF229" t="str">
            <v>Yes</v>
          </cell>
          <cell r="AG229" t="str">
            <v>No</v>
          </cell>
          <cell r="AH229" t="str">
            <v>No</v>
          </cell>
          <cell r="AI229" t="str">
            <v>No</v>
          </cell>
          <cell r="AJ229" t="str">
            <v>Yes</v>
          </cell>
          <cell r="AK229" t="str">
            <v>Yes</v>
          </cell>
          <cell r="AL229" t="str">
            <v>Yes</v>
          </cell>
          <cell r="AM229" t="str">
            <v>Yes</v>
          </cell>
          <cell r="AN229" t="str">
            <v>Yes</v>
          </cell>
          <cell r="AO229" t="str">
            <v>Yes</v>
          </cell>
          <cell r="AP229" t="str">
            <v>Yes</v>
          </cell>
          <cell r="AQ229" t="str">
            <v>Yes</v>
          </cell>
          <cell r="AR229" t="str">
            <v>Yes</v>
          </cell>
          <cell r="AS229" t="str">
            <v>Yes</v>
          </cell>
          <cell r="AT229" t="str">
            <v>Yes</v>
          </cell>
          <cell r="AU229" t="str">
            <v>Yes</v>
          </cell>
          <cell r="AV229" t="str">
            <v>No</v>
          </cell>
          <cell r="AW229" t="str">
            <v>No</v>
          </cell>
          <cell r="AX229">
            <v>0</v>
          </cell>
          <cell r="AY229">
            <v>16</v>
          </cell>
          <cell r="AZ229">
            <v>15</v>
          </cell>
          <cell r="BA229">
            <v>14</v>
          </cell>
          <cell r="BB229">
            <v>23</v>
          </cell>
          <cell r="BC229">
            <v>24</v>
          </cell>
          <cell r="BD229">
            <v>16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108</v>
          </cell>
          <cell r="BO229">
            <v>0</v>
          </cell>
          <cell r="BP229">
            <v>0</v>
          </cell>
          <cell r="BQ229">
            <v>16</v>
          </cell>
          <cell r="BR229">
            <v>15</v>
          </cell>
          <cell r="BS229">
            <v>14</v>
          </cell>
          <cell r="BT229">
            <v>23</v>
          </cell>
          <cell r="BU229">
            <v>24</v>
          </cell>
          <cell r="BV229">
            <v>16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108</v>
          </cell>
          <cell r="CG229">
            <v>0</v>
          </cell>
          <cell r="CH229">
            <v>0</v>
          </cell>
          <cell r="CI229">
            <v>0</v>
          </cell>
          <cell r="CJ229">
            <v>7</v>
          </cell>
        </row>
        <row r="230">
          <cell r="A230" t="str">
            <v>042980</v>
          </cell>
          <cell r="B230" t="str">
            <v>Vanruru Primary</v>
          </cell>
          <cell r="C230" t="str">
            <v>ENG</v>
          </cell>
          <cell r="D230" t="str">
            <v>PEB_MALAMP</v>
          </cell>
          <cell r="E230" t="str">
            <v>Malampa PEB</v>
          </cell>
          <cell r="F230" t="str">
            <v>V</v>
          </cell>
          <cell r="G230" t="str">
            <v>Government of Vanuatu</v>
          </cell>
          <cell r="H230" t="str">
            <v>Malekula</v>
          </cell>
          <cell r="I230" t="str">
            <v>Malampa</v>
          </cell>
          <cell r="J230" t="str">
            <v>0084984001</v>
          </cell>
          <cell r="K230" t="str">
            <v>VANRURU PRIMARY SCHOOL</v>
          </cell>
          <cell r="L230" t="str">
            <v>PS</v>
          </cell>
          <cell r="M230" t="str">
            <v>No</v>
          </cell>
          <cell r="N230" t="str">
            <v>Yes</v>
          </cell>
          <cell r="O230" t="str">
            <v>Yes</v>
          </cell>
          <cell r="P230" t="str">
            <v>Yes</v>
          </cell>
          <cell r="Q230" t="str">
            <v>Yes</v>
          </cell>
          <cell r="R230" t="str">
            <v>Yes</v>
          </cell>
          <cell r="S230" t="str">
            <v>Yes</v>
          </cell>
          <cell r="T230" t="str">
            <v>No</v>
          </cell>
          <cell r="U230" t="str">
            <v>No</v>
          </cell>
          <cell r="V230" t="str">
            <v>No</v>
          </cell>
          <cell r="W230" t="str">
            <v>No</v>
          </cell>
          <cell r="X230" t="str">
            <v>No</v>
          </cell>
          <cell r="Y230" t="str">
            <v>No</v>
          </cell>
          <cell r="Z230" t="str">
            <v>No</v>
          </cell>
          <cell r="AA230" t="str">
            <v>No</v>
          </cell>
          <cell r="AB230" t="str">
            <v>No</v>
          </cell>
          <cell r="AC230" t="str">
            <v>No</v>
          </cell>
          <cell r="AD230" t="str">
            <v xml:space="preserve">1 2 3 4 5 6 </v>
          </cell>
          <cell r="AE230" t="str">
            <v>No</v>
          </cell>
          <cell r="AF230" t="str">
            <v>Yes</v>
          </cell>
          <cell r="AG230" t="str">
            <v>No</v>
          </cell>
          <cell r="AH230" t="str">
            <v>No</v>
          </cell>
          <cell r="AI230" t="str">
            <v>No</v>
          </cell>
          <cell r="AJ230" t="str">
            <v>Yes</v>
          </cell>
          <cell r="AK230" t="str">
            <v>Yes</v>
          </cell>
          <cell r="AL230" t="str">
            <v>Yes</v>
          </cell>
          <cell r="AM230" t="str">
            <v>Yes</v>
          </cell>
          <cell r="AN230" t="str">
            <v>Yes</v>
          </cell>
          <cell r="AO230" t="str">
            <v>Yes</v>
          </cell>
          <cell r="AP230" t="str">
            <v>Yes</v>
          </cell>
          <cell r="AQ230" t="str">
            <v>Yes</v>
          </cell>
          <cell r="AR230" t="str">
            <v>Yes</v>
          </cell>
          <cell r="AS230" t="str">
            <v>Yes</v>
          </cell>
          <cell r="AT230" t="str">
            <v>Yes</v>
          </cell>
          <cell r="AU230" t="str">
            <v>Yes</v>
          </cell>
          <cell r="AV230" t="str">
            <v>No</v>
          </cell>
          <cell r="AW230" t="str">
            <v>No</v>
          </cell>
          <cell r="AX230">
            <v>0</v>
          </cell>
          <cell r="AY230">
            <v>11</v>
          </cell>
          <cell r="AZ230">
            <v>13</v>
          </cell>
          <cell r="BA230">
            <v>18</v>
          </cell>
          <cell r="BB230">
            <v>16</v>
          </cell>
          <cell r="BC230">
            <v>12</v>
          </cell>
          <cell r="BD230">
            <v>12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82</v>
          </cell>
          <cell r="BO230">
            <v>0</v>
          </cell>
          <cell r="BP230">
            <v>0</v>
          </cell>
          <cell r="BQ230">
            <v>11</v>
          </cell>
          <cell r="BR230">
            <v>13</v>
          </cell>
          <cell r="BS230">
            <v>18</v>
          </cell>
          <cell r="BT230">
            <v>16</v>
          </cell>
          <cell r="BU230">
            <v>12</v>
          </cell>
          <cell r="BV230">
            <v>12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82</v>
          </cell>
          <cell r="CG230">
            <v>0</v>
          </cell>
          <cell r="CH230">
            <v>0</v>
          </cell>
          <cell r="CI230">
            <v>0</v>
          </cell>
          <cell r="CJ230">
            <v>54</v>
          </cell>
        </row>
        <row r="231">
          <cell r="A231" t="str">
            <v>042983</v>
          </cell>
          <cell r="B231" t="str">
            <v>Vinmavis Primary</v>
          </cell>
          <cell r="C231" t="str">
            <v>ENG</v>
          </cell>
          <cell r="D231" t="str">
            <v>PEB_MALAMP</v>
          </cell>
          <cell r="E231" t="str">
            <v>Malampa PEB</v>
          </cell>
          <cell r="F231" t="str">
            <v>V</v>
          </cell>
          <cell r="G231" t="str">
            <v>Government of Vanuatu</v>
          </cell>
          <cell r="H231" t="str">
            <v>Malekula</v>
          </cell>
          <cell r="I231" t="str">
            <v>Malampa</v>
          </cell>
          <cell r="J231" t="str">
            <v>0084988001</v>
          </cell>
          <cell r="K231" t="str">
            <v>VINMAVIS PRIMARY SCHOOL</v>
          </cell>
          <cell r="L231" t="str">
            <v>PS</v>
          </cell>
          <cell r="M231" t="str">
            <v>No</v>
          </cell>
          <cell r="N231" t="str">
            <v>Yes</v>
          </cell>
          <cell r="O231" t="str">
            <v>Yes</v>
          </cell>
          <cell r="P231" t="str">
            <v>Yes</v>
          </cell>
          <cell r="Q231" t="str">
            <v>Yes</v>
          </cell>
          <cell r="R231" t="str">
            <v>Yes</v>
          </cell>
          <cell r="S231" t="str">
            <v>Yes</v>
          </cell>
          <cell r="T231" t="str">
            <v>No</v>
          </cell>
          <cell r="U231" t="str">
            <v>No</v>
          </cell>
          <cell r="V231" t="str">
            <v>No</v>
          </cell>
          <cell r="W231" t="str">
            <v>No</v>
          </cell>
          <cell r="X231" t="str">
            <v>No</v>
          </cell>
          <cell r="Y231" t="str">
            <v>No</v>
          </cell>
          <cell r="Z231" t="str">
            <v>No</v>
          </cell>
          <cell r="AA231" t="str">
            <v>No</v>
          </cell>
          <cell r="AB231" t="str">
            <v>No</v>
          </cell>
          <cell r="AC231" t="str">
            <v>No</v>
          </cell>
          <cell r="AD231" t="str">
            <v xml:space="preserve">1 2 3 4 5 6 </v>
          </cell>
          <cell r="AE231" t="str">
            <v>No</v>
          </cell>
          <cell r="AF231" t="str">
            <v>Yes</v>
          </cell>
          <cell r="AG231" t="str">
            <v>No</v>
          </cell>
          <cell r="AH231" t="str">
            <v>No</v>
          </cell>
          <cell r="AI231" t="str">
            <v>No</v>
          </cell>
          <cell r="AJ231" t="str">
            <v>Yes</v>
          </cell>
          <cell r="AK231" t="str">
            <v>Yes</v>
          </cell>
          <cell r="AL231" t="str">
            <v>Yes</v>
          </cell>
          <cell r="AM231" t="str">
            <v>Yes</v>
          </cell>
          <cell r="AN231" t="str">
            <v>Yes</v>
          </cell>
          <cell r="AO231" t="str">
            <v>Yes</v>
          </cell>
          <cell r="AP231" t="str">
            <v>Yes</v>
          </cell>
          <cell r="AQ231" t="str">
            <v>Yes</v>
          </cell>
          <cell r="AR231" t="str">
            <v>Yes</v>
          </cell>
          <cell r="AS231" t="str">
            <v>Yes</v>
          </cell>
          <cell r="AT231" t="str">
            <v>Yes</v>
          </cell>
          <cell r="AU231" t="str">
            <v>Yes</v>
          </cell>
          <cell r="AV231" t="str">
            <v>No</v>
          </cell>
          <cell r="AW231" t="str">
            <v>No</v>
          </cell>
          <cell r="AX231">
            <v>0</v>
          </cell>
          <cell r="AY231">
            <v>24</v>
          </cell>
          <cell r="AZ231">
            <v>5</v>
          </cell>
          <cell r="BA231">
            <v>14</v>
          </cell>
          <cell r="BB231">
            <v>15</v>
          </cell>
          <cell r="BC231">
            <v>10</v>
          </cell>
          <cell r="BD231">
            <v>10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78</v>
          </cell>
          <cell r="BO231">
            <v>0</v>
          </cell>
          <cell r="BP231">
            <v>0</v>
          </cell>
          <cell r="BQ231">
            <v>24</v>
          </cell>
          <cell r="BR231">
            <v>5</v>
          </cell>
          <cell r="BS231">
            <v>14</v>
          </cell>
          <cell r="BT231">
            <v>15</v>
          </cell>
          <cell r="BU231">
            <v>10</v>
          </cell>
          <cell r="BV231">
            <v>10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78</v>
          </cell>
          <cell r="CG231">
            <v>0</v>
          </cell>
          <cell r="CH231">
            <v>0</v>
          </cell>
          <cell r="CI231">
            <v>0</v>
          </cell>
          <cell r="CJ231">
            <v>11</v>
          </cell>
        </row>
        <row r="232">
          <cell r="A232" t="str">
            <v>042985</v>
          </cell>
          <cell r="B232" t="str">
            <v>Notre Dame de Walarano Primary</v>
          </cell>
          <cell r="C232" t="str">
            <v>FRE</v>
          </cell>
          <cell r="D232" t="str">
            <v>CATH</v>
          </cell>
          <cell r="E232" t="str">
            <v>Catholic Education Authority</v>
          </cell>
          <cell r="F232" t="str">
            <v>G</v>
          </cell>
          <cell r="G232" t="str">
            <v>Church (Government Assisted)</v>
          </cell>
          <cell r="H232" t="str">
            <v>Malekula</v>
          </cell>
          <cell r="I232" t="str">
            <v>Malampa</v>
          </cell>
          <cell r="J232" t="str">
            <v>0085057001</v>
          </cell>
          <cell r="K232" t="str">
            <v>WALA RANO/NOTRE DAMME PRIMARY SCHOOL</v>
          </cell>
          <cell r="L232" t="str">
            <v>PS</v>
          </cell>
          <cell r="M232" t="str">
            <v>No</v>
          </cell>
          <cell r="N232" t="str">
            <v>Yes</v>
          </cell>
          <cell r="O232" t="str">
            <v>Yes</v>
          </cell>
          <cell r="P232" t="str">
            <v>Yes</v>
          </cell>
          <cell r="Q232" t="str">
            <v>Yes</v>
          </cell>
          <cell r="R232" t="str">
            <v>Yes</v>
          </cell>
          <cell r="S232" t="str">
            <v>Yes</v>
          </cell>
          <cell r="T232" t="str">
            <v>No</v>
          </cell>
          <cell r="U232" t="str">
            <v>No</v>
          </cell>
          <cell r="V232" t="str">
            <v>No</v>
          </cell>
          <cell r="W232" t="str">
            <v>No</v>
          </cell>
          <cell r="X232" t="str">
            <v>No</v>
          </cell>
          <cell r="Y232" t="str">
            <v>No</v>
          </cell>
          <cell r="Z232" t="str">
            <v>No</v>
          </cell>
          <cell r="AA232" t="str">
            <v>No</v>
          </cell>
          <cell r="AB232" t="str">
            <v>No</v>
          </cell>
          <cell r="AC232" t="str">
            <v>No</v>
          </cell>
          <cell r="AD232" t="str">
            <v xml:space="preserve">1 2 3 4 5 6 </v>
          </cell>
          <cell r="AE232" t="str">
            <v>No</v>
          </cell>
          <cell r="AF232" t="str">
            <v>Yes</v>
          </cell>
          <cell r="AG232" t="str">
            <v>No</v>
          </cell>
          <cell r="AH232" t="str">
            <v>No</v>
          </cell>
          <cell r="AI232" t="str">
            <v>No</v>
          </cell>
          <cell r="AJ232" t="str">
            <v>Yes</v>
          </cell>
          <cell r="AK232" t="str">
            <v>Yes</v>
          </cell>
          <cell r="AL232" t="str">
            <v>Yes</v>
          </cell>
          <cell r="AM232" t="str">
            <v>Yes</v>
          </cell>
          <cell r="AN232" t="str">
            <v>Yes</v>
          </cell>
          <cell r="AO232" t="str">
            <v>Yes</v>
          </cell>
          <cell r="AP232" t="str">
            <v>Yes</v>
          </cell>
          <cell r="AQ232" t="str">
            <v>Yes</v>
          </cell>
          <cell r="AR232" t="str">
            <v>Yes</v>
          </cell>
          <cell r="AS232" t="str">
            <v>Yes</v>
          </cell>
          <cell r="AT232" t="str">
            <v>Yes</v>
          </cell>
          <cell r="AU232" t="str">
            <v>Yes</v>
          </cell>
          <cell r="AV232" t="str">
            <v>No</v>
          </cell>
          <cell r="AW232" t="str">
            <v>No</v>
          </cell>
          <cell r="AX232">
            <v>0</v>
          </cell>
          <cell r="AY232">
            <v>47</v>
          </cell>
          <cell r="AZ232">
            <v>50</v>
          </cell>
          <cell r="BA232">
            <v>52</v>
          </cell>
          <cell r="BB232">
            <v>57</v>
          </cell>
          <cell r="BC232">
            <v>44</v>
          </cell>
          <cell r="BD232">
            <v>48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298</v>
          </cell>
          <cell r="BO232">
            <v>0</v>
          </cell>
          <cell r="BP232">
            <v>0</v>
          </cell>
          <cell r="BQ232">
            <v>47</v>
          </cell>
          <cell r="BR232">
            <v>50</v>
          </cell>
          <cell r="BS232">
            <v>52</v>
          </cell>
          <cell r="BT232">
            <v>57</v>
          </cell>
          <cell r="BU232">
            <v>44</v>
          </cell>
          <cell r="BV232">
            <v>48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298</v>
          </cell>
          <cell r="CG232">
            <v>0</v>
          </cell>
          <cell r="CH232">
            <v>0</v>
          </cell>
          <cell r="CI232">
            <v>0</v>
          </cell>
          <cell r="CJ232">
            <v>38</v>
          </cell>
        </row>
        <row r="233">
          <cell r="A233" t="str">
            <v>042986</v>
          </cell>
          <cell r="B233" t="str">
            <v>Wiaru Primary</v>
          </cell>
          <cell r="C233" t="str">
            <v>FRE</v>
          </cell>
          <cell r="D233" t="str">
            <v>FELP</v>
          </cell>
          <cell r="E233" t="str">
            <v>Federation de l'enseignement libre protestant (FELP)</v>
          </cell>
          <cell r="F233" t="str">
            <v>G</v>
          </cell>
          <cell r="G233" t="str">
            <v>Church (Government Assisted)</v>
          </cell>
          <cell r="H233" t="str">
            <v>Malekula</v>
          </cell>
          <cell r="I233" t="str">
            <v>Malampa</v>
          </cell>
          <cell r="J233" t="str">
            <v>0087034001</v>
          </cell>
          <cell r="K233" t="str">
            <v>WIARU PRIMARY SCHOOL</v>
          </cell>
          <cell r="L233" t="str">
            <v>PS</v>
          </cell>
          <cell r="M233" t="str">
            <v>No</v>
          </cell>
          <cell r="N233" t="str">
            <v>Yes</v>
          </cell>
          <cell r="O233" t="str">
            <v>Yes</v>
          </cell>
          <cell r="P233" t="str">
            <v>Yes</v>
          </cell>
          <cell r="Q233" t="str">
            <v>Yes</v>
          </cell>
          <cell r="R233" t="str">
            <v>Yes</v>
          </cell>
          <cell r="S233" t="str">
            <v>Yes</v>
          </cell>
          <cell r="T233" t="str">
            <v>No</v>
          </cell>
          <cell r="U233" t="str">
            <v>No</v>
          </cell>
          <cell r="V233" t="str">
            <v>No</v>
          </cell>
          <cell r="W233" t="str">
            <v>No</v>
          </cell>
          <cell r="X233" t="str">
            <v>No</v>
          </cell>
          <cell r="Y233" t="str">
            <v>No</v>
          </cell>
          <cell r="Z233" t="str">
            <v>No</v>
          </cell>
          <cell r="AA233" t="str">
            <v>No</v>
          </cell>
          <cell r="AB233" t="str">
            <v>No</v>
          </cell>
          <cell r="AC233" t="str">
            <v>No</v>
          </cell>
          <cell r="AD233" t="str">
            <v xml:space="preserve">1 2 3 4 5 6 </v>
          </cell>
          <cell r="AE233" t="str">
            <v>No</v>
          </cell>
          <cell r="AF233" t="str">
            <v>Yes</v>
          </cell>
          <cell r="AG233" t="str">
            <v>No</v>
          </cell>
          <cell r="AH233" t="str">
            <v>No</v>
          </cell>
          <cell r="AI233" t="str">
            <v>No</v>
          </cell>
          <cell r="AJ233" t="str">
            <v>Yes</v>
          </cell>
          <cell r="AK233" t="str">
            <v>Yes</v>
          </cell>
          <cell r="AL233" t="str">
            <v>Yes</v>
          </cell>
          <cell r="AM233" t="str">
            <v>Yes</v>
          </cell>
          <cell r="AN233" t="str">
            <v>Yes</v>
          </cell>
          <cell r="AO233" t="str">
            <v>Yes</v>
          </cell>
          <cell r="AP233" t="str">
            <v>No</v>
          </cell>
          <cell r="AQ233" t="str">
            <v>No</v>
          </cell>
          <cell r="AR233" t="str">
            <v>No</v>
          </cell>
          <cell r="AS233" t="str">
            <v>Yes</v>
          </cell>
          <cell r="AT233" t="str">
            <v>Yes</v>
          </cell>
          <cell r="AU233" t="str">
            <v>Yes</v>
          </cell>
          <cell r="AV233" t="str">
            <v>No</v>
          </cell>
          <cell r="AW233" t="str">
            <v>Yes</v>
          </cell>
          <cell r="AX233">
            <v>0</v>
          </cell>
          <cell r="AY233">
            <v>7</v>
          </cell>
          <cell r="AZ233">
            <v>3</v>
          </cell>
          <cell r="BA233">
            <v>4</v>
          </cell>
          <cell r="BB233">
            <v>4</v>
          </cell>
          <cell r="BC233">
            <v>2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20</v>
          </cell>
          <cell r="BO233">
            <v>0</v>
          </cell>
          <cell r="BP233">
            <v>0</v>
          </cell>
          <cell r="BQ233">
            <v>7</v>
          </cell>
          <cell r="BR233">
            <v>3</v>
          </cell>
          <cell r="BS233">
            <v>4</v>
          </cell>
          <cell r="BT233">
            <v>4</v>
          </cell>
          <cell r="BU233">
            <v>2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20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</row>
        <row r="234">
          <cell r="A234" t="str">
            <v>042987</v>
          </cell>
          <cell r="B234" t="str">
            <v>Wilak Primary</v>
          </cell>
          <cell r="C234" t="str">
            <v>FRE</v>
          </cell>
          <cell r="D234" t="str">
            <v>PEB_MALAMP</v>
          </cell>
          <cell r="E234" t="str">
            <v>Malampa PEB</v>
          </cell>
          <cell r="F234" t="str">
            <v>V</v>
          </cell>
          <cell r="G234" t="str">
            <v>Government of Vanuatu</v>
          </cell>
          <cell r="H234" t="str">
            <v>Malekula</v>
          </cell>
          <cell r="I234" t="str">
            <v>Malampa</v>
          </cell>
          <cell r="J234" t="str">
            <v>0085132001</v>
          </cell>
          <cell r="K234" t="str">
            <v>WAILAK PRIMARY SCHOOL</v>
          </cell>
          <cell r="L234" t="str">
            <v>PS</v>
          </cell>
          <cell r="M234" t="str">
            <v>No</v>
          </cell>
          <cell r="N234" t="str">
            <v>Yes</v>
          </cell>
          <cell r="O234" t="str">
            <v>Yes</v>
          </cell>
          <cell r="P234" t="str">
            <v>Yes</v>
          </cell>
          <cell r="Q234" t="str">
            <v>Yes</v>
          </cell>
          <cell r="R234" t="str">
            <v>Yes</v>
          </cell>
          <cell r="S234" t="str">
            <v>Yes</v>
          </cell>
          <cell r="T234" t="str">
            <v>No</v>
          </cell>
          <cell r="U234" t="str">
            <v>No</v>
          </cell>
          <cell r="V234" t="str">
            <v>No</v>
          </cell>
          <cell r="W234" t="str">
            <v>No</v>
          </cell>
          <cell r="X234" t="str">
            <v>No</v>
          </cell>
          <cell r="Y234" t="str">
            <v>No</v>
          </cell>
          <cell r="Z234" t="str">
            <v>No</v>
          </cell>
          <cell r="AA234" t="str">
            <v>No</v>
          </cell>
          <cell r="AB234" t="str">
            <v>No</v>
          </cell>
          <cell r="AC234" t="str">
            <v>No</v>
          </cell>
          <cell r="AD234" t="str">
            <v xml:space="preserve">1 2 3 4 5 6 </v>
          </cell>
          <cell r="AE234" t="str">
            <v>No</v>
          </cell>
          <cell r="AF234" t="str">
            <v>Yes</v>
          </cell>
          <cell r="AG234" t="str">
            <v>No</v>
          </cell>
          <cell r="AH234" t="str">
            <v>No</v>
          </cell>
          <cell r="AI234" t="str">
            <v>No</v>
          </cell>
          <cell r="AJ234" t="str">
            <v>Yes</v>
          </cell>
          <cell r="AK234" t="str">
            <v>Yes</v>
          </cell>
          <cell r="AL234" t="str">
            <v>Yes</v>
          </cell>
          <cell r="AM234" t="str">
            <v>Yes</v>
          </cell>
          <cell r="AN234" t="str">
            <v>Yes</v>
          </cell>
          <cell r="AO234" t="str">
            <v>Yes</v>
          </cell>
          <cell r="AP234" t="str">
            <v>Yes</v>
          </cell>
          <cell r="AQ234" t="str">
            <v>Yes</v>
          </cell>
          <cell r="AR234" t="str">
            <v>Yes</v>
          </cell>
          <cell r="AS234" t="str">
            <v>Yes</v>
          </cell>
          <cell r="AT234" t="str">
            <v>Yes</v>
          </cell>
          <cell r="AU234" t="str">
            <v>Yes</v>
          </cell>
          <cell r="AV234" t="str">
            <v>No</v>
          </cell>
          <cell r="AW234" t="str">
            <v>No</v>
          </cell>
          <cell r="AX234">
            <v>0</v>
          </cell>
          <cell r="AY234">
            <v>5</v>
          </cell>
          <cell r="AZ234">
            <v>5</v>
          </cell>
          <cell r="BA234">
            <v>6</v>
          </cell>
          <cell r="BB234">
            <v>3</v>
          </cell>
          <cell r="BC234">
            <v>2</v>
          </cell>
          <cell r="BD234">
            <v>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22</v>
          </cell>
          <cell r="BO234">
            <v>0</v>
          </cell>
          <cell r="BP234">
            <v>0</v>
          </cell>
          <cell r="BQ234">
            <v>5</v>
          </cell>
          <cell r="BR234">
            <v>5</v>
          </cell>
          <cell r="BS234">
            <v>6</v>
          </cell>
          <cell r="BT234">
            <v>3</v>
          </cell>
          <cell r="BU234">
            <v>2</v>
          </cell>
          <cell r="BV234">
            <v>1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22</v>
          </cell>
          <cell r="CG234">
            <v>0</v>
          </cell>
          <cell r="CH234">
            <v>0</v>
          </cell>
          <cell r="CI234">
            <v>0</v>
          </cell>
          <cell r="CJ234">
            <v>4</v>
          </cell>
        </row>
        <row r="235">
          <cell r="A235" t="str">
            <v>042988</v>
          </cell>
          <cell r="B235" t="str">
            <v>Winn Primary</v>
          </cell>
          <cell r="C235" t="str">
            <v>ENG</v>
          </cell>
          <cell r="D235" t="str">
            <v>SDA</v>
          </cell>
          <cell r="E235" t="str">
            <v>Seven Day Adventist</v>
          </cell>
          <cell r="F235" t="str">
            <v>G</v>
          </cell>
          <cell r="G235" t="str">
            <v>Church (Government Assisted)</v>
          </cell>
          <cell r="H235" t="str">
            <v>Malekula</v>
          </cell>
          <cell r="I235" t="str">
            <v>Malampa</v>
          </cell>
          <cell r="J235" t="str">
            <v>0098415001</v>
          </cell>
          <cell r="K235" t="str">
            <v>WINN PRIMARY SCHOOL</v>
          </cell>
          <cell r="L235" t="str">
            <v>PS</v>
          </cell>
          <cell r="M235" t="str">
            <v>No</v>
          </cell>
          <cell r="N235" t="str">
            <v>Yes</v>
          </cell>
          <cell r="O235" t="str">
            <v>Yes</v>
          </cell>
          <cell r="P235" t="str">
            <v>Yes</v>
          </cell>
          <cell r="Q235" t="str">
            <v>Yes</v>
          </cell>
          <cell r="R235" t="str">
            <v>Yes</v>
          </cell>
          <cell r="S235" t="str">
            <v>Yes</v>
          </cell>
          <cell r="T235" t="str">
            <v>No</v>
          </cell>
          <cell r="U235" t="str">
            <v>No</v>
          </cell>
          <cell r="V235" t="str">
            <v>No</v>
          </cell>
          <cell r="W235" t="str">
            <v>No</v>
          </cell>
          <cell r="X235" t="str">
            <v>No</v>
          </cell>
          <cell r="Y235" t="str">
            <v>No</v>
          </cell>
          <cell r="Z235" t="str">
            <v>No</v>
          </cell>
          <cell r="AA235" t="str">
            <v>No</v>
          </cell>
          <cell r="AB235" t="str">
            <v>No</v>
          </cell>
          <cell r="AC235" t="str">
            <v>No</v>
          </cell>
          <cell r="AD235" t="str">
            <v xml:space="preserve">1 2 3 4 5 6 </v>
          </cell>
          <cell r="AE235" t="str">
            <v>No</v>
          </cell>
          <cell r="AF235" t="str">
            <v>Yes</v>
          </cell>
          <cell r="AG235" t="str">
            <v>No</v>
          </cell>
          <cell r="AH235" t="str">
            <v>No</v>
          </cell>
          <cell r="AI235" t="str">
            <v>No</v>
          </cell>
          <cell r="AJ235" t="str">
            <v>Yes</v>
          </cell>
          <cell r="AK235" t="str">
            <v>Yes</v>
          </cell>
          <cell r="AL235" t="str">
            <v>Yes</v>
          </cell>
          <cell r="AM235" t="str">
            <v>Yes</v>
          </cell>
          <cell r="AN235" t="str">
            <v>Yes</v>
          </cell>
          <cell r="AO235" t="str">
            <v>Yes</v>
          </cell>
          <cell r="AP235" t="str">
            <v>Yes</v>
          </cell>
          <cell r="AQ235" t="str">
            <v>Yes</v>
          </cell>
          <cell r="AR235" t="str">
            <v>Yes</v>
          </cell>
          <cell r="AS235" t="str">
            <v>Yes</v>
          </cell>
          <cell r="AT235" t="str">
            <v>Yes</v>
          </cell>
          <cell r="AU235" t="str">
            <v>Yes</v>
          </cell>
          <cell r="AV235" t="str">
            <v>No</v>
          </cell>
          <cell r="AW235" t="str">
            <v>No</v>
          </cell>
          <cell r="AX235">
            <v>0</v>
          </cell>
          <cell r="AY235">
            <v>4</v>
          </cell>
          <cell r="AZ235">
            <v>5</v>
          </cell>
          <cell r="BA235">
            <v>4</v>
          </cell>
          <cell r="BB235">
            <v>11</v>
          </cell>
          <cell r="BC235">
            <v>6</v>
          </cell>
          <cell r="BD235">
            <v>8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38</v>
          </cell>
          <cell r="BO235">
            <v>0</v>
          </cell>
          <cell r="BP235">
            <v>0</v>
          </cell>
          <cell r="BQ235">
            <v>4</v>
          </cell>
          <cell r="BR235">
            <v>5</v>
          </cell>
          <cell r="BS235">
            <v>4</v>
          </cell>
          <cell r="BT235">
            <v>11</v>
          </cell>
          <cell r="BU235">
            <v>6</v>
          </cell>
          <cell r="BV235">
            <v>8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38</v>
          </cell>
          <cell r="CG235">
            <v>0</v>
          </cell>
          <cell r="CH235">
            <v>0</v>
          </cell>
          <cell r="CI235">
            <v>0</v>
          </cell>
          <cell r="CJ235">
            <v>2</v>
          </cell>
        </row>
        <row r="236">
          <cell r="A236" t="str">
            <v>042989</v>
          </cell>
          <cell r="B236" t="str">
            <v>Womul Primary</v>
          </cell>
          <cell r="C236" t="str">
            <v>FRE</v>
          </cell>
          <cell r="D236" t="str">
            <v>FELP</v>
          </cell>
          <cell r="E236" t="str">
            <v>Federation de l'enseignement libre protestant (FELP)</v>
          </cell>
          <cell r="F236" t="str">
            <v>G</v>
          </cell>
          <cell r="G236" t="str">
            <v>Church (Government Assisted)</v>
          </cell>
          <cell r="H236" t="str">
            <v>Malekula</v>
          </cell>
          <cell r="I236" t="str">
            <v>Malampa</v>
          </cell>
          <cell r="J236" t="str">
            <v>0087035001</v>
          </cell>
          <cell r="K236" t="str">
            <v>WOMOUL PRIMARY SCHOOL</v>
          </cell>
          <cell r="L236" t="str">
            <v>PS</v>
          </cell>
          <cell r="M236" t="str">
            <v>No</v>
          </cell>
          <cell r="N236" t="str">
            <v>Yes</v>
          </cell>
          <cell r="O236" t="str">
            <v>Yes</v>
          </cell>
          <cell r="P236" t="str">
            <v>Yes</v>
          </cell>
          <cell r="Q236" t="str">
            <v>Yes</v>
          </cell>
          <cell r="R236" t="str">
            <v>Yes</v>
          </cell>
          <cell r="S236" t="str">
            <v>Yes</v>
          </cell>
          <cell r="T236" t="str">
            <v>No</v>
          </cell>
          <cell r="U236" t="str">
            <v>No</v>
          </cell>
          <cell r="V236" t="str">
            <v>No</v>
          </cell>
          <cell r="W236" t="str">
            <v>No</v>
          </cell>
          <cell r="X236" t="str">
            <v>No</v>
          </cell>
          <cell r="Y236" t="str">
            <v>No</v>
          </cell>
          <cell r="Z236" t="str">
            <v>No</v>
          </cell>
          <cell r="AA236" t="str">
            <v>No</v>
          </cell>
          <cell r="AB236" t="str">
            <v>No</v>
          </cell>
          <cell r="AC236" t="str">
            <v>No</v>
          </cell>
          <cell r="AD236" t="str">
            <v xml:space="preserve">1 2 3 4 5 6 </v>
          </cell>
          <cell r="AE236" t="str">
            <v>No</v>
          </cell>
          <cell r="AF236" t="str">
            <v>Yes</v>
          </cell>
          <cell r="AG236" t="str">
            <v>No</v>
          </cell>
          <cell r="AH236" t="str">
            <v>No</v>
          </cell>
          <cell r="AI236" t="str">
            <v>No</v>
          </cell>
          <cell r="AJ236" t="str">
            <v>Yes</v>
          </cell>
          <cell r="AK236" t="str">
            <v>Yes</v>
          </cell>
          <cell r="AL236" t="str">
            <v>Yes</v>
          </cell>
          <cell r="AM236" t="str">
            <v>Yes</v>
          </cell>
          <cell r="AN236" t="str">
            <v>Yes</v>
          </cell>
          <cell r="AO236" t="str">
            <v>Yes</v>
          </cell>
          <cell r="AP236" t="str">
            <v>Yes</v>
          </cell>
          <cell r="AQ236" t="str">
            <v>Yes</v>
          </cell>
          <cell r="AR236" t="str">
            <v>Yes</v>
          </cell>
          <cell r="AS236" t="str">
            <v>Yes</v>
          </cell>
          <cell r="AT236" t="str">
            <v>Yes</v>
          </cell>
          <cell r="AU236" t="str">
            <v>Yes</v>
          </cell>
          <cell r="AV236" t="str">
            <v>No</v>
          </cell>
          <cell r="AW236" t="str">
            <v>No</v>
          </cell>
          <cell r="AX236">
            <v>0</v>
          </cell>
          <cell r="AY236">
            <v>11</v>
          </cell>
          <cell r="AZ236">
            <v>4</v>
          </cell>
          <cell r="BA236">
            <v>15</v>
          </cell>
          <cell r="BB236">
            <v>8</v>
          </cell>
          <cell r="BC236">
            <v>9</v>
          </cell>
          <cell r="BD236">
            <v>8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55</v>
          </cell>
          <cell r="BO236">
            <v>0</v>
          </cell>
          <cell r="BP236">
            <v>0</v>
          </cell>
          <cell r="BQ236">
            <v>11</v>
          </cell>
          <cell r="BR236">
            <v>4</v>
          </cell>
          <cell r="BS236">
            <v>15</v>
          </cell>
          <cell r="BT236">
            <v>8</v>
          </cell>
          <cell r="BU236">
            <v>9</v>
          </cell>
          <cell r="BV236">
            <v>8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55</v>
          </cell>
          <cell r="CG236">
            <v>0</v>
          </cell>
          <cell r="CH236">
            <v>0</v>
          </cell>
          <cell r="CI236">
            <v>0</v>
          </cell>
          <cell r="CJ236">
            <v>4</v>
          </cell>
        </row>
        <row r="237">
          <cell r="A237" t="str">
            <v>042990</v>
          </cell>
          <cell r="B237" t="str">
            <v>Wora Primary</v>
          </cell>
          <cell r="C237" t="str">
            <v>ENG</v>
          </cell>
          <cell r="D237" t="str">
            <v>PEB_MALAMP</v>
          </cell>
          <cell r="E237" t="str">
            <v>Malampa PEB</v>
          </cell>
          <cell r="F237" t="str">
            <v>V</v>
          </cell>
          <cell r="G237" t="str">
            <v>Government of Vanuatu</v>
          </cell>
          <cell r="H237" t="str">
            <v>Malekula</v>
          </cell>
          <cell r="I237" t="str">
            <v>Malampa</v>
          </cell>
          <cell r="J237" t="str">
            <v>0085047001</v>
          </cell>
          <cell r="K237" t="str">
            <v>WORA PRIMARY SCHOOL</v>
          </cell>
          <cell r="L237" t="str">
            <v>PS</v>
          </cell>
          <cell r="M237" t="str">
            <v>No</v>
          </cell>
          <cell r="N237" t="str">
            <v>Yes</v>
          </cell>
          <cell r="O237" t="str">
            <v>Yes</v>
          </cell>
          <cell r="P237" t="str">
            <v>Yes</v>
          </cell>
          <cell r="Q237" t="str">
            <v>Yes</v>
          </cell>
          <cell r="R237" t="str">
            <v>Yes</v>
          </cell>
          <cell r="S237" t="str">
            <v>Yes</v>
          </cell>
          <cell r="T237" t="str">
            <v>No</v>
          </cell>
          <cell r="U237" t="str">
            <v>No</v>
          </cell>
          <cell r="V237" t="str">
            <v>No</v>
          </cell>
          <cell r="W237" t="str">
            <v>No</v>
          </cell>
          <cell r="X237" t="str">
            <v>No</v>
          </cell>
          <cell r="Y237" t="str">
            <v>No</v>
          </cell>
          <cell r="Z237" t="str">
            <v>No</v>
          </cell>
          <cell r="AA237" t="str">
            <v>No</v>
          </cell>
          <cell r="AB237" t="str">
            <v>No</v>
          </cell>
          <cell r="AC237" t="str">
            <v>No</v>
          </cell>
          <cell r="AD237" t="str">
            <v xml:space="preserve">1 2 3 4 5 6 </v>
          </cell>
          <cell r="AE237" t="str">
            <v>No</v>
          </cell>
          <cell r="AF237" t="str">
            <v>Yes</v>
          </cell>
          <cell r="AG237" t="str">
            <v>No</v>
          </cell>
          <cell r="AH237" t="str">
            <v>No</v>
          </cell>
          <cell r="AI237" t="str">
            <v>No</v>
          </cell>
          <cell r="AJ237" t="str">
            <v>Yes</v>
          </cell>
          <cell r="AK237" t="str">
            <v>Yes</v>
          </cell>
          <cell r="AL237" t="str">
            <v>Yes</v>
          </cell>
          <cell r="AM237" t="str">
            <v>Yes</v>
          </cell>
          <cell r="AN237" t="str">
            <v>Yes</v>
          </cell>
          <cell r="AO237" t="str">
            <v>Yes</v>
          </cell>
          <cell r="AP237" t="str">
            <v>Yes</v>
          </cell>
          <cell r="AQ237" t="str">
            <v>Yes</v>
          </cell>
          <cell r="AR237" t="str">
            <v>Yes</v>
          </cell>
          <cell r="AS237" t="str">
            <v>Yes</v>
          </cell>
          <cell r="AT237" t="str">
            <v>Yes</v>
          </cell>
          <cell r="AU237" t="str">
            <v>Yes</v>
          </cell>
          <cell r="AV237" t="str">
            <v>No</v>
          </cell>
          <cell r="AW237" t="str">
            <v>No</v>
          </cell>
          <cell r="AX237">
            <v>0</v>
          </cell>
          <cell r="AY237">
            <v>22</v>
          </cell>
          <cell r="AZ237">
            <v>16</v>
          </cell>
          <cell r="BA237">
            <v>19</v>
          </cell>
          <cell r="BB237">
            <v>16</v>
          </cell>
          <cell r="BC237">
            <v>20</v>
          </cell>
          <cell r="BD237">
            <v>16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109</v>
          </cell>
          <cell r="BO237">
            <v>0</v>
          </cell>
          <cell r="BP237">
            <v>0</v>
          </cell>
          <cell r="BQ237">
            <v>22</v>
          </cell>
          <cell r="BR237">
            <v>16</v>
          </cell>
          <cell r="BS237">
            <v>19</v>
          </cell>
          <cell r="BT237">
            <v>16</v>
          </cell>
          <cell r="BU237">
            <v>20</v>
          </cell>
          <cell r="BV237">
            <v>16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109</v>
          </cell>
          <cell r="CG237">
            <v>0</v>
          </cell>
          <cell r="CH237">
            <v>0</v>
          </cell>
          <cell r="CI237">
            <v>0</v>
          </cell>
          <cell r="CJ237">
            <v>21</v>
          </cell>
        </row>
        <row r="238">
          <cell r="A238" t="str">
            <v>042993</v>
          </cell>
          <cell r="B238" t="str">
            <v>Roromai Primary</v>
          </cell>
          <cell r="C238" t="str">
            <v>ENG</v>
          </cell>
          <cell r="D238" t="str">
            <v>PEB_MALAMP</v>
          </cell>
          <cell r="E238" t="str">
            <v>Malampa PEB</v>
          </cell>
          <cell r="F238" t="str">
            <v>V</v>
          </cell>
          <cell r="G238" t="str">
            <v>Government of Vanuatu</v>
          </cell>
          <cell r="H238" t="str">
            <v>Ambrym</v>
          </cell>
          <cell r="I238" t="str">
            <v>Malampa</v>
          </cell>
          <cell r="J238" t="str">
            <v>0085074001</v>
          </cell>
          <cell r="K238" t="str">
            <v>ROROMAI PRIMARY SCHOOL</v>
          </cell>
          <cell r="L238" t="str">
            <v>PS</v>
          </cell>
          <cell r="M238" t="str">
            <v>No</v>
          </cell>
          <cell r="N238" t="str">
            <v>Yes</v>
          </cell>
          <cell r="O238" t="str">
            <v>Yes</v>
          </cell>
          <cell r="P238" t="str">
            <v>Yes</v>
          </cell>
          <cell r="Q238" t="str">
            <v>Yes</v>
          </cell>
          <cell r="R238" t="str">
            <v>Yes</v>
          </cell>
          <cell r="S238" t="str">
            <v>Yes</v>
          </cell>
          <cell r="T238" t="str">
            <v>No</v>
          </cell>
          <cell r="U238" t="str">
            <v>No</v>
          </cell>
          <cell r="V238" t="str">
            <v>No</v>
          </cell>
          <cell r="W238" t="str">
            <v>No</v>
          </cell>
          <cell r="X238" t="str">
            <v>No</v>
          </cell>
          <cell r="Y238" t="str">
            <v>No</v>
          </cell>
          <cell r="Z238" t="str">
            <v>No</v>
          </cell>
          <cell r="AA238" t="str">
            <v>No</v>
          </cell>
          <cell r="AB238" t="str">
            <v>No</v>
          </cell>
          <cell r="AC238" t="str">
            <v>No</v>
          </cell>
          <cell r="AD238" t="str">
            <v xml:space="preserve">1 2 3 4 5 6 </v>
          </cell>
          <cell r="AE238" t="str">
            <v>No</v>
          </cell>
          <cell r="AF238" t="str">
            <v>Yes</v>
          </cell>
          <cell r="AG238" t="str">
            <v>No</v>
          </cell>
          <cell r="AH238" t="str">
            <v>No</v>
          </cell>
          <cell r="AI238" t="str">
            <v>No</v>
          </cell>
          <cell r="AJ238" t="str">
            <v>Yes</v>
          </cell>
          <cell r="AK238" t="str">
            <v>Yes</v>
          </cell>
          <cell r="AL238" t="str">
            <v>Yes</v>
          </cell>
          <cell r="AM238" t="str">
            <v>Yes</v>
          </cell>
          <cell r="AN238" t="str">
            <v>Yes</v>
          </cell>
          <cell r="AO238" t="str">
            <v>Yes</v>
          </cell>
          <cell r="AP238" t="str">
            <v>Yes</v>
          </cell>
          <cell r="AQ238" t="str">
            <v>Yes</v>
          </cell>
          <cell r="AR238" t="str">
            <v>Yes</v>
          </cell>
          <cell r="AS238" t="str">
            <v>Yes</v>
          </cell>
          <cell r="AT238" t="str">
            <v>Yes</v>
          </cell>
          <cell r="AU238" t="str">
            <v>Yes</v>
          </cell>
          <cell r="AV238" t="str">
            <v>No</v>
          </cell>
          <cell r="AW238" t="str">
            <v>No</v>
          </cell>
          <cell r="AX238">
            <v>0</v>
          </cell>
          <cell r="AY238">
            <v>6</v>
          </cell>
          <cell r="AZ238">
            <v>7</v>
          </cell>
          <cell r="BA238">
            <v>6</v>
          </cell>
          <cell r="BB238">
            <v>13</v>
          </cell>
          <cell r="BC238">
            <v>7</v>
          </cell>
          <cell r="BD238">
            <v>3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42</v>
          </cell>
          <cell r="BO238">
            <v>0</v>
          </cell>
          <cell r="BP238">
            <v>0</v>
          </cell>
          <cell r="BQ238">
            <v>6</v>
          </cell>
          <cell r="BR238">
            <v>7</v>
          </cell>
          <cell r="BS238">
            <v>6</v>
          </cell>
          <cell r="BT238">
            <v>13</v>
          </cell>
          <cell r="BU238">
            <v>7</v>
          </cell>
          <cell r="BV238">
            <v>3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42</v>
          </cell>
          <cell r="CG238">
            <v>0</v>
          </cell>
          <cell r="CH238">
            <v>0</v>
          </cell>
          <cell r="CI238">
            <v>0</v>
          </cell>
          <cell r="CJ238">
            <v>10</v>
          </cell>
        </row>
        <row r="239">
          <cell r="A239" t="str">
            <v>043081</v>
          </cell>
          <cell r="B239" t="str">
            <v>Vao Ilot Primary</v>
          </cell>
          <cell r="C239" t="str">
            <v>FRE</v>
          </cell>
          <cell r="D239" t="str">
            <v>CATH</v>
          </cell>
          <cell r="E239" t="str">
            <v>Catholic Education Authority</v>
          </cell>
          <cell r="F239" t="str">
            <v>G</v>
          </cell>
          <cell r="G239" t="str">
            <v>Church (Government Assisted)</v>
          </cell>
          <cell r="H239" t="str">
            <v>Vao</v>
          </cell>
          <cell r="I239" t="str">
            <v>Malampa</v>
          </cell>
          <cell r="J239" t="str">
            <v>0085059001</v>
          </cell>
          <cell r="K239" t="str">
            <v>VAO ILOT PRIMARY SCHOOL</v>
          </cell>
          <cell r="L239" t="str">
            <v>PS</v>
          </cell>
          <cell r="M239" t="str">
            <v>No</v>
          </cell>
          <cell r="N239" t="str">
            <v>Yes</v>
          </cell>
          <cell r="O239" t="str">
            <v>Yes</v>
          </cell>
          <cell r="P239" t="str">
            <v>Yes</v>
          </cell>
          <cell r="Q239" t="str">
            <v>Yes</v>
          </cell>
          <cell r="R239" t="str">
            <v>Yes</v>
          </cell>
          <cell r="S239" t="str">
            <v>Yes</v>
          </cell>
          <cell r="T239" t="str">
            <v>No</v>
          </cell>
          <cell r="U239" t="str">
            <v>No</v>
          </cell>
          <cell r="V239" t="str">
            <v>No</v>
          </cell>
          <cell r="W239" t="str">
            <v>No</v>
          </cell>
          <cell r="X239" t="str">
            <v>No</v>
          </cell>
          <cell r="Y239" t="str">
            <v>No</v>
          </cell>
          <cell r="Z239" t="str">
            <v>No</v>
          </cell>
          <cell r="AA239" t="str">
            <v>No</v>
          </cell>
          <cell r="AB239" t="str">
            <v>No</v>
          </cell>
          <cell r="AC239" t="str">
            <v>No</v>
          </cell>
          <cell r="AD239" t="str">
            <v xml:space="preserve">1 2 3 4 5 6 </v>
          </cell>
          <cell r="AE239" t="str">
            <v>No</v>
          </cell>
          <cell r="AF239" t="str">
            <v>Yes</v>
          </cell>
          <cell r="AG239" t="str">
            <v>No</v>
          </cell>
          <cell r="AH239" t="str">
            <v>No</v>
          </cell>
          <cell r="AI239" t="str">
            <v>No</v>
          </cell>
          <cell r="AJ239" t="str">
            <v>Yes</v>
          </cell>
          <cell r="AK239" t="str">
            <v>Yes</v>
          </cell>
          <cell r="AL239" t="str">
            <v>Yes</v>
          </cell>
          <cell r="AM239" t="str">
            <v>Yes</v>
          </cell>
          <cell r="AN239" t="str">
            <v>Yes</v>
          </cell>
          <cell r="AO239" t="str">
            <v>Yes</v>
          </cell>
          <cell r="AP239" t="str">
            <v>Yes</v>
          </cell>
          <cell r="AQ239" t="str">
            <v>Yes</v>
          </cell>
          <cell r="AR239" t="str">
            <v>Yes</v>
          </cell>
          <cell r="AS239" t="str">
            <v>Yes</v>
          </cell>
          <cell r="AT239" t="str">
            <v>Yes</v>
          </cell>
          <cell r="AU239" t="str">
            <v>Yes</v>
          </cell>
          <cell r="AV239" t="str">
            <v>No</v>
          </cell>
          <cell r="AW239" t="str">
            <v>No</v>
          </cell>
          <cell r="AX239">
            <v>0</v>
          </cell>
          <cell r="AY239">
            <v>62</v>
          </cell>
          <cell r="AZ239">
            <v>62</v>
          </cell>
          <cell r="BA239">
            <v>62</v>
          </cell>
          <cell r="BB239">
            <v>64</v>
          </cell>
          <cell r="BC239">
            <v>68</v>
          </cell>
          <cell r="BD239">
            <v>63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381</v>
          </cell>
          <cell r="BO239">
            <v>0</v>
          </cell>
          <cell r="BP239">
            <v>0</v>
          </cell>
          <cell r="BQ239">
            <v>62</v>
          </cell>
          <cell r="BR239">
            <v>62</v>
          </cell>
          <cell r="BS239">
            <v>62</v>
          </cell>
          <cell r="BT239">
            <v>64</v>
          </cell>
          <cell r="BU239">
            <v>68</v>
          </cell>
          <cell r="BV239">
            <v>63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381</v>
          </cell>
          <cell r="CG239">
            <v>0</v>
          </cell>
          <cell r="CH239">
            <v>0</v>
          </cell>
          <cell r="CI239">
            <v>0</v>
          </cell>
          <cell r="CJ239">
            <v>36</v>
          </cell>
        </row>
        <row r="240">
          <cell r="A240" t="str">
            <v>043101</v>
          </cell>
          <cell r="B240" t="str">
            <v>Atchin St. Louis Primary</v>
          </cell>
          <cell r="C240" t="str">
            <v>FRE</v>
          </cell>
          <cell r="D240" t="str">
            <v>CATH</v>
          </cell>
          <cell r="E240" t="str">
            <v>Catholic Education Authority</v>
          </cell>
          <cell r="F240" t="str">
            <v>G</v>
          </cell>
          <cell r="G240" t="str">
            <v>Church (Government Assisted)</v>
          </cell>
          <cell r="H240" t="str">
            <v>Malekula</v>
          </cell>
          <cell r="I240" t="str">
            <v>Malampa</v>
          </cell>
          <cell r="J240" t="str">
            <v>0085060001</v>
          </cell>
          <cell r="K240" t="str">
            <v>ECOLE ST LOUIS</v>
          </cell>
          <cell r="L240" t="str">
            <v>PS</v>
          </cell>
          <cell r="M240" t="str">
            <v>No</v>
          </cell>
          <cell r="N240" t="str">
            <v>Yes</v>
          </cell>
          <cell r="O240" t="str">
            <v>Yes</v>
          </cell>
          <cell r="P240" t="str">
            <v>Yes</v>
          </cell>
          <cell r="Q240" t="str">
            <v>Yes</v>
          </cell>
          <cell r="R240" t="str">
            <v>Yes</v>
          </cell>
          <cell r="S240" t="str">
            <v>Yes</v>
          </cell>
          <cell r="T240" t="str">
            <v>No</v>
          </cell>
          <cell r="U240" t="str">
            <v>No</v>
          </cell>
          <cell r="V240" t="str">
            <v>No</v>
          </cell>
          <cell r="W240" t="str">
            <v>No</v>
          </cell>
          <cell r="X240" t="str">
            <v>No</v>
          </cell>
          <cell r="Y240" t="str">
            <v>No</v>
          </cell>
          <cell r="Z240" t="str">
            <v>No</v>
          </cell>
          <cell r="AA240" t="str">
            <v>No</v>
          </cell>
          <cell r="AB240" t="str">
            <v>No</v>
          </cell>
          <cell r="AC240" t="str">
            <v>No</v>
          </cell>
          <cell r="AD240" t="str">
            <v xml:space="preserve">1 2 3 4 5 6 </v>
          </cell>
          <cell r="AE240" t="str">
            <v>No</v>
          </cell>
          <cell r="AF240" t="str">
            <v>Yes</v>
          </cell>
          <cell r="AG240" t="str">
            <v>No</v>
          </cell>
          <cell r="AH240" t="str">
            <v>No</v>
          </cell>
          <cell r="AI240" t="str">
            <v>No</v>
          </cell>
          <cell r="AJ240" t="str">
            <v>Yes</v>
          </cell>
          <cell r="AK240" t="str">
            <v>Yes</v>
          </cell>
          <cell r="AL240" t="str">
            <v>Yes</v>
          </cell>
          <cell r="AM240" t="str">
            <v>Yes</v>
          </cell>
          <cell r="AN240" t="str">
            <v>Yes</v>
          </cell>
          <cell r="AO240" t="str">
            <v>Yes</v>
          </cell>
          <cell r="AP240" t="str">
            <v>No</v>
          </cell>
          <cell r="AQ240" t="str">
            <v>No</v>
          </cell>
          <cell r="AR240" t="str">
            <v>No</v>
          </cell>
          <cell r="AS240" t="str">
            <v>Yes</v>
          </cell>
          <cell r="AT240" t="str">
            <v>Yes</v>
          </cell>
          <cell r="AU240" t="str">
            <v>Yes</v>
          </cell>
          <cell r="AV240" t="str">
            <v>No</v>
          </cell>
          <cell r="AW240" t="str">
            <v>No</v>
          </cell>
          <cell r="AX240">
            <v>0</v>
          </cell>
          <cell r="AY240">
            <v>5</v>
          </cell>
          <cell r="AZ240">
            <v>11</v>
          </cell>
          <cell r="BA240">
            <v>12</v>
          </cell>
          <cell r="BB240">
            <v>10</v>
          </cell>
          <cell r="BC240">
            <v>10</v>
          </cell>
          <cell r="BD240">
            <v>16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64</v>
          </cell>
          <cell r="BO240">
            <v>0</v>
          </cell>
          <cell r="BP240">
            <v>0</v>
          </cell>
          <cell r="BQ240">
            <v>5</v>
          </cell>
          <cell r="BR240">
            <v>11</v>
          </cell>
          <cell r="BS240">
            <v>12</v>
          </cell>
          <cell r="BT240">
            <v>10</v>
          </cell>
          <cell r="BU240">
            <v>10</v>
          </cell>
          <cell r="BV240">
            <v>16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64</v>
          </cell>
          <cell r="CG240">
            <v>0</v>
          </cell>
          <cell r="CH240">
            <v>0</v>
          </cell>
          <cell r="CI240">
            <v>0</v>
          </cell>
          <cell r="CJ240">
            <v>5</v>
          </cell>
        </row>
        <row r="241">
          <cell r="A241" t="str">
            <v>043115</v>
          </cell>
          <cell r="B241" t="str">
            <v>Chenard Primary</v>
          </cell>
          <cell r="C241" t="str">
            <v>FRE</v>
          </cell>
          <cell r="D241" t="str">
            <v>FELP</v>
          </cell>
          <cell r="E241" t="str">
            <v>Federation de l'enseignement libre protestant (FELP)</v>
          </cell>
          <cell r="F241" t="str">
            <v>G</v>
          </cell>
          <cell r="G241" t="str">
            <v>Church (Government Assisted)</v>
          </cell>
          <cell r="H241" t="str">
            <v>Atchin</v>
          </cell>
          <cell r="I241" t="str">
            <v>Malampa</v>
          </cell>
          <cell r="J241" t="str">
            <v>0085063001</v>
          </cell>
          <cell r="K241" t="str">
            <v>CHENARD PRIMARY SCHOOL</v>
          </cell>
          <cell r="L241" t="str">
            <v>PS</v>
          </cell>
          <cell r="M241" t="str">
            <v>No</v>
          </cell>
          <cell r="N241" t="str">
            <v>Yes</v>
          </cell>
          <cell r="O241" t="str">
            <v>Yes</v>
          </cell>
          <cell r="P241" t="str">
            <v>Yes</v>
          </cell>
          <cell r="Q241" t="str">
            <v>Yes</v>
          </cell>
          <cell r="R241" t="str">
            <v>Yes</v>
          </cell>
          <cell r="S241" t="str">
            <v>Yes</v>
          </cell>
          <cell r="T241" t="str">
            <v>No</v>
          </cell>
          <cell r="U241" t="str">
            <v>No</v>
          </cell>
          <cell r="V241" t="str">
            <v>No</v>
          </cell>
          <cell r="W241" t="str">
            <v>No</v>
          </cell>
          <cell r="X241" t="str">
            <v>No</v>
          </cell>
          <cell r="Y241" t="str">
            <v>No</v>
          </cell>
          <cell r="Z241" t="str">
            <v>No</v>
          </cell>
          <cell r="AA241" t="str">
            <v>No</v>
          </cell>
          <cell r="AB241" t="str">
            <v>No</v>
          </cell>
          <cell r="AC241" t="str">
            <v>No</v>
          </cell>
          <cell r="AD241" t="str">
            <v xml:space="preserve">1 2 3 4 5 6 </v>
          </cell>
          <cell r="AE241" t="str">
            <v>No</v>
          </cell>
          <cell r="AF241" t="str">
            <v>Yes</v>
          </cell>
          <cell r="AG241" t="str">
            <v>No</v>
          </cell>
          <cell r="AH241" t="str">
            <v>No</v>
          </cell>
          <cell r="AI241" t="str">
            <v>No</v>
          </cell>
          <cell r="AJ241" t="str">
            <v>Yes</v>
          </cell>
          <cell r="AK241" t="str">
            <v>Yes</v>
          </cell>
          <cell r="AL241" t="str">
            <v>Yes</v>
          </cell>
          <cell r="AM241" t="str">
            <v>Yes</v>
          </cell>
          <cell r="AN241" t="str">
            <v>Yes</v>
          </cell>
          <cell r="AO241" t="str">
            <v>Yes</v>
          </cell>
          <cell r="AP241" t="str">
            <v>Yes</v>
          </cell>
          <cell r="AQ241" t="str">
            <v>Yes</v>
          </cell>
          <cell r="AR241" t="str">
            <v>Yes</v>
          </cell>
          <cell r="AS241" t="str">
            <v>Yes</v>
          </cell>
          <cell r="AT241" t="str">
            <v>Yes</v>
          </cell>
          <cell r="AU241" t="str">
            <v>Yes</v>
          </cell>
          <cell r="AV241" t="str">
            <v>No</v>
          </cell>
          <cell r="AW241" t="str">
            <v>No</v>
          </cell>
          <cell r="AX241">
            <v>0</v>
          </cell>
          <cell r="AY241">
            <v>6</v>
          </cell>
          <cell r="AZ241">
            <v>5</v>
          </cell>
          <cell r="BA241">
            <v>6</v>
          </cell>
          <cell r="BB241">
            <v>7</v>
          </cell>
          <cell r="BC241">
            <v>9</v>
          </cell>
          <cell r="BD241">
            <v>7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40</v>
          </cell>
          <cell r="BO241">
            <v>0</v>
          </cell>
          <cell r="BP241">
            <v>0</v>
          </cell>
          <cell r="BQ241">
            <v>6</v>
          </cell>
          <cell r="BR241">
            <v>5</v>
          </cell>
          <cell r="BS241">
            <v>6</v>
          </cell>
          <cell r="BT241">
            <v>7</v>
          </cell>
          <cell r="BU241">
            <v>9</v>
          </cell>
          <cell r="BV241">
            <v>7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40</v>
          </cell>
          <cell r="CG241">
            <v>0</v>
          </cell>
          <cell r="CH241">
            <v>0</v>
          </cell>
          <cell r="CI241">
            <v>0</v>
          </cell>
          <cell r="CJ241">
            <v>5</v>
          </cell>
        </row>
        <row r="242">
          <cell r="A242" t="str">
            <v>043177</v>
          </cell>
          <cell r="B242" t="str">
            <v>Topaen Primary</v>
          </cell>
          <cell r="C242" t="str">
            <v>ENG</v>
          </cell>
          <cell r="D242" t="str">
            <v>PEB_MALAMP</v>
          </cell>
          <cell r="E242" t="str">
            <v>Malampa PEB</v>
          </cell>
          <cell r="F242" t="str">
            <v>V</v>
          </cell>
          <cell r="G242" t="str">
            <v>Government of Vanuatu</v>
          </cell>
          <cell r="H242" t="str">
            <v>Atchin</v>
          </cell>
          <cell r="I242" t="str">
            <v>Malampa</v>
          </cell>
          <cell r="J242" t="str">
            <v>0098419001</v>
          </cell>
          <cell r="K242" t="str">
            <v>TOPAEN COMMUNITY PRIMARY SCHOOL</v>
          </cell>
          <cell r="L242" t="str">
            <v>PS</v>
          </cell>
          <cell r="M242" t="str">
            <v>No</v>
          </cell>
          <cell r="N242" t="str">
            <v>Yes</v>
          </cell>
          <cell r="O242" t="str">
            <v>Yes</v>
          </cell>
          <cell r="P242" t="str">
            <v>Yes</v>
          </cell>
          <cell r="Q242" t="str">
            <v>Yes</v>
          </cell>
          <cell r="R242" t="str">
            <v>Yes</v>
          </cell>
          <cell r="S242" t="str">
            <v>Yes</v>
          </cell>
          <cell r="T242" t="str">
            <v>No</v>
          </cell>
          <cell r="U242" t="str">
            <v>No</v>
          </cell>
          <cell r="V242" t="str">
            <v>No</v>
          </cell>
          <cell r="W242" t="str">
            <v>No</v>
          </cell>
          <cell r="X242" t="str">
            <v>No</v>
          </cell>
          <cell r="Y242" t="str">
            <v>No</v>
          </cell>
          <cell r="Z242" t="str">
            <v>No</v>
          </cell>
          <cell r="AA242" t="str">
            <v>No</v>
          </cell>
          <cell r="AB242" t="str">
            <v>No</v>
          </cell>
          <cell r="AC242" t="str">
            <v>No</v>
          </cell>
          <cell r="AD242" t="str">
            <v xml:space="preserve">1 2 3 4 5 6 </v>
          </cell>
          <cell r="AE242" t="str">
            <v>No</v>
          </cell>
          <cell r="AF242" t="str">
            <v>Yes</v>
          </cell>
          <cell r="AG242" t="str">
            <v>No</v>
          </cell>
          <cell r="AH242" t="str">
            <v>No</v>
          </cell>
          <cell r="AI242" t="str">
            <v>No</v>
          </cell>
          <cell r="AJ242" t="str">
            <v>Yes</v>
          </cell>
          <cell r="AK242" t="str">
            <v>Yes</v>
          </cell>
          <cell r="AL242" t="str">
            <v>Yes</v>
          </cell>
          <cell r="AM242" t="str">
            <v>Yes</v>
          </cell>
          <cell r="AN242" t="str">
            <v>Yes</v>
          </cell>
          <cell r="AO242" t="str">
            <v>Yes</v>
          </cell>
          <cell r="AP242" t="str">
            <v>Yes</v>
          </cell>
          <cell r="AQ242" t="str">
            <v>Yes</v>
          </cell>
          <cell r="AR242" t="str">
            <v>Yes</v>
          </cell>
          <cell r="AS242" t="str">
            <v>Yes</v>
          </cell>
          <cell r="AT242" t="str">
            <v>Yes</v>
          </cell>
          <cell r="AU242" t="str">
            <v>Yes</v>
          </cell>
          <cell r="AV242" t="str">
            <v>No</v>
          </cell>
          <cell r="AW242" t="str">
            <v>No</v>
          </cell>
          <cell r="AX242">
            <v>0</v>
          </cell>
          <cell r="AY242">
            <v>9</v>
          </cell>
          <cell r="AZ242">
            <v>18</v>
          </cell>
          <cell r="BA242">
            <v>41</v>
          </cell>
          <cell r="BB242">
            <v>23</v>
          </cell>
          <cell r="BC242">
            <v>20</v>
          </cell>
          <cell r="BD242">
            <v>17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128</v>
          </cell>
          <cell r="BO242">
            <v>0</v>
          </cell>
          <cell r="BP242">
            <v>0</v>
          </cell>
          <cell r="BQ242">
            <v>9</v>
          </cell>
          <cell r="BR242">
            <v>18</v>
          </cell>
          <cell r="BS242">
            <v>41</v>
          </cell>
          <cell r="BT242">
            <v>23</v>
          </cell>
          <cell r="BU242">
            <v>20</v>
          </cell>
          <cell r="BV242">
            <v>17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128</v>
          </cell>
          <cell r="CG242">
            <v>0</v>
          </cell>
          <cell r="CH242">
            <v>0</v>
          </cell>
          <cell r="CI242">
            <v>0</v>
          </cell>
          <cell r="CJ242">
            <v>5</v>
          </cell>
        </row>
        <row r="243">
          <cell r="A243" t="str">
            <v>043867</v>
          </cell>
          <cell r="B243" t="str">
            <v>Sangalai Primary</v>
          </cell>
          <cell r="C243" t="str">
            <v>ENG</v>
          </cell>
          <cell r="D243" t="str">
            <v>PEB_MALAMP</v>
          </cell>
          <cell r="E243" t="str">
            <v>Malampa PEB</v>
          </cell>
          <cell r="F243" t="str">
            <v>V</v>
          </cell>
          <cell r="G243" t="str">
            <v>Government of Vanuatu</v>
          </cell>
          <cell r="H243" t="str">
            <v>Maskelyns</v>
          </cell>
          <cell r="I243" t="str">
            <v>Malampa</v>
          </cell>
          <cell r="J243" t="str">
            <v>0084995001</v>
          </cell>
          <cell r="K243" t="str">
            <v>SANGALAI PRIMARY SCHOOL</v>
          </cell>
          <cell r="L243" t="str">
            <v>PS</v>
          </cell>
          <cell r="M243" t="str">
            <v>No</v>
          </cell>
          <cell r="N243" t="str">
            <v>Yes</v>
          </cell>
          <cell r="O243" t="str">
            <v>Yes</v>
          </cell>
          <cell r="P243" t="str">
            <v>Yes</v>
          </cell>
          <cell r="Q243" t="str">
            <v>Yes</v>
          </cell>
          <cell r="R243" t="str">
            <v>Yes</v>
          </cell>
          <cell r="S243" t="str">
            <v>Yes</v>
          </cell>
          <cell r="T243" t="str">
            <v>No</v>
          </cell>
          <cell r="U243" t="str">
            <v>No</v>
          </cell>
          <cell r="V243" t="str">
            <v>No</v>
          </cell>
          <cell r="W243" t="str">
            <v>No</v>
          </cell>
          <cell r="X243" t="str">
            <v>No</v>
          </cell>
          <cell r="Y243" t="str">
            <v>No</v>
          </cell>
          <cell r="Z243" t="str">
            <v>No</v>
          </cell>
          <cell r="AA243" t="str">
            <v>No</v>
          </cell>
          <cell r="AB243" t="str">
            <v>No</v>
          </cell>
          <cell r="AC243" t="str">
            <v>No</v>
          </cell>
          <cell r="AD243" t="str">
            <v xml:space="preserve">1 2 3 4 5 6 </v>
          </cell>
          <cell r="AE243" t="str">
            <v>No</v>
          </cell>
          <cell r="AF243" t="str">
            <v>Yes</v>
          </cell>
          <cell r="AG243" t="str">
            <v>No</v>
          </cell>
          <cell r="AH243" t="str">
            <v>No</v>
          </cell>
          <cell r="AI243" t="str">
            <v>No</v>
          </cell>
          <cell r="AJ243" t="str">
            <v>Yes</v>
          </cell>
          <cell r="AK243" t="str">
            <v>Yes</v>
          </cell>
          <cell r="AL243" t="str">
            <v>Yes</v>
          </cell>
          <cell r="AM243" t="str">
            <v>Yes</v>
          </cell>
          <cell r="AN243" t="str">
            <v>Yes</v>
          </cell>
          <cell r="AO243" t="str">
            <v>Yes</v>
          </cell>
          <cell r="AP243" t="str">
            <v>Yes</v>
          </cell>
          <cell r="AQ243" t="str">
            <v>Yes</v>
          </cell>
          <cell r="AR243" t="str">
            <v>Yes</v>
          </cell>
          <cell r="AS243" t="str">
            <v>Yes</v>
          </cell>
          <cell r="AT243" t="str">
            <v>Yes</v>
          </cell>
          <cell r="AU243" t="str">
            <v>Yes</v>
          </cell>
          <cell r="AV243" t="str">
            <v>No</v>
          </cell>
          <cell r="AW243" t="str">
            <v>No</v>
          </cell>
          <cell r="AX243">
            <v>0</v>
          </cell>
          <cell r="AY243">
            <v>36</v>
          </cell>
          <cell r="AZ243">
            <v>34</v>
          </cell>
          <cell r="BA243">
            <v>22</v>
          </cell>
          <cell r="BB243">
            <v>34</v>
          </cell>
          <cell r="BC243">
            <v>36</v>
          </cell>
          <cell r="BD243">
            <v>53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215</v>
          </cell>
          <cell r="BO243">
            <v>0</v>
          </cell>
          <cell r="BP243">
            <v>0</v>
          </cell>
          <cell r="BQ243">
            <v>36</v>
          </cell>
          <cell r="BR243">
            <v>34</v>
          </cell>
          <cell r="BS243">
            <v>22</v>
          </cell>
          <cell r="BT243">
            <v>34</v>
          </cell>
          <cell r="BU243">
            <v>36</v>
          </cell>
          <cell r="BV243">
            <v>53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215</v>
          </cell>
          <cell r="CG243">
            <v>0</v>
          </cell>
          <cell r="CH243">
            <v>0</v>
          </cell>
          <cell r="CI243">
            <v>0</v>
          </cell>
          <cell r="CJ243">
            <v>53</v>
          </cell>
        </row>
        <row r="244">
          <cell r="A244" t="str">
            <v>043953</v>
          </cell>
          <cell r="B244" t="str">
            <v>Namaru Primary</v>
          </cell>
          <cell r="C244" t="str">
            <v>ENG</v>
          </cell>
          <cell r="D244" t="str">
            <v>PEB_MALAMP</v>
          </cell>
          <cell r="E244" t="str">
            <v>Malampa PEB</v>
          </cell>
          <cell r="F244" t="str">
            <v>V</v>
          </cell>
          <cell r="G244" t="str">
            <v>Government of Vanuatu</v>
          </cell>
          <cell r="H244" t="str">
            <v>Avock</v>
          </cell>
          <cell r="I244" t="str">
            <v>Malampa</v>
          </cell>
          <cell r="J244" t="str">
            <v>0085045001</v>
          </cell>
          <cell r="K244" t="str">
            <v>NAMARU PRIMARY SCHOOL</v>
          </cell>
          <cell r="L244" t="str">
            <v>PS</v>
          </cell>
          <cell r="M244" t="str">
            <v>No</v>
          </cell>
          <cell r="N244" t="str">
            <v>Yes</v>
          </cell>
          <cell r="O244" t="str">
            <v>Yes</v>
          </cell>
          <cell r="P244" t="str">
            <v>Yes</v>
          </cell>
          <cell r="Q244" t="str">
            <v>Yes</v>
          </cell>
          <cell r="R244" t="str">
            <v>Yes</v>
          </cell>
          <cell r="S244" t="str">
            <v>Yes</v>
          </cell>
          <cell r="T244" t="str">
            <v>No</v>
          </cell>
          <cell r="U244" t="str">
            <v>No</v>
          </cell>
          <cell r="V244" t="str">
            <v>No</v>
          </cell>
          <cell r="W244" t="str">
            <v>No</v>
          </cell>
          <cell r="X244" t="str">
            <v>No</v>
          </cell>
          <cell r="Y244" t="str">
            <v>No</v>
          </cell>
          <cell r="Z244" t="str">
            <v>No</v>
          </cell>
          <cell r="AA244" t="str">
            <v>No</v>
          </cell>
          <cell r="AB244" t="str">
            <v>No</v>
          </cell>
          <cell r="AC244" t="str">
            <v>No</v>
          </cell>
          <cell r="AD244" t="str">
            <v xml:space="preserve">1 2 3 4 5 6 </v>
          </cell>
          <cell r="AE244" t="str">
            <v>No</v>
          </cell>
          <cell r="AF244" t="str">
            <v>Yes</v>
          </cell>
          <cell r="AG244" t="str">
            <v>No</v>
          </cell>
          <cell r="AH244" t="str">
            <v>No</v>
          </cell>
          <cell r="AI244" t="str">
            <v>No</v>
          </cell>
          <cell r="AJ244" t="str">
            <v>Yes</v>
          </cell>
          <cell r="AK244" t="str">
            <v>Yes</v>
          </cell>
          <cell r="AL244" t="str">
            <v>Yes</v>
          </cell>
          <cell r="AM244" t="str">
            <v>Yes</v>
          </cell>
          <cell r="AN244" t="str">
            <v>Yes</v>
          </cell>
          <cell r="AO244" t="str">
            <v>Yes</v>
          </cell>
          <cell r="AP244" t="str">
            <v>Yes</v>
          </cell>
          <cell r="AQ244" t="str">
            <v>No</v>
          </cell>
          <cell r="AR244" t="str">
            <v>Yes</v>
          </cell>
          <cell r="AS244" t="str">
            <v>Yes</v>
          </cell>
          <cell r="AT244" t="str">
            <v>No</v>
          </cell>
          <cell r="AU244" t="str">
            <v>Yes</v>
          </cell>
          <cell r="AV244" t="str">
            <v>No</v>
          </cell>
          <cell r="AW244" t="str">
            <v>No</v>
          </cell>
          <cell r="AX244">
            <v>0</v>
          </cell>
          <cell r="AY244">
            <v>15</v>
          </cell>
          <cell r="AZ244">
            <v>12</v>
          </cell>
          <cell r="BA244">
            <v>9</v>
          </cell>
          <cell r="BB244">
            <v>6</v>
          </cell>
          <cell r="BC244">
            <v>10</v>
          </cell>
          <cell r="BD244">
            <v>13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65</v>
          </cell>
          <cell r="BO244">
            <v>0</v>
          </cell>
          <cell r="BP244">
            <v>0</v>
          </cell>
          <cell r="BQ244">
            <v>15</v>
          </cell>
          <cell r="BR244">
            <v>12</v>
          </cell>
          <cell r="BS244">
            <v>9</v>
          </cell>
          <cell r="BT244">
            <v>6</v>
          </cell>
          <cell r="BU244">
            <v>10</v>
          </cell>
          <cell r="BV244">
            <v>13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65</v>
          </cell>
          <cell r="CG244">
            <v>0</v>
          </cell>
          <cell r="CH244">
            <v>0</v>
          </cell>
          <cell r="CI244">
            <v>0</v>
          </cell>
          <cell r="CJ244">
            <v>8</v>
          </cell>
        </row>
        <row r="245">
          <cell r="A245" t="str">
            <v>044043</v>
          </cell>
          <cell r="B245" t="str">
            <v>Luwoi Primary</v>
          </cell>
          <cell r="C245" t="str">
            <v>ENG</v>
          </cell>
          <cell r="D245" t="str">
            <v>PEB_MALAMP</v>
          </cell>
          <cell r="E245" t="str">
            <v>Malampa PEB</v>
          </cell>
          <cell r="F245" t="str">
            <v>V</v>
          </cell>
          <cell r="G245" t="str">
            <v>Government of Vanuatu</v>
          </cell>
          <cell r="H245" t="str">
            <v>Malekula</v>
          </cell>
          <cell r="I245" t="str">
            <v>Malampa</v>
          </cell>
          <cell r="J245" t="str">
            <v>0085099001</v>
          </cell>
          <cell r="K245" t="str">
            <v>LUWOI PRIMARY SCHOOL</v>
          </cell>
          <cell r="L245" t="str">
            <v>PS</v>
          </cell>
          <cell r="M245" t="str">
            <v>No</v>
          </cell>
          <cell r="N245" t="str">
            <v>Yes</v>
          </cell>
          <cell r="O245" t="str">
            <v>Yes</v>
          </cell>
          <cell r="P245" t="str">
            <v>Yes</v>
          </cell>
          <cell r="Q245" t="str">
            <v>Yes</v>
          </cell>
          <cell r="R245" t="str">
            <v>Yes</v>
          </cell>
          <cell r="S245" t="str">
            <v>Yes</v>
          </cell>
          <cell r="T245" t="str">
            <v>No</v>
          </cell>
          <cell r="U245" t="str">
            <v>No</v>
          </cell>
          <cell r="V245" t="str">
            <v>No</v>
          </cell>
          <cell r="W245" t="str">
            <v>No</v>
          </cell>
          <cell r="X245" t="str">
            <v>No</v>
          </cell>
          <cell r="Y245" t="str">
            <v>No</v>
          </cell>
          <cell r="Z245" t="str">
            <v>No</v>
          </cell>
          <cell r="AA245" t="str">
            <v>No</v>
          </cell>
          <cell r="AB245" t="str">
            <v>No</v>
          </cell>
          <cell r="AC245" t="str">
            <v>No</v>
          </cell>
          <cell r="AD245" t="str">
            <v xml:space="preserve">1 2 3 4 5 6 </v>
          </cell>
          <cell r="AE245" t="str">
            <v>No</v>
          </cell>
          <cell r="AF245" t="str">
            <v>Yes</v>
          </cell>
          <cell r="AG245" t="str">
            <v>No</v>
          </cell>
          <cell r="AH245" t="str">
            <v>No</v>
          </cell>
          <cell r="AI245" t="str">
            <v>No</v>
          </cell>
          <cell r="AJ245" t="str">
            <v>Yes</v>
          </cell>
          <cell r="AK245" t="str">
            <v>Yes</v>
          </cell>
          <cell r="AL245" t="str">
            <v>Yes</v>
          </cell>
          <cell r="AM245" t="str">
            <v>Yes</v>
          </cell>
          <cell r="AN245" t="str">
            <v>Yes</v>
          </cell>
          <cell r="AO245" t="str">
            <v>Yes</v>
          </cell>
          <cell r="AP245" t="str">
            <v>Yes</v>
          </cell>
          <cell r="AQ245" t="str">
            <v>No</v>
          </cell>
          <cell r="AR245" t="str">
            <v>No</v>
          </cell>
          <cell r="AS245" t="str">
            <v>Yes</v>
          </cell>
          <cell r="AT245" t="str">
            <v>Yes</v>
          </cell>
          <cell r="AU245" t="str">
            <v>Yes</v>
          </cell>
          <cell r="AV245" t="str">
            <v>No</v>
          </cell>
          <cell r="AW245" t="str">
            <v>No</v>
          </cell>
          <cell r="AX245">
            <v>0</v>
          </cell>
          <cell r="AY245">
            <v>14</v>
          </cell>
          <cell r="AZ245">
            <v>20</v>
          </cell>
          <cell r="BA245">
            <v>23</v>
          </cell>
          <cell r="BB245">
            <v>14</v>
          </cell>
          <cell r="BC245">
            <v>11</v>
          </cell>
          <cell r="BD245">
            <v>21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103</v>
          </cell>
          <cell r="BO245">
            <v>0</v>
          </cell>
          <cell r="BP245">
            <v>0</v>
          </cell>
          <cell r="BQ245">
            <v>14</v>
          </cell>
          <cell r="BR245">
            <v>20</v>
          </cell>
          <cell r="BS245">
            <v>23</v>
          </cell>
          <cell r="BT245">
            <v>14</v>
          </cell>
          <cell r="BU245">
            <v>11</v>
          </cell>
          <cell r="BV245">
            <v>21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103</v>
          </cell>
          <cell r="CG245">
            <v>0</v>
          </cell>
          <cell r="CH245">
            <v>0</v>
          </cell>
          <cell r="CI245">
            <v>0</v>
          </cell>
          <cell r="CJ245">
            <v>23</v>
          </cell>
        </row>
        <row r="246">
          <cell r="A246" t="str">
            <v>0441320</v>
          </cell>
          <cell r="B246" t="str">
            <v>Hill Valley Primary</v>
          </cell>
          <cell r="C246" t="str">
            <v>ENG</v>
          </cell>
          <cell r="D246" t="str">
            <v>PEB_MALAMP</v>
          </cell>
          <cell r="E246" t="str">
            <v>Malampa PEB</v>
          </cell>
          <cell r="F246" t="str">
            <v>V</v>
          </cell>
          <cell r="G246" t="str">
            <v>Government of Vanuatu</v>
          </cell>
          <cell r="H246" t="str">
            <v>Tomman</v>
          </cell>
          <cell r="I246" t="str">
            <v>Malampa</v>
          </cell>
          <cell r="J246" t="str">
            <v>0193228001</v>
          </cell>
          <cell r="K246" t="str">
            <v>HILLVALEY PRIMARY SCHOOL</v>
          </cell>
          <cell r="L246" t="str">
            <v>PS</v>
          </cell>
          <cell r="M246" t="str">
            <v>No</v>
          </cell>
          <cell r="N246" t="str">
            <v>Yes</v>
          </cell>
          <cell r="O246" t="str">
            <v>Yes</v>
          </cell>
          <cell r="P246" t="str">
            <v>Yes</v>
          </cell>
          <cell r="Q246" t="str">
            <v>Yes</v>
          </cell>
          <cell r="R246" t="str">
            <v>Yes</v>
          </cell>
          <cell r="S246" t="str">
            <v>Yes</v>
          </cell>
          <cell r="T246" t="str">
            <v>No</v>
          </cell>
          <cell r="U246" t="str">
            <v>No</v>
          </cell>
          <cell r="V246" t="str">
            <v>No</v>
          </cell>
          <cell r="W246" t="str">
            <v>No</v>
          </cell>
          <cell r="X246" t="str">
            <v>No</v>
          </cell>
          <cell r="Y246" t="str">
            <v>No</v>
          </cell>
          <cell r="Z246" t="str">
            <v>No</v>
          </cell>
          <cell r="AA246" t="str">
            <v>No</v>
          </cell>
          <cell r="AB246" t="str">
            <v>No</v>
          </cell>
          <cell r="AC246" t="str">
            <v>No</v>
          </cell>
          <cell r="AD246" t="str">
            <v xml:space="preserve">1 2 3 4 5 6 </v>
          </cell>
          <cell r="AE246" t="str">
            <v>No</v>
          </cell>
          <cell r="AF246" t="str">
            <v>Yes</v>
          </cell>
          <cell r="AG246" t="str">
            <v>No</v>
          </cell>
          <cell r="AH246" t="str">
            <v>No</v>
          </cell>
          <cell r="AI246" t="str">
            <v>No</v>
          </cell>
          <cell r="AJ246" t="str">
            <v>No</v>
          </cell>
          <cell r="AK246" t="str">
            <v>Yes</v>
          </cell>
          <cell r="AL246" t="str">
            <v>No</v>
          </cell>
          <cell r="AM246" t="str">
            <v>No</v>
          </cell>
          <cell r="AN246" t="str">
            <v>No</v>
          </cell>
          <cell r="AO246" t="str">
            <v>Yes</v>
          </cell>
          <cell r="AP246" t="str">
            <v>No</v>
          </cell>
          <cell r="AQ246" t="str">
            <v>No</v>
          </cell>
          <cell r="AR246" t="str">
            <v>No</v>
          </cell>
          <cell r="AS246" t="str">
            <v>No</v>
          </cell>
          <cell r="AT246" t="str">
            <v>No</v>
          </cell>
          <cell r="AU246" t="str">
            <v>No</v>
          </cell>
          <cell r="AV246" t="str">
            <v>No</v>
          </cell>
          <cell r="AW246" t="str">
            <v>No</v>
          </cell>
          <cell r="AX246">
            <v>0</v>
          </cell>
          <cell r="AY246">
            <v>12</v>
          </cell>
          <cell r="AZ246">
            <v>7</v>
          </cell>
          <cell r="BA246">
            <v>9</v>
          </cell>
          <cell r="BB246">
            <v>8</v>
          </cell>
          <cell r="BC246">
            <v>7</v>
          </cell>
          <cell r="BD246">
            <v>12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55</v>
          </cell>
          <cell r="BO246">
            <v>0</v>
          </cell>
          <cell r="BP246">
            <v>0</v>
          </cell>
          <cell r="BQ246">
            <v>12</v>
          </cell>
          <cell r="BR246">
            <v>7</v>
          </cell>
          <cell r="BS246">
            <v>9</v>
          </cell>
          <cell r="BT246">
            <v>8</v>
          </cell>
          <cell r="BU246">
            <v>7</v>
          </cell>
          <cell r="BV246">
            <v>12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55</v>
          </cell>
          <cell r="CG246">
            <v>0</v>
          </cell>
          <cell r="CH246">
            <v>0</v>
          </cell>
          <cell r="CI246">
            <v>0</v>
          </cell>
          <cell r="CJ246">
            <v>22</v>
          </cell>
        </row>
        <row r="247">
          <cell r="A247" t="str">
            <v>044306</v>
          </cell>
          <cell r="B247" t="str">
            <v>Baiap SDA Primary</v>
          </cell>
          <cell r="C247" t="str">
            <v>ENG</v>
          </cell>
          <cell r="D247" t="str">
            <v>SDA</v>
          </cell>
          <cell r="E247" t="str">
            <v>Seven Day Adventist</v>
          </cell>
          <cell r="F247" t="str">
            <v>G</v>
          </cell>
          <cell r="G247" t="str">
            <v>Church (Government Assisted)</v>
          </cell>
          <cell r="H247" t="str">
            <v>Ambrym</v>
          </cell>
          <cell r="I247" t="str">
            <v>Malampa</v>
          </cell>
          <cell r="J247" t="str">
            <v>0098411001</v>
          </cell>
          <cell r="K247" t="str">
            <v>BAIAP PRIMARY SCHOOL</v>
          </cell>
          <cell r="L247" t="str">
            <v>PS</v>
          </cell>
          <cell r="M247" t="str">
            <v>No</v>
          </cell>
          <cell r="N247" t="str">
            <v>Yes</v>
          </cell>
          <cell r="O247" t="str">
            <v>Yes</v>
          </cell>
          <cell r="P247" t="str">
            <v>Yes</v>
          </cell>
          <cell r="Q247" t="str">
            <v>Yes</v>
          </cell>
          <cell r="R247" t="str">
            <v>Yes</v>
          </cell>
          <cell r="S247" t="str">
            <v>Yes</v>
          </cell>
          <cell r="T247" t="str">
            <v>No</v>
          </cell>
          <cell r="U247" t="str">
            <v>No</v>
          </cell>
          <cell r="V247" t="str">
            <v>No</v>
          </cell>
          <cell r="W247" t="str">
            <v>No</v>
          </cell>
          <cell r="X247" t="str">
            <v>No</v>
          </cell>
          <cell r="Y247" t="str">
            <v>No</v>
          </cell>
          <cell r="Z247" t="str">
            <v>No</v>
          </cell>
          <cell r="AA247" t="str">
            <v>No</v>
          </cell>
          <cell r="AB247" t="str">
            <v>No</v>
          </cell>
          <cell r="AC247" t="str">
            <v>No</v>
          </cell>
          <cell r="AD247" t="str">
            <v xml:space="preserve">1 2 3 4 5 6 </v>
          </cell>
          <cell r="AE247" t="str">
            <v>No</v>
          </cell>
          <cell r="AF247" t="str">
            <v>Yes</v>
          </cell>
          <cell r="AG247" t="str">
            <v>No</v>
          </cell>
          <cell r="AH247" t="str">
            <v>No</v>
          </cell>
          <cell r="AI247" t="str">
            <v>No</v>
          </cell>
          <cell r="AJ247" t="str">
            <v>Yes</v>
          </cell>
          <cell r="AK247" t="str">
            <v>Yes</v>
          </cell>
          <cell r="AL247" t="str">
            <v>Yes</v>
          </cell>
          <cell r="AM247" t="str">
            <v>Yes</v>
          </cell>
          <cell r="AN247" t="str">
            <v>Yes</v>
          </cell>
          <cell r="AO247" t="str">
            <v>Yes</v>
          </cell>
          <cell r="AP247" t="str">
            <v>Yes</v>
          </cell>
          <cell r="AQ247" t="str">
            <v>Yes</v>
          </cell>
          <cell r="AR247" t="str">
            <v>Yes</v>
          </cell>
          <cell r="AS247" t="str">
            <v>Yes</v>
          </cell>
          <cell r="AT247" t="str">
            <v>Yes</v>
          </cell>
          <cell r="AU247" t="str">
            <v>Yes</v>
          </cell>
          <cell r="AV247" t="str">
            <v>No</v>
          </cell>
          <cell r="AW247" t="str">
            <v>Yes</v>
          </cell>
          <cell r="AX247">
            <v>0</v>
          </cell>
          <cell r="AY247">
            <v>5</v>
          </cell>
          <cell r="AZ247">
            <v>3</v>
          </cell>
          <cell r="BA247">
            <v>6</v>
          </cell>
          <cell r="BB247">
            <v>5</v>
          </cell>
          <cell r="BC247">
            <v>4</v>
          </cell>
          <cell r="BD247">
            <v>4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27</v>
          </cell>
          <cell r="BO247">
            <v>0</v>
          </cell>
          <cell r="BP247">
            <v>0</v>
          </cell>
          <cell r="BQ247">
            <v>5</v>
          </cell>
          <cell r="BR247">
            <v>3</v>
          </cell>
          <cell r="BS247">
            <v>6</v>
          </cell>
          <cell r="BT247">
            <v>5</v>
          </cell>
          <cell r="BU247">
            <v>4</v>
          </cell>
          <cell r="BV247">
            <v>4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</row>
        <row r="248">
          <cell r="A248" t="str">
            <v>044313</v>
          </cell>
          <cell r="B248" t="str">
            <v>Bulemap Primary</v>
          </cell>
          <cell r="C248" t="str">
            <v>ENG</v>
          </cell>
          <cell r="D248" t="str">
            <v>PEB_MALAMP</v>
          </cell>
          <cell r="E248" t="str">
            <v>Malampa PEB</v>
          </cell>
          <cell r="F248" t="str">
            <v>V</v>
          </cell>
          <cell r="G248" t="str">
            <v>Government of Vanuatu</v>
          </cell>
          <cell r="H248" t="str">
            <v>Ambrym</v>
          </cell>
          <cell r="I248" t="str">
            <v>Malampa</v>
          </cell>
          <cell r="J248" t="str">
            <v>0085133001</v>
          </cell>
          <cell r="K248" t="str">
            <v>BULEMAP PRIMARY SCHOOL</v>
          </cell>
          <cell r="L248" t="str">
            <v>PS</v>
          </cell>
          <cell r="M248" t="str">
            <v>No</v>
          </cell>
          <cell r="N248" t="str">
            <v>Yes</v>
          </cell>
          <cell r="O248" t="str">
            <v>Yes</v>
          </cell>
          <cell r="P248" t="str">
            <v>Yes</v>
          </cell>
          <cell r="Q248" t="str">
            <v>Yes</v>
          </cell>
          <cell r="R248" t="str">
            <v>Yes</v>
          </cell>
          <cell r="S248" t="str">
            <v>Yes</v>
          </cell>
          <cell r="T248" t="str">
            <v>No</v>
          </cell>
          <cell r="U248" t="str">
            <v>No</v>
          </cell>
          <cell r="V248" t="str">
            <v>No</v>
          </cell>
          <cell r="W248" t="str">
            <v>No</v>
          </cell>
          <cell r="X248" t="str">
            <v>No</v>
          </cell>
          <cell r="Y248" t="str">
            <v>No</v>
          </cell>
          <cell r="Z248" t="str">
            <v>No</v>
          </cell>
          <cell r="AA248" t="str">
            <v>No</v>
          </cell>
          <cell r="AB248" t="str">
            <v>No</v>
          </cell>
          <cell r="AC248" t="str">
            <v>No</v>
          </cell>
          <cell r="AD248" t="str">
            <v xml:space="preserve">1 2 3 4 5 6 </v>
          </cell>
          <cell r="AE248" t="str">
            <v>No</v>
          </cell>
          <cell r="AF248" t="str">
            <v>Yes</v>
          </cell>
          <cell r="AG248" t="str">
            <v>No</v>
          </cell>
          <cell r="AH248" t="str">
            <v>No</v>
          </cell>
          <cell r="AI248" t="str">
            <v>No</v>
          </cell>
          <cell r="AJ248" t="str">
            <v>Yes</v>
          </cell>
          <cell r="AK248" t="str">
            <v>Yes</v>
          </cell>
          <cell r="AL248" t="str">
            <v>Yes</v>
          </cell>
          <cell r="AM248" t="str">
            <v>Yes</v>
          </cell>
          <cell r="AN248" t="str">
            <v>Yes</v>
          </cell>
          <cell r="AO248" t="str">
            <v>Yes</v>
          </cell>
          <cell r="AP248" t="str">
            <v>No</v>
          </cell>
          <cell r="AQ248" t="str">
            <v>No</v>
          </cell>
          <cell r="AR248" t="str">
            <v>Yes</v>
          </cell>
          <cell r="AS248" t="str">
            <v>Yes</v>
          </cell>
          <cell r="AT248" t="str">
            <v>Yes</v>
          </cell>
          <cell r="AU248" t="str">
            <v>Yes</v>
          </cell>
          <cell r="AV248" t="str">
            <v>No</v>
          </cell>
          <cell r="AW248" t="str">
            <v>No</v>
          </cell>
          <cell r="AX248">
            <v>0</v>
          </cell>
          <cell r="AY248">
            <v>9</v>
          </cell>
          <cell r="AZ248">
            <v>10</v>
          </cell>
          <cell r="BA248">
            <v>7</v>
          </cell>
          <cell r="BB248">
            <v>13</v>
          </cell>
          <cell r="BC248">
            <v>11</v>
          </cell>
          <cell r="BD248">
            <v>11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61</v>
          </cell>
          <cell r="BO248">
            <v>0</v>
          </cell>
          <cell r="BP248">
            <v>0</v>
          </cell>
          <cell r="BQ248">
            <v>9</v>
          </cell>
          <cell r="BR248">
            <v>10</v>
          </cell>
          <cell r="BS248">
            <v>7</v>
          </cell>
          <cell r="BT248">
            <v>13</v>
          </cell>
          <cell r="BU248">
            <v>11</v>
          </cell>
          <cell r="BV248">
            <v>11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61</v>
          </cell>
          <cell r="CG248">
            <v>0</v>
          </cell>
          <cell r="CH248">
            <v>0</v>
          </cell>
          <cell r="CI248">
            <v>0</v>
          </cell>
          <cell r="CJ248">
            <v>10</v>
          </cell>
        </row>
        <row r="249">
          <cell r="A249" t="str">
            <v>044316</v>
          </cell>
          <cell r="B249" t="str">
            <v>Craig Cove Primary</v>
          </cell>
          <cell r="C249" t="str">
            <v>FRE</v>
          </cell>
          <cell r="D249" t="str">
            <v>CATH</v>
          </cell>
          <cell r="E249" t="str">
            <v>Catholic Education Authority</v>
          </cell>
          <cell r="F249" t="str">
            <v>G</v>
          </cell>
          <cell r="G249" t="str">
            <v>Church (Government Assisted)</v>
          </cell>
          <cell r="H249" t="str">
            <v>Ambrym</v>
          </cell>
          <cell r="I249" t="str">
            <v>Malampa</v>
          </cell>
          <cell r="J249" t="str">
            <v>0085070001</v>
          </cell>
          <cell r="K249" t="str">
            <v>GRAIG COVE PRIMARY SCHOOL</v>
          </cell>
          <cell r="L249" t="str">
            <v>PS</v>
          </cell>
          <cell r="M249" t="str">
            <v>No</v>
          </cell>
          <cell r="N249" t="str">
            <v>Yes</v>
          </cell>
          <cell r="O249" t="str">
            <v>Yes</v>
          </cell>
          <cell r="P249" t="str">
            <v>Yes</v>
          </cell>
          <cell r="Q249" t="str">
            <v>Yes</v>
          </cell>
          <cell r="R249" t="str">
            <v>Yes</v>
          </cell>
          <cell r="S249" t="str">
            <v>Yes</v>
          </cell>
          <cell r="T249" t="str">
            <v>No</v>
          </cell>
          <cell r="U249" t="str">
            <v>No</v>
          </cell>
          <cell r="V249" t="str">
            <v>No</v>
          </cell>
          <cell r="W249" t="str">
            <v>No</v>
          </cell>
          <cell r="X249" t="str">
            <v>No</v>
          </cell>
          <cell r="Y249" t="str">
            <v>No</v>
          </cell>
          <cell r="Z249" t="str">
            <v>No</v>
          </cell>
          <cell r="AA249" t="str">
            <v>No</v>
          </cell>
          <cell r="AB249" t="str">
            <v>No</v>
          </cell>
          <cell r="AC249" t="str">
            <v>No</v>
          </cell>
          <cell r="AD249" t="str">
            <v xml:space="preserve">1 2 3 4 5 6 </v>
          </cell>
          <cell r="AE249" t="str">
            <v>No</v>
          </cell>
          <cell r="AF249" t="str">
            <v>Yes</v>
          </cell>
          <cell r="AG249" t="str">
            <v>No</v>
          </cell>
          <cell r="AH249" t="str">
            <v>No</v>
          </cell>
          <cell r="AI249" t="str">
            <v>No</v>
          </cell>
          <cell r="AJ249" t="str">
            <v>Yes</v>
          </cell>
          <cell r="AK249" t="str">
            <v>Yes</v>
          </cell>
          <cell r="AL249" t="str">
            <v>Yes</v>
          </cell>
          <cell r="AM249" t="str">
            <v>Yes</v>
          </cell>
          <cell r="AN249" t="str">
            <v>Yes</v>
          </cell>
          <cell r="AO249" t="str">
            <v>Yes</v>
          </cell>
          <cell r="AP249" t="str">
            <v>Yes</v>
          </cell>
          <cell r="AQ249" t="str">
            <v>Yes</v>
          </cell>
          <cell r="AR249" t="str">
            <v>Yes</v>
          </cell>
          <cell r="AS249" t="str">
            <v>Yes</v>
          </cell>
          <cell r="AT249" t="str">
            <v>Yes</v>
          </cell>
          <cell r="AU249" t="str">
            <v>Yes</v>
          </cell>
          <cell r="AV249" t="str">
            <v>No</v>
          </cell>
          <cell r="AW249" t="str">
            <v>No</v>
          </cell>
          <cell r="AX249">
            <v>0</v>
          </cell>
          <cell r="AY249">
            <v>6</v>
          </cell>
          <cell r="AZ249">
            <v>2</v>
          </cell>
          <cell r="BA249">
            <v>4</v>
          </cell>
          <cell r="BB249">
            <v>7</v>
          </cell>
          <cell r="BC249">
            <v>13</v>
          </cell>
          <cell r="BD249">
            <v>5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37</v>
          </cell>
          <cell r="BO249">
            <v>0</v>
          </cell>
          <cell r="BP249">
            <v>0</v>
          </cell>
          <cell r="BQ249">
            <v>6</v>
          </cell>
          <cell r="BR249">
            <v>2</v>
          </cell>
          <cell r="BS249">
            <v>4</v>
          </cell>
          <cell r="BT249">
            <v>7</v>
          </cell>
          <cell r="BU249">
            <v>13</v>
          </cell>
          <cell r="BV249">
            <v>5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37</v>
          </cell>
          <cell r="CG249">
            <v>0</v>
          </cell>
          <cell r="CH249">
            <v>0</v>
          </cell>
          <cell r="CI249">
            <v>0</v>
          </cell>
          <cell r="CJ249">
            <v>10</v>
          </cell>
        </row>
        <row r="250">
          <cell r="A250" t="str">
            <v>044320</v>
          </cell>
          <cell r="B250" t="str">
            <v>Fanla Primary</v>
          </cell>
          <cell r="C250" t="str">
            <v>FRE</v>
          </cell>
          <cell r="D250" t="str">
            <v>PEB_MALAMP</v>
          </cell>
          <cell r="E250" t="str">
            <v>Malampa PEB</v>
          </cell>
          <cell r="F250" t="str">
            <v>V</v>
          </cell>
          <cell r="G250" t="str">
            <v>Government of Vanuatu</v>
          </cell>
          <cell r="H250" t="str">
            <v>Ambrym</v>
          </cell>
          <cell r="I250" t="str">
            <v>Malampa</v>
          </cell>
          <cell r="J250" t="str">
            <v>0085130001</v>
          </cell>
          <cell r="K250" t="str">
            <v>FANLA PRIMARY SCHOOL</v>
          </cell>
          <cell r="L250" t="str">
            <v>PS</v>
          </cell>
          <cell r="M250" t="str">
            <v>No</v>
          </cell>
          <cell r="N250" t="str">
            <v>Yes</v>
          </cell>
          <cell r="O250" t="str">
            <v>Yes</v>
          </cell>
          <cell r="P250" t="str">
            <v>Yes</v>
          </cell>
          <cell r="Q250" t="str">
            <v>Yes</v>
          </cell>
          <cell r="R250" t="str">
            <v>Yes</v>
          </cell>
          <cell r="S250" t="str">
            <v>Yes</v>
          </cell>
          <cell r="T250" t="str">
            <v>No</v>
          </cell>
          <cell r="U250" t="str">
            <v>No</v>
          </cell>
          <cell r="V250" t="str">
            <v>No</v>
          </cell>
          <cell r="W250" t="str">
            <v>No</v>
          </cell>
          <cell r="X250" t="str">
            <v>No</v>
          </cell>
          <cell r="Y250" t="str">
            <v>No</v>
          </cell>
          <cell r="Z250" t="str">
            <v>No</v>
          </cell>
          <cell r="AA250" t="str">
            <v>No</v>
          </cell>
          <cell r="AB250" t="str">
            <v>No</v>
          </cell>
          <cell r="AC250" t="str">
            <v>No</v>
          </cell>
          <cell r="AD250" t="str">
            <v xml:space="preserve">1 2 3 4 5 6 </v>
          </cell>
          <cell r="AE250" t="str">
            <v>No</v>
          </cell>
          <cell r="AF250" t="str">
            <v>Yes</v>
          </cell>
          <cell r="AG250" t="str">
            <v>No</v>
          </cell>
          <cell r="AH250" t="str">
            <v>No</v>
          </cell>
          <cell r="AI250" t="str">
            <v>No</v>
          </cell>
          <cell r="AJ250" t="str">
            <v>Yes</v>
          </cell>
          <cell r="AK250" t="str">
            <v>Yes</v>
          </cell>
          <cell r="AL250" t="str">
            <v>Yes</v>
          </cell>
          <cell r="AM250" t="str">
            <v>Yes</v>
          </cell>
          <cell r="AN250" t="str">
            <v>Yes</v>
          </cell>
          <cell r="AO250" t="str">
            <v>Yes</v>
          </cell>
          <cell r="AP250" t="str">
            <v>Yes</v>
          </cell>
          <cell r="AQ250" t="str">
            <v>Yes</v>
          </cell>
          <cell r="AR250" t="str">
            <v>Yes</v>
          </cell>
          <cell r="AS250" t="str">
            <v>Yes</v>
          </cell>
          <cell r="AT250" t="str">
            <v>Yes</v>
          </cell>
          <cell r="AU250" t="str">
            <v>Yes</v>
          </cell>
          <cell r="AV250" t="str">
            <v>No</v>
          </cell>
          <cell r="AW250" t="str">
            <v>No</v>
          </cell>
          <cell r="AX250">
            <v>0</v>
          </cell>
          <cell r="AY250">
            <v>5</v>
          </cell>
          <cell r="AZ250">
            <v>4</v>
          </cell>
          <cell r="BA250">
            <v>7</v>
          </cell>
          <cell r="BB250">
            <v>6</v>
          </cell>
          <cell r="BC250">
            <v>6</v>
          </cell>
          <cell r="BD250">
            <v>3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31</v>
          </cell>
          <cell r="BO250">
            <v>0</v>
          </cell>
          <cell r="BP250">
            <v>0</v>
          </cell>
          <cell r="BQ250">
            <v>5</v>
          </cell>
          <cell r="BR250">
            <v>4</v>
          </cell>
          <cell r="BS250">
            <v>7</v>
          </cell>
          <cell r="BT250">
            <v>6</v>
          </cell>
          <cell r="BU250">
            <v>6</v>
          </cell>
          <cell r="BV250">
            <v>3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31</v>
          </cell>
          <cell r="CG250">
            <v>0</v>
          </cell>
          <cell r="CH250">
            <v>0</v>
          </cell>
          <cell r="CI250">
            <v>0</v>
          </cell>
          <cell r="CJ250">
            <v>5</v>
          </cell>
        </row>
        <row r="251">
          <cell r="A251" t="str">
            <v>044323</v>
          </cell>
          <cell r="B251" t="str">
            <v>Fonteng Primary</v>
          </cell>
          <cell r="C251" t="str">
            <v>ENG</v>
          </cell>
          <cell r="D251" t="str">
            <v>SDA</v>
          </cell>
          <cell r="E251" t="str">
            <v>Seven Day Adventist</v>
          </cell>
          <cell r="F251" t="str">
            <v>G</v>
          </cell>
          <cell r="G251" t="str">
            <v>Church (Government Assisted)</v>
          </cell>
          <cell r="H251" t="str">
            <v>Ambrym</v>
          </cell>
          <cell r="I251" t="str">
            <v>Malampa</v>
          </cell>
          <cell r="J251" t="str">
            <v>0098413001</v>
          </cell>
          <cell r="K251" t="str">
            <v>FONTENG PRIMARY SCHOOL</v>
          </cell>
          <cell r="L251" t="str">
            <v>PS</v>
          </cell>
          <cell r="M251" t="str">
            <v>No</v>
          </cell>
          <cell r="N251" t="str">
            <v>Yes</v>
          </cell>
          <cell r="O251" t="str">
            <v>Yes</v>
          </cell>
          <cell r="P251" t="str">
            <v>Yes</v>
          </cell>
          <cell r="Q251" t="str">
            <v>Yes</v>
          </cell>
          <cell r="R251" t="str">
            <v>Yes</v>
          </cell>
          <cell r="S251" t="str">
            <v>Yes</v>
          </cell>
          <cell r="T251" t="str">
            <v>No</v>
          </cell>
          <cell r="U251" t="str">
            <v>No</v>
          </cell>
          <cell r="V251" t="str">
            <v>No</v>
          </cell>
          <cell r="W251" t="str">
            <v>No</v>
          </cell>
          <cell r="X251" t="str">
            <v>No</v>
          </cell>
          <cell r="Y251" t="str">
            <v>No</v>
          </cell>
          <cell r="Z251" t="str">
            <v>No</v>
          </cell>
          <cell r="AA251" t="str">
            <v>No</v>
          </cell>
          <cell r="AB251" t="str">
            <v>No</v>
          </cell>
          <cell r="AC251" t="str">
            <v>No</v>
          </cell>
          <cell r="AD251" t="str">
            <v xml:space="preserve">1 2 3 4 5 6 </v>
          </cell>
          <cell r="AE251" t="str">
            <v>No</v>
          </cell>
          <cell r="AF251" t="str">
            <v>Yes</v>
          </cell>
          <cell r="AG251" t="str">
            <v>No</v>
          </cell>
          <cell r="AH251" t="str">
            <v>No</v>
          </cell>
          <cell r="AI251" t="str">
            <v>No</v>
          </cell>
          <cell r="AJ251" t="str">
            <v>Yes</v>
          </cell>
          <cell r="AK251" t="str">
            <v>Yes</v>
          </cell>
          <cell r="AL251" t="str">
            <v>Yes</v>
          </cell>
          <cell r="AM251" t="str">
            <v>Yes</v>
          </cell>
          <cell r="AN251" t="str">
            <v>Yes</v>
          </cell>
          <cell r="AO251" t="str">
            <v>Yes</v>
          </cell>
          <cell r="AP251" t="str">
            <v>No</v>
          </cell>
          <cell r="AQ251" t="str">
            <v>No</v>
          </cell>
          <cell r="AR251" t="str">
            <v>No</v>
          </cell>
          <cell r="AS251" t="str">
            <v>Yes</v>
          </cell>
          <cell r="AT251" t="str">
            <v>Yes</v>
          </cell>
          <cell r="AU251" t="str">
            <v>Yes</v>
          </cell>
          <cell r="AV251" t="str">
            <v>No</v>
          </cell>
          <cell r="AW251" t="str">
            <v>No</v>
          </cell>
          <cell r="AX251">
            <v>0</v>
          </cell>
          <cell r="AY251">
            <v>6</v>
          </cell>
          <cell r="AZ251">
            <v>5</v>
          </cell>
          <cell r="BA251">
            <v>3</v>
          </cell>
          <cell r="BB251">
            <v>3</v>
          </cell>
          <cell r="BC251">
            <v>2</v>
          </cell>
          <cell r="BD251">
            <v>4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23</v>
          </cell>
          <cell r="BO251">
            <v>0</v>
          </cell>
          <cell r="BP251">
            <v>0</v>
          </cell>
          <cell r="BQ251">
            <v>6</v>
          </cell>
          <cell r="BR251">
            <v>5</v>
          </cell>
          <cell r="BS251">
            <v>3</v>
          </cell>
          <cell r="BT251">
            <v>3</v>
          </cell>
          <cell r="BU251">
            <v>2</v>
          </cell>
          <cell r="BV251">
            <v>4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23</v>
          </cell>
          <cell r="CG251">
            <v>0</v>
          </cell>
          <cell r="CH251">
            <v>0</v>
          </cell>
          <cell r="CI251">
            <v>0</v>
          </cell>
          <cell r="CJ251">
            <v>1</v>
          </cell>
        </row>
        <row r="252">
          <cell r="A252" t="str">
            <v>044329</v>
          </cell>
          <cell r="B252" t="str">
            <v>Lalinda Primary</v>
          </cell>
          <cell r="C252" t="str">
            <v>ENG</v>
          </cell>
          <cell r="D252" t="str">
            <v>SDA</v>
          </cell>
          <cell r="E252" t="str">
            <v>Seven Day Adventist</v>
          </cell>
          <cell r="F252" t="str">
            <v>G</v>
          </cell>
          <cell r="G252" t="str">
            <v>Church (Government Assisted)</v>
          </cell>
          <cell r="H252" t="str">
            <v>Ambrym</v>
          </cell>
          <cell r="I252" t="str">
            <v>Malampa</v>
          </cell>
          <cell r="J252" t="str">
            <v>0098414001</v>
          </cell>
          <cell r="K252" t="str">
            <v>LALINDA PRIMARY SCHOOL</v>
          </cell>
          <cell r="L252" t="str">
            <v>PS</v>
          </cell>
          <cell r="M252" t="str">
            <v>No</v>
          </cell>
          <cell r="N252" t="str">
            <v>Yes</v>
          </cell>
          <cell r="O252" t="str">
            <v>Yes</v>
          </cell>
          <cell r="P252" t="str">
            <v>Yes</v>
          </cell>
          <cell r="Q252" t="str">
            <v>Yes</v>
          </cell>
          <cell r="R252" t="str">
            <v>Yes</v>
          </cell>
          <cell r="S252" t="str">
            <v>Yes</v>
          </cell>
          <cell r="T252" t="str">
            <v>No</v>
          </cell>
          <cell r="U252" t="str">
            <v>No</v>
          </cell>
          <cell r="V252" t="str">
            <v>No</v>
          </cell>
          <cell r="W252" t="str">
            <v>No</v>
          </cell>
          <cell r="X252" t="str">
            <v>No</v>
          </cell>
          <cell r="Y252" t="str">
            <v>No</v>
          </cell>
          <cell r="Z252" t="str">
            <v>No</v>
          </cell>
          <cell r="AA252" t="str">
            <v>No</v>
          </cell>
          <cell r="AB252" t="str">
            <v>No</v>
          </cell>
          <cell r="AC252" t="str">
            <v>No</v>
          </cell>
          <cell r="AD252" t="str">
            <v xml:space="preserve">1 2 3 4 5 6 </v>
          </cell>
          <cell r="AE252" t="str">
            <v>No</v>
          </cell>
          <cell r="AF252" t="str">
            <v>Yes</v>
          </cell>
          <cell r="AG252" t="str">
            <v>No</v>
          </cell>
          <cell r="AH252" t="str">
            <v>No</v>
          </cell>
          <cell r="AI252" t="str">
            <v>No</v>
          </cell>
          <cell r="AJ252" t="str">
            <v>Yes</v>
          </cell>
          <cell r="AK252" t="str">
            <v>Yes</v>
          </cell>
          <cell r="AL252" t="str">
            <v>Yes</v>
          </cell>
          <cell r="AM252" t="str">
            <v>Yes</v>
          </cell>
          <cell r="AN252" t="str">
            <v>Yes</v>
          </cell>
          <cell r="AO252" t="str">
            <v>Yes</v>
          </cell>
          <cell r="AP252" t="str">
            <v>No</v>
          </cell>
          <cell r="AQ252" t="str">
            <v>No</v>
          </cell>
          <cell r="AR252" t="str">
            <v>No</v>
          </cell>
          <cell r="AS252" t="str">
            <v>Yes</v>
          </cell>
          <cell r="AT252" t="str">
            <v>Yes</v>
          </cell>
          <cell r="AU252" t="str">
            <v>Yes</v>
          </cell>
          <cell r="AV252" t="str">
            <v>No</v>
          </cell>
          <cell r="AW252" t="str">
            <v>No</v>
          </cell>
          <cell r="AX252">
            <v>0</v>
          </cell>
          <cell r="AY252">
            <v>10</v>
          </cell>
          <cell r="AZ252">
            <v>4</v>
          </cell>
          <cell r="BA252">
            <v>11</v>
          </cell>
          <cell r="BB252">
            <v>16</v>
          </cell>
          <cell r="BC252">
            <v>17</v>
          </cell>
          <cell r="BD252">
            <v>8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66</v>
          </cell>
          <cell r="BO252">
            <v>0</v>
          </cell>
          <cell r="BP252">
            <v>0</v>
          </cell>
          <cell r="BQ252">
            <v>10</v>
          </cell>
          <cell r="BR252">
            <v>4</v>
          </cell>
          <cell r="BS252">
            <v>11</v>
          </cell>
          <cell r="BT252">
            <v>16</v>
          </cell>
          <cell r="BU252">
            <v>17</v>
          </cell>
          <cell r="BV252">
            <v>8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66</v>
          </cell>
          <cell r="CG252">
            <v>0</v>
          </cell>
          <cell r="CH252">
            <v>0</v>
          </cell>
          <cell r="CI252">
            <v>0</v>
          </cell>
          <cell r="CJ252">
            <v>9</v>
          </cell>
        </row>
        <row r="253">
          <cell r="A253" t="str">
            <v>0443336</v>
          </cell>
          <cell r="B253" t="str">
            <v>Port Vato English Primary</v>
          </cell>
          <cell r="C253" t="str">
            <v>ENG</v>
          </cell>
          <cell r="D253" t="str">
            <v>PEB_MALAMP</v>
          </cell>
          <cell r="E253" t="str">
            <v>Malampa PEB</v>
          </cell>
          <cell r="F253" t="str">
            <v>V</v>
          </cell>
          <cell r="G253" t="str">
            <v>Government of Vanuatu</v>
          </cell>
          <cell r="H253" t="str">
            <v>Ambrym</v>
          </cell>
          <cell r="I253" t="str">
            <v>Malampa</v>
          </cell>
          <cell r="J253" t="str">
            <v>0085011001</v>
          </cell>
          <cell r="K253" t="str">
            <v>PORT VATO PRIMARY SCHOOL</v>
          </cell>
          <cell r="L253" t="str">
            <v>PS</v>
          </cell>
          <cell r="M253" t="str">
            <v>No</v>
          </cell>
          <cell r="N253" t="str">
            <v>Yes</v>
          </cell>
          <cell r="O253" t="str">
            <v>Yes</v>
          </cell>
          <cell r="P253" t="str">
            <v>Yes</v>
          </cell>
          <cell r="Q253" t="str">
            <v>Yes</v>
          </cell>
          <cell r="R253" t="str">
            <v>Yes</v>
          </cell>
          <cell r="S253" t="str">
            <v>Yes</v>
          </cell>
          <cell r="T253" t="str">
            <v>No</v>
          </cell>
          <cell r="U253" t="str">
            <v>No</v>
          </cell>
          <cell r="V253" t="str">
            <v>No</v>
          </cell>
          <cell r="W253" t="str">
            <v>No</v>
          </cell>
          <cell r="X253" t="str">
            <v>No</v>
          </cell>
          <cell r="Y253" t="str">
            <v>No</v>
          </cell>
          <cell r="Z253" t="str">
            <v>No</v>
          </cell>
          <cell r="AA253" t="str">
            <v>No</v>
          </cell>
          <cell r="AB253" t="str">
            <v>No</v>
          </cell>
          <cell r="AC253" t="str">
            <v>No</v>
          </cell>
          <cell r="AD253" t="str">
            <v xml:space="preserve">1 2 3 4 5 6 </v>
          </cell>
          <cell r="AE253" t="str">
            <v>No</v>
          </cell>
          <cell r="AF253" t="str">
            <v>Yes</v>
          </cell>
          <cell r="AG253" t="str">
            <v>No</v>
          </cell>
          <cell r="AH253" t="str">
            <v>No</v>
          </cell>
          <cell r="AI253" t="str">
            <v>No</v>
          </cell>
          <cell r="AJ253" t="str">
            <v>Yes</v>
          </cell>
          <cell r="AK253" t="str">
            <v>Yes</v>
          </cell>
          <cell r="AL253" t="str">
            <v>Yes</v>
          </cell>
          <cell r="AM253" t="str">
            <v>Yes</v>
          </cell>
          <cell r="AN253" t="str">
            <v>Yes</v>
          </cell>
          <cell r="AO253" t="str">
            <v>Yes</v>
          </cell>
          <cell r="AP253" t="str">
            <v>Yes</v>
          </cell>
          <cell r="AQ253" t="str">
            <v>Yes</v>
          </cell>
          <cell r="AR253" t="str">
            <v>Yes</v>
          </cell>
          <cell r="AS253" t="str">
            <v>Yes</v>
          </cell>
          <cell r="AT253" t="str">
            <v>Yes</v>
          </cell>
          <cell r="AU253" t="str">
            <v>Yes</v>
          </cell>
          <cell r="AV253" t="str">
            <v>No</v>
          </cell>
          <cell r="AW253" t="str">
            <v>No</v>
          </cell>
          <cell r="AX253">
            <v>0</v>
          </cell>
          <cell r="AY253">
            <v>10</v>
          </cell>
          <cell r="AZ253">
            <v>5</v>
          </cell>
          <cell r="BA253">
            <v>15</v>
          </cell>
          <cell r="BB253">
            <v>18</v>
          </cell>
          <cell r="BC253">
            <v>14</v>
          </cell>
          <cell r="BD253">
            <v>8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70</v>
          </cell>
          <cell r="BO253">
            <v>0</v>
          </cell>
          <cell r="BP253">
            <v>0</v>
          </cell>
          <cell r="BQ253">
            <v>10</v>
          </cell>
          <cell r="BR253">
            <v>5</v>
          </cell>
          <cell r="BS253">
            <v>15</v>
          </cell>
          <cell r="BT253">
            <v>18</v>
          </cell>
          <cell r="BU253">
            <v>14</v>
          </cell>
          <cell r="BV253">
            <v>8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70</v>
          </cell>
          <cell r="CG253">
            <v>0</v>
          </cell>
          <cell r="CH253">
            <v>0</v>
          </cell>
          <cell r="CI253">
            <v>0</v>
          </cell>
          <cell r="CJ253">
            <v>30</v>
          </cell>
        </row>
        <row r="254">
          <cell r="A254" t="str">
            <v>044335</v>
          </cell>
          <cell r="B254" t="str">
            <v>Leleut Primary</v>
          </cell>
          <cell r="C254" t="str">
            <v>ENG</v>
          </cell>
          <cell r="D254" t="str">
            <v>PEB_MALAMP</v>
          </cell>
          <cell r="E254" t="str">
            <v>Malampa PEB</v>
          </cell>
          <cell r="F254" t="str">
            <v>V</v>
          </cell>
          <cell r="G254" t="str">
            <v>Government of Vanuatu</v>
          </cell>
          <cell r="H254" t="str">
            <v>Ambrym</v>
          </cell>
          <cell r="I254" t="str">
            <v>Malampa</v>
          </cell>
          <cell r="J254" t="str">
            <v>0085129001</v>
          </cell>
          <cell r="K254" t="str">
            <v>LELEUT PRIMARY SCHOOL</v>
          </cell>
          <cell r="L254" t="str">
            <v>PS</v>
          </cell>
          <cell r="M254" t="str">
            <v>No</v>
          </cell>
          <cell r="N254" t="str">
            <v>Yes</v>
          </cell>
          <cell r="O254" t="str">
            <v>Yes</v>
          </cell>
          <cell r="P254" t="str">
            <v>Yes</v>
          </cell>
          <cell r="Q254" t="str">
            <v>Yes</v>
          </cell>
          <cell r="R254" t="str">
            <v>Yes</v>
          </cell>
          <cell r="S254" t="str">
            <v>Yes</v>
          </cell>
          <cell r="T254" t="str">
            <v>No</v>
          </cell>
          <cell r="U254" t="str">
            <v>No</v>
          </cell>
          <cell r="V254" t="str">
            <v>No</v>
          </cell>
          <cell r="W254" t="str">
            <v>No</v>
          </cell>
          <cell r="X254" t="str">
            <v>No</v>
          </cell>
          <cell r="Y254" t="str">
            <v>No</v>
          </cell>
          <cell r="Z254" t="str">
            <v>No</v>
          </cell>
          <cell r="AA254" t="str">
            <v>No</v>
          </cell>
          <cell r="AB254" t="str">
            <v>No</v>
          </cell>
          <cell r="AC254" t="str">
            <v>No</v>
          </cell>
          <cell r="AD254" t="str">
            <v xml:space="preserve">1 2 3 4 5 6 </v>
          </cell>
          <cell r="AE254" t="str">
            <v>No</v>
          </cell>
          <cell r="AF254" t="str">
            <v>Yes</v>
          </cell>
          <cell r="AG254" t="str">
            <v>No</v>
          </cell>
          <cell r="AH254" t="str">
            <v>No</v>
          </cell>
          <cell r="AI254" t="str">
            <v>No</v>
          </cell>
          <cell r="AJ254" t="str">
            <v>Yes</v>
          </cell>
          <cell r="AK254" t="str">
            <v>Yes</v>
          </cell>
          <cell r="AL254" t="str">
            <v>Yes</v>
          </cell>
          <cell r="AM254" t="str">
            <v>Yes</v>
          </cell>
          <cell r="AN254" t="str">
            <v>Yes</v>
          </cell>
          <cell r="AO254" t="str">
            <v>Yes</v>
          </cell>
          <cell r="AP254" t="str">
            <v>Yes</v>
          </cell>
          <cell r="AQ254" t="str">
            <v>Yes</v>
          </cell>
          <cell r="AR254" t="str">
            <v>Yes</v>
          </cell>
          <cell r="AS254" t="str">
            <v>Yes</v>
          </cell>
          <cell r="AT254" t="str">
            <v>Yes</v>
          </cell>
          <cell r="AU254" t="str">
            <v>Yes</v>
          </cell>
          <cell r="AV254" t="str">
            <v>No</v>
          </cell>
          <cell r="AW254" t="str">
            <v>No</v>
          </cell>
          <cell r="AX254">
            <v>0</v>
          </cell>
          <cell r="AY254">
            <v>8</v>
          </cell>
          <cell r="AZ254">
            <v>10</v>
          </cell>
          <cell r="BA254">
            <v>6</v>
          </cell>
          <cell r="BB254">
            <v>15</v>
          </cell>
          <cell r="BC254">
            <v>9</v>
          </cell>
          <cell r="BD254">
            <v>6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54</v>
          </cell>
          <cell r="BO254">
            <v>0</v>
          </cell>
          <cell r="BP254">
            <v>0</v>
          </cell>
          <cell r="BQ254">
            <v>8</v>
          </cell>
          <cell r="BR254">
            <v>10</v>
          </cell>
          <cell r="BS254">
            <v>6</v>
          </cell>
          <cell r="BT254">
            <v>15</v>
          </cell>
          <cell r="BU254">
            <v>9</v>
          </cell>
          <cell r="BV254">
            <v>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54</v>
          </cell>
          <cell r="CG254">
            <v>0</v>
          </cell>
          <cell r="CH254">
            <v>0</v>
          </cell>
          <cell r="CI254">
            <v>0</v>
          </cell>
          <cell r="CJ254">
            <v>10</v>
          </cell>
        </row>
        <row r="255">
          <cell r="A255" t="str">
            <v>044337</v>
          </cell>
          <cell r="B255" t="str">
            <v>Linbul Primary</v>
          </cell>
          <cell r="C255" t="str">
            <v>ENG</v>
          </cell>
          <cell r="D255" t="str">
            <v>SDA</v>
          </cell>
          <cell r="E255" t="str">
            <v>Seven Day Adventist</v>
          </cell>
          <cell r="F255" t="str">
            <v>G</v>
          </cell>
          <cell r="G255" t="str">
            <v>Church (Government Assisted)</v>
          </cell>
          <cell r="H255" t="str">
            <v>Ambrym</v>
          </cell>
          <cell r="I255" t="str">
            <v>Malampa</v>
          </cell>
          <cell r="J255" t="str">
            <v>0098416001</v>
          </cell>
          <cell r="K255" t="str">
            <v>LINBUL PRIMARY SCHOOL</v>
          </cell>
          <cell r="L255" t="str">
            <v>PS</v>
          </cell>
          <cell r="M255" t="str">
            <v>No</v>
          </cell>
          <cell r="N255" t="str">
            <v>Yes</v>
          </cell>
          <cell r="O255" t="str">
            <v>Yes</v>
          </cell>
          <cell r="P255" t="str">
            <v>Yes</v>
          </cell>
          <cell r="Q255" t="str">
            <v>Yes</v>
          </cell>
          <cell r="R255" t="str">
            <v>Yes</v>
          </cell>
          <cell r="S255" t="str">
            <v>Yes</v>
          </cell>
          <cell r="T255" t="str">
            <v>No</v>
          </cell>
          <cell r="U255" t="str">
            <v>No</v>
          </cell>
          <cell r="V255" t="str">
            <v>No</v>
          </cell>
          <cell r="W255" t="str">
            <v>No</v>
          </cell>
          <cell r="X255" t="str">
            <v>No</v>
          </cell>
          <cell r="Y255" t="str">
            <v>No</v>
          </cell>
          <cell r="Z255" t="str">
            <v>No</v>
          </cell>
          <cell r="AA255" t="str">
            <v>No</v>
          </cell>
          <cell r="AB255" t="str">
            <v>No</v>
          </cell>
          <cell r="AC255" t="str">
            <v>No</v>
          </cell>
          <cell r="AD255" t="str">
            <v xml:space="preserve">1 2 3 4 5 6 </v>
          </cell>
          <cell r="AE255" t="str">
            <v>No</v>
          </cell>
          <cell r="AF255" t="str">
            <v>Yes</v>
          </cell>
          <cell r="AG255" t="str">
            <v>No</v>
          </cell>
          <cell r="AH255" t="str">
            <v>No</v>
          </cell>
          <cell r="AI255" t="str">
            <v>No</v>
          </cell>
          <cell r="AJ255" t="str">
            <v>Yes</v>
          </cell>
          <cell r="AK255" t="str">
            <v>Yes</v>
          </cell>
          <cell r="AL255" t="str">
            <v>Yes</v>
          </cell>
          <cell r="AM255" t="str">
            <v>Yes</v>
          </cell>
          <cell r="AN255" t="str">
            <v>Yes</v>
          </cell>
          <cell r="AO255" t="str">
            <v>Yes</v>
          </cell>
          <cell r="AP255" t="str">
            <v>Yes</v>
          </cell>
          <cell r="AQ255" t="str">
            <v>Yes</v>
          </cell>
          <cell r="AR255" t="str">
            <v>Yes</v>
          </cell>
          <cell r="AS255" t="str">
            <v>Yes</v>
          </cell>
          <cell r="AT255" t="str">
            <v>Yes</v>
          </cell>
          <cell r="AU255" t="str">
            <v>Yes</v>
          </cell>
          <cell r="AV255" t="str">
            <v>No</v>
          </cell>
          <cell r="AW255" t="str">
            <v>No</v>
          </cell>
          <cell r="AX255">
            <v>0</v>
          </cell>
          <cell r="AY255">
            <v>8</v>
          </cell>
          <cell r="AZ255">
            <v>12</v>
          </cell>
          <cell r="BA255">
            <v>13</v>
          </cell>
          <cell r="BB255">
            <v>10</v>
          </cell>
          <cell r="BC255">
            <v>12</v>
          </cell>
          <cell r="BD255">
            <v>11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66</v>
          </cell>
          <cell r="BO255">
            <v>0</v>
          </cell>
          <cell r="BP255">
            <v>0</v>
          </cell>
          <cell r="BQ255">
            <v>8</v>
          </cell>
          <cell r="BR255">
            <v>12</v>
          </cell>
          <cell r="BS255">
            <v>13</v>
          </cell>
          <cell r="BT255">
            <v>10</v>
          </cell>
          <cell r="BU255">
            <v>12</v>
          </cell>
          <cell r="BV255">
            <v>11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66</v>
          </cell>
          <cell r="CG255">
            <v>0</v>
          </cell>
          <cell r="CH255">
            <v>0</v>
          </cell>
          <cell r="CI255">
            <v>0</v>
          </cell>
          <cell r="CJ255">
            <v>11</v>
          </cell>
        </row>
        <row r="256">
          <cell r="A256" t="str">
            <v>044340</v>
          </cell>
          <cell r="B256" t="str">
            <v>Lolibulo Primary</v>
          </cell>
          <cell r="C256" t="str">
            <v>FRE</v>
          </cell>
          <cell r="D256" t="str">
            <v>PEB_MALAMP</v>
          </cell>
          <cell r="E256" t="str">
            <v>Malampa PEB</v>
          </cell>
          <cell r="F256" t="str">
            <v>V</v>
          </cell>
          <cell r="G256" t="str">
            <v>Government of Vanuatu</v>
          </cell>
          <cell r="H256" t="str">
            <v>Ambrym</v>
          </cell>
          <cell r="I256" t="str">
            <v>Malampa</v>
          </cell>
          <cell r="J256" t="str">
            <v>0085000001</v>
          </cell>
          <cell r="K256" t="str">
            <v>LOLIBULO PRIMARY SCHOOL</v>
          </cell>
          <cell r="L256" t="str">
            <v>PS</v>
          </cell>
          <cell r="M256" t="str">
            <v>No</v>
          </cell>
          <cell r="N256" t="str">
            <v>Yes</v>
          </cell>
          <cell r="O256" t="str">
            <v>Yes</v>
          </cell>
          <cell r="P256" t="str">
            <v>Yes</v>
          </cell>
          <cell r="Q256" t="str">
            <v>Yes</v>
          </cell>
          <cell r="R256" t="str">
            <v>Yes</v>
          </cell>
          <cell r="S256" t="str">
            <v>Yes</v>
          </cell>
          <cell r="T256" t="str">
            <v>No</v>
          </cell>
          <cell r="U256" t="str">
            <v>No</v>
          </cell>
          <cell r="V256" t="str">
            <v>No</v>
          </cell>
          <cell r="W256" t="str">
            <v>No</v>
          </cell>
          <cell r="X256" t="str">
            <v>No</v>
          </cell>
          <cell r="Y256" t="str">
            <v>No</v>
          </cell>
          <cell r="Z256" t="str">
            <v>No</v>
          </cell>
          <cell r="AA256" t="str">
            <v>No</v>
          </cell>
          <cell r="AB256" t="str">
            <v>No</v>
          </cell>
          <cell r="AC256" t="str">
            <v>No</v>
          </cell>
          <cell r="AD256" t="str">
            <v xml:space="preserve">1 2 3 4 5 6 </v>
          </cell>
          <cell r="AE256" t="str">
            <v>No</v>
          </cell>
          <cell r="AF256" t="str">
            <v>Yes</v>
          </cell>
          <cell r="AG256" t="str">
            <v>No</v>
          </cell>
          <cell r="AH256" t="str">
            <v>No</v>
          </cell>
          <cell r="AI256" t="str">
            <v>No</v>
          </cell>
          <cell r="AJ256" t="str">
            <v>Yes</v>
          </cell>
          <cell r="AK256" t="str">
            <v>Yes</v>
          </cell>
          <cell r="AL256" t="str">
            <v>Yes</v>
          </cell>
          <cell r="AM256" t="str">
            <v>Yes</v>
          </cell>
          <cell r="AN256" t="str">
            <v>Yes</v>
          </cell>
          <cell r="AO256" t="str">
            <v>Yes</v>
          </cell>
          <cell r="AP256" t="str">
            <v>No</v>
          </cell>
          <cell r="AQ256" t="str">
            <v>Yes</v>
          </cell>
          <cell r="AR256" t="str">
            <v>Yes</v>
          </cell>
          <cell r="AS256" t="str">
            <v>Yes</v>
          </cell>
          <cell r="AT256" t="str">
            <v>Yes</v>
          </cell>
          <cell r="AU256" t="str">
            <v>Yes</v>
          </cell>
          <cell r="AV256" t="str">
            <v>No</v>
          </cell>
          <cell r="AW256" t="str">
            <v>No</v>
          </cell>
          <cell r="AX256">
            <v>0</v>
          </cell>
          <cell r="AY256">
            <v>5</v>
          </cell>
          <cell r="AZ256">
            <v>12</v>
          </cell>
          <cell r="BA256">
            <v>7</v>
          </cell>
          <cell r="BB256">
            <v>3</v>
          </cell>
          <cell r="BC256">
            <v>7</v>
          </cell>
          <cell r="BD256">
            <v>3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37</v>
          </cell>
          <cell r="BO256">
            <v>0</v>
          </cell>
          <cell r="BP256">
            <v>0</v>
          </cell>
          <cell r="BQ256">
            <v>5</v>
          </cell>
          <cell r="BR256">
            <v>12</v>
          </cell>
          <cell r="BS256">
            <v>7</v>
          </cell>
          <cell r="BT256">
            <v>3</v>
          </cell>
          <cell r="BU256">
            <v>7</v>
          </cell>
          <cell r="BV256">
            <v>3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37</v>
          </cell>
          <cell r="CG256">
            <v>0</v>
          </cell>
          <cell r="CH256">
            <v>0</v>
          </cell>
          <cell r="CI256">
            <v>0</v>
          </cell>
          <cell r="CJ256">
            <v>20</v>
          </cell>
        </row>
        <row r="257">
          <cell r="A257" t="str">
            <v>044346</v>
          </cell>
          <cell r="B257" t="str">
            <v>Magam Primary</v>
          </cell>
          <cell r="C257" t="str">
            <v>ENG</v>
          </cell>
          <cell r="D257" t="str">
            <v>PEB_MALAMP</v>
          </cell>
          <cell r="E257" t="str">
            <v>Malampa PEB</v>
          </cell>
          <cell r="F257" t="str">
            <v>V</v>
          </cell>
          <cell r="G257" t="str">
            <v>Government of Vanuatu</v>
          </cell>
          <cell r="H257" t="str">
            <v>Ambrym</v>
          </cell>
          <cell r="I257" t="str">
            <v>Malampa</v>
          </cell>
          <cell r="J257" t="str">
            <v>0085003001</v>
          </cell>
          <cell r="K257" t="str">
            <v>MAGAM PRIMARY SCHOOL</v>
          </cell>
          <cell r="L257" t="str">
            <v>PS</v>
          </cell>
          <cell r="M257" t="str">
            <v>No</v>
          </cell>
          <cell r="N257" t="str">
            <v>Yes</v>
          </cell>
          <cell r="O257" t="str">
            <v>Yes</v>
          </cell>
          <cell r="P257" t="str">
            <v>Yes</v>
          </cell>
          <cell r="Q257" t="str">
            <v>Yes</v>
          </cell>
          <cell r="R257" t="str">
            <v>Yes</v>
          </cell>
          <cell r="S257" t="str">
            <v>Yes</v>
          </cell>
          <cell r="T257" t="str">
            <v>No</v>
          </cell>
          <cell r="U257" t="str">
            <v>No</v>
          </cell>
          <cell r="V257" t="str">
            <v>No</v>
          </cell>
          <cell r="W257" t="str">
            <v>No</v>
          </cell>
          <cell r="X257" t="str">
            <v>No</v>
          </cell>
          <cell r="Y257" t="str">
            <v>No</v>
          </cell>
          <cell r="Z257" t="str">
            <v>No</v>
          </cell>
          <cell r="AA257" t="str">
            <v>No</v>
          </cell>
          <cell r="AB257" t="str">
            <v>No</v>
          </cell>
          <cell r="AC257" t="str">
            <v>No</v>
          </cell>
          <cell r="AD257" t="str">
            <v xml:space="preserve">1 2 3 4 5 6 </v>
          </cell>
          <cell r="AE257" t="str">
            <v>No</v>
          </cell>
          <cell r="AF257" t="str">
            <v>Yes</v>
          </cell>
          <cell r="AG257" t="str">
            <v>No</v>
          </cell>
          <cell r="AH257" t="str">
            <v>No</v>
          </cell>
          <cell r="AI257" t="str">
            <v>No</v>
          </cell>
          <cell r="AJ257" t="str">
            <v>Yes</v>
          </cell>
          <cell r="AK257" t="str">
            <v>Yes</v>
          </cell>
          <cell r="AL257" t="str">
            <v>Yes</v>
          </cell>
          <cell r="AM257" t="str">
            <v>Yes</v>
          </cell>
          <cell r="AN257" t="str">
            <v>Yes</v>
          </cell>
          <cell r="AO257" t="str">
            <v>Yes</v>
          </cell>
          <cell r="AP257" t="str">
            <v>Yes</v>
          </cell>
          <cell r="AQ257" t="str">
            <v>Yes</v>
          </cell>
          <cell r="AR257" t="str">
            <v>Yes</v>
          </cell>
          <cell r="AS257" t="str">
            <v>Yes</v>
          </cell>
          <cell r="AT257" t="str">
            <v>Yes</v>
          </cell>
          <cell r="AU257" t="str">
            <v>Yes</v>
          </cell>
          <cell r="AV257" t="str">
            <v>No</v>
          </cell>
          <cell r="AW257" t="str">
            <v>No</v>
          </cell>
          <cell r="AX257">
            <v>0</v>
          </cell>
          <cell r="AY257">
            <v>17</v>
          </cell>
          <cell r="AZ257">
            <v>16</v>
          </cell>
          <cell r="BA257">
            <v>20</v>
          </cell>
          <cell r="BB257">
            <v>20</v>
          </cell>
          <cell r="BC257">
            <v>17</v>
          </cell>
          <cell r="BD257">
            <v>24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114</v>
          </cell>
          <cell r="BO257">
            <v>0</v>
          </cell>
          <cell r="BP257">
            <v>0</v>
          </cell>
          <cell r="BQ257">
            <v>17</v>
          </cell>
          <cell r="BR257">
            <v>16</v>
          </cell>
          <cell r="BS257">
            <v>20</v>
          </cell>
          <cell r="BT257">
            <v>20</v>
          </cell>
          <cell r="BU257">
            <v>17</v>
          </cell>
          <cell r="BV257">
            <v>24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114</v>
          </cell>
          <cell r="CG257">
            <v>0</v>
          </cell>
          <cell r="CH257">
            <v>0</v>
          </cell>
          <cell r="CI257">
            <v>0</v>
          </cell>
          <cell r="CJ257">
            <v>21</v>
          </cell>
        </row>
        <row r="258">
          <cell r="A258" t="str">
            <v>044349</v>
          </cell>
          <cell r="B258" t="str">
            <v>Mbossung Primary</v>
          </cell>
          <cell r="C258" t="str">
            <v>ENG</v>
          </cell>
          <cell r="D258" t="str">
            <v>PEB_MALAMP</v>
          </cell>
          <cell r="E258" t="str">
            <v>Malampa PEB</v>
          </cell>
          <cell r="F258" t="str">
            <v>V</v>
          </cell>
          <cell r="G258" t="str">
            <v>Government of Vanuatu</v>
          </cell>
          <cell r="H258" t="str">
            <v>Ambrym</v>
          </cell>
          <cell r="I258" t="str">
            <v>Malampa</v>
          </cell>
          <cell r="J258" t="str">
            <v>0085006001</v>
          </cell>
          <cell r="K258" t="str">
            <v>MBOSSUNG PRIMARY SCHOOL</v>
          </cell>
          <cell r="L258" t="str">
            <v>PS</v>
          </cell>
          <cell r="M258" t="str">
            <v>No</v>
          </cell>
          <cell r="N258" t="str">
            <v>Yes</v>
          </cell>
          <cell r="O258" t="str">
            <v>Yes</v>
          </cell>
          <cell r="P258" t="str">
            <v>Yes</v>
          </cell>
          <cell r="Q258" t="str">
            <v>Yes</v>
          </cell>
          <cell r="R258" t="str">
            <v>Yes</v>
          </cell>
          <cell r="S258" t="str">
            <v>Yes</v>
          </cell>
          <cell r="T258" t="str">
            <v>Yes</v>
          </cell>
          <cell r="U258" t="str">
            <v>Yes</v>
          </cell>
          <cell r="V258" t="str">
            <v>No</v>
          </cell>
          <cell r="W258" t="str">
            <v>No</v>
          </cell>
          <cell r="X258" t="str">
            <v>No</v>
          </cell>
          <cell r="Y258" t="str">
            <v>No</v>
          </cell>
          <cell r="Z258" t="str">
            <v>No</v>
          </cell>
          <cell r="AA258" t="str">
            <v>No</v>
          </cell>
          <cell r="AB258" t="str">
            <v>No</v>
          </cell>
          <cell r="AC258" t="str">
            <v>No</v>
          </cell>
          <cell r="AD258" t="str">
            <v xml:space="preserve">1 2 3 4 5 6 7 8 </v>
          </cell>
          <cell r="AE258" t="str">
            <v>No</v>
          </cell>
          <cell r="AF258" t="str">
            <v>Yes</v>
          </cell>
          <cell r="AG258" t="str">
            <v>Yes</v>
          </cell>
          <cell r="AH258" t="str">
            <v>Yes</v>
          </cell>
          <cell r="AI258" t="str">
            <v>No</v>
          </cell>
          <cell r="AJ258" t="str">
            <v>Yes</v>
          </cell>
          <cell r="AK258" t="str">
            <v>Yes</v>
          </cell>
          <cell r="AL258" t="str">
            <v>Yes</v>
          </cell>
          <cell r="AM258" t="str">
            <v>Yes</v>
          </cell>
          <cell r="AN258" t="str">
            <v>Yes</v>
          </cell>
          <cell r="AO258" t="str">
            <v>Yes</v>
          </cell>
          <cell r="AP258" t="str">
            <v>Yes</v>
          </cell>
          <cell r="AQ258" t="str">
            <v>Yes</v>
          </cell>
          <cell r="AR258" t="str">
            <v>Yes</v>
          </cell>
          <cell r="AS258" t="str">
            <v>Yes</v>
          </cell>
          <cell r="AT258" t="str">
            <v>Yes</v>
          </cell>
          <cell r="AU258" t="str">
            <v>Yes</v>
          </cell>
          <cell r="AV258" t="str">
            <v>No</v>
          </cell>
          <cell r="AW258" t="str">
            <v>No</v>
          </cell>
          <cell r="AX258">
            <v>0</v>
          </cell>
          <cell r="AY258">
            <v>12</v>
          </cell>
          <cell r="AZ258">
            <v>8</v>
          </cell>
          <cell r="BA258">
            <v>13</v>
          </cell>
          <cell r="BB258">
            <v>13</v>
          </cell>
          <cell r="BC258">
            <v>20</v>
          </cell>
          <cell r="BD258">
            <v>16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82</v>
          </cell>
          <cell r="BO258">
            <v>0</v>
          </cell>
          <cell r="BP258">
            <v>0</v>
          </cell>
          <cell r="BQ258">
            <v>12</v>
          </cell>
          <cell r="BR258">
            <v>8</v>
          </cell>
          <cell r="BS258">
            <v>13</v>
          </cell>
          <cell r="BT258">
            <v>13</v>
          </cell>
          <cell r="BU258">
            <v>20</v>
          </cell>
          <cell r="BV258">
            <v>16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82</v>
          </cell>
          <cell r="CG258">
            <v>0</v>
          </cell>
          <cell r="CH258">
            <v>0</v>
          </cell>
          <cell r="CI258">
            <v>0</v>
          </cell>
          <cell r="CJ258">
            <v>11</v>
          </cell>
        </row>
        <row r="259">
          <cell r="A259" t="str">
            <v>044350</v>
          </cell>
          <cell r="B259" t="str">
            <v>Megamone Primary</v>
          </cell>
          <cell r="C259" t="str">
            <v>ENG</v>
          </cell>
          <cell r="D259" t="str">
            <v>PEB_MALAMP</v>
          </cell>
          <cell r="E259" t="str">
            <v>Malampa PEB</v>
          </cell>
          <cell r="F259" t="str">
            <v>V</v>
          </cell>
          <cell r="G259" t="str">
            <v>Government of Vanuatu</v>
          </cell>
          <cell r="H259" t="str">
            <v>Ambrym</v>
          </cell>
          <cell r="I259" t="str">
            <v>Malampa</v>
          </cell>
          <cell r="J259" t="str">
            <v>0085142001</v>
          </cell>
          <cell r="K259" t="str">
            <v>MEGAMONE PRIMARY SCHOOL</v>
          </cell>
          <cell r="L259" t="str">
            <v>PS</v>
          </cell>
          <cell r="M259" t="str">
            <v>No</v>
          </cell>
          <cell r="N259" t="str">
            <v>Yes</v>
          </cell>
          <cell r="O259" t="str">
            <v>Yes</v>
          </cell>
          <cell r="P259" t="str">
            <v>Yes</v>
          </cell>
          <cell r="Q259" t="str">
            <v>Yes</v>
          </cell>
          <cell r="R259" t="str">
            <v>Yes</v>
          </cell>
          <cell r="S259" t="str">
            <v>Yes</v>
          </cell>
          <cell r="T259" t="str">
            <v>No</v>
          </cell>
          <cell r="U259" t="str">
            <v>No</v>
          </cell>
          <cell r="V259" t="str">
            <v>No</v>
          </cell>
          <cell r="W259" t="str">
            <v>No</v>
          </cell>
          <cell r="X259" t="str">
            <v>No</v>
          </cell>
          <cell r="Y259" t="str">
            <v>No</v>
          </cell>
          <cell r="Z259" t="str">
            <v>No</v>
          </cell>
          <cell r="AA259" t="str">
            <v>No</v>
          </cell>
          <cell r="AB259" t="str">
            <v>No</v>
          </cell>
          <cell r="AC259" t="str">
            <v>No</v>
          </cell>
          <cell r="AD259" t="str">
            <v xml:space="preserve">1 2 3 4 5 6 </v>
          </cell>
          <cell r="AE259" t="str">
            <v>No</v>
          </cell>
          <cell r="AF259" t="str">
            <v>Yes</v>
          </cell>
          <cell r="AG259" t="str">
            <v>No</v>
          </cell>
          <cell r="AH259" t="str">
            <v>No</v>
          </cell>
          <cell r="AI259" t="str">
            <v>No</v>
          </cell>
          <cell r="AJ259" t="str">
            <v>Yes</v>
          </cell>
          <cell r="AK259" t="str">
            <v>Yes</v>
          </cell>
          <cell r="AL259" t="str">
            <v>Yes</v>
          </cell>
          <cell r="AM259" t="str">
            <v>Yes</v>
          </cell>
          <cell r="AN259" t="str">
            <v>Yes</v>
          </cell>
          <cell r="AO259" t="str">
            <v>Yes</v>
          </cell>
          <cell r="AP259" t="str">
            <v>No</v>
          </cell>
          <cell r="AQ259" t="str">
            <v>No</v>
          </cell>
          <cell r="AR259" t="str">
            <v>No</v>
          </cell>
          <cell r="AS259" t="str">
            <v>Yes</v>
          </cell>
          <cell r="AT259" t="str">
            <v>Yes</v>
          </cell>
          <cell r="AU259" t="str">
            <v>Yes</v>
          </cell>
          <cell r="AV259" t="str">
            <v>No</v>
          </cell>
          <cell r="AW259" t="str">
            <v>No</v>
          </cell>
          <cell r="AX259">
            <v>0</v>
          </cell>
          <cell r="AY259">
            <v>7</v>
          </cell>
          <cell r="AZ259">
            <v>8</v>
          </cell>
          <cell r="BA259">
            <v>6</v>
          </cell>
          <cell r="BB259">
            <v>4</v>
          </cell>
          <cell r="BC259">
            <v>11</v>
          </cell>
          <cell r="BD259">
            <v>4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40</v>
          </cell>
          <cell r="BO259">
            <v>0</v>
          </cell>
          <cell r="BP259">
            <v>0</v>
          </cell>
          <cell r="BQ259">
            <v>7</v>
          </cell>
          <cell r="BR259">
            <v>8</v>
          </cell>
          <cell r="BS259">
            <v>6</v>
          </cell>
          <cell r="BT259">
            <v>4</v>
          </cell>
          <cell r="BU259">
            <v>11</v>
          </cell>
          <cell r="BV259">
            <v>4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40</v>
          </cell>
          <cell r="CG259">
            <v>0</v>
          </cell>
          <cell r="CH259">
            <v>0</v>
          </cell>
          <cell r="CI259">
            <v>0</v>
          </cell>
          <cell r="CJ259">
            <v>12</v>
          </cell>
        </row>
        <row r="260">
          <cell r="A260" t="str">
            <v>044357</v>
          </cell>
          <cell r="B260" t="str">
            <v>Olal Primary</v>
          </cell>
          <cell r="C260" t="str">
            <v>FRE</v>
          </cell>
          <cell r="D260" t="str">
            <v>CATH</v>
          </cell>
          <cell r="E260" t="str">
            <v>Catholic Education Authority</v>
          </cell>
          <cell r="F260" t="str">
            <v>G</v>
          </cell>
          <cell r="G260" t="str">
            <v>Church (Government Assisted)</v>
          </cell>
          <cell r="H260" t="str">
            <v>Ambrym</v>
          </cell>
          <cell r="I260" t="str">
            <v>Malampa</v>
          </cell>
          <cell r="J260" t="str">
            <v>0085064001</v>
          </cell>
          <cell r="K260" t="str">
            <v>OLAL PRIMARY SCHOOL</v>
          </cell>
          <cell r="L260" t="str">
            <v>PS</v>
          </cell>
          <cell r="M260" t="str">
            <v>No</v>
          </cell>
          <cell r="N260" t="str">
            <v>Yes</v>
          </cell>
          <cell r="O260" t="str">
            <v>Yes</v>
          </cell>
          <cell r="P260" t="str">
            <v>Yes</v>
          </cell>
          <cell r="Q260" t="str">
            <v>Yes</v>
          </cell>
          <cell r="R260" t="str">
            <v>Yes</v>
          </cell>
          <cell r="S260" t="str">
            <v>Yes</v>
          </cell>
          <cell r="T260" t="str">
            <v>No</v>
          </cell>
          <cell r="U260" t="str">
            <v>No</v>
          </cell>
          <cell r="V260" t="str">
            <v>No</v>
          </cell>
          <cell r="W260" t="str">
            <v>No</v>
          </cell>
          <cell r="X260" t="str">
            <v>No</v>
          </cell>
          <cell r="Y260" t="str">
            <v>No</v>
          </cell>
          <cell r="Z260" t="str">
            <v>No</v>
          </cell>
          <cell r="AA260" t="str">
            <v>No</v>
          </cell>
          <cell r="AB260" t="str">
            <v>No</v>
          </cell>
          <cell r="AC260" t="str">
            <v>No</v>
          </cell>
          <cell r="AD260" t="str">
            <v xml:space="preserve">1 2 3 4 5 6 </v>
          </cell>
          <cell r="AE260" t="str">
            <v>No</v>
          </cell>
          <cell r="AF260" t="str">
            <v>Yes</v>
          </cell>
          <cell r="AG260" t="str">
            <v>No</v>
          </cell>
          <cell r="AH260" t="str">
            <v>No</v>
          </cell>
          <cell r="AI260" t="str">
            <v>No</v>
          </cell>
          <cell r="AJ260" t="str">
            <v>Yes</v>
          </cell>
          <cell r="AK260" t="str">
            <v>No</v>
          </cell>
          <cell r="AL260" t="str">
            <v>No</v>
          </cell>
          <cell r="AM260" t="str">
            <v>Yes</v>
          </cell>
          <cell r="AN260" t="str">
            <v>No</v>
          </cell>
          <cell r="AO260" t="str">
            <v>Yes</v>
          </cell>
          <cell r="AP260" t="str">
            <v>Yes</v>
          </cell>
          <cell r="AQ260" t="str">
            <v>No</v>
          </cell>
          <cell r="AR260" t="str">
            <v>No</v>
          </cell>
          <cell r="AS260" t="str">
            <v>Yes</v>
          </cell>
          <cell r="AT260" t="str">
            <v>Yes</v>
          </cell>
          <cell r="AU260" t="str">
            <v>Yes</v>
          </cell>
          <cell r="AV260" t="str">
            <v>No</v>
          </cell>
          <cell r="AW260" t="str">
            <v>No</v>
          </cell>
          <cell r="AX260">
            <v>0</v>
          </cell>
          <cell r="AY260">
            <v>21</v>
          </cell>
          <cell r="AZ260">
            <v>19</v>
          </cell>
          <cell r="BA260">
            <v>21</v>
          </cell>
          <cell r="BB260">
            <v>14</v>
          </cell>
          <cell r="BC260">
            <v>16</v>
          </cell>
          <cell r="BD260">
            <v>7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98</v>
          </cell>
          <cell r="BO260">
            <v>0</v>
          </cell>
          <cell r="BP260">
            <v>0</v>
          </cell>
          <cell r="BQ260">
            <v>21</v>
          </cell>
          <cell r="BR260">
            <v>19</v>
          </cell>
          <cell r="BS260">
            <v>21</v>
          </cell>
          <cell r="BT260">
            <v>14</v>
          </cell>
          <cell r="BU260">
            <v>16</v>
          </cell>
          <cell r="BV260">
            <v>7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98</v>
          </cell>
          <cell r="CG260">
            <v>0</v>
          </cell>
          <cell r="CH260">
            <v>0</v>
          </cell>
          <cell r="CI260">
            <v>0</v>
          </cell>
          <cell r="CJ260">
            <v>35</v>
          </cell>
        </row>
        <row r="261">
          <cell r="A261" t="str">
            <v>044359</v>
          </cell>
          <cell r="B261" t="str">
            <v>Paamal Primary</v>
          </cell>
          <cell r="C261" t="str">
            <v>FRE</v>
          </cell>
          <cell r="D261" t="str">
            <v>CATH</v>
          </cell>
          <cell r="E261" t="str">
            <v>Catholic Education Authority</v>
          </cell>
          <cell r="F261" t="str">
            <v>G</v>
          </cell>
          <cell r="G261" t="str">
            <v>Church (Government Assisted)</v>
          </cell>
          <cell r="H261" t="str">
            <v>Ambrym</v>
          </cell>
          <cell r="I261" t="str">
            <v>Malampa</v>
          </cell>
          <cell r="J261" t="str">
            <v>0085066001</v>
          </cell>
          <cell r="K261" t="str">
            <v>PAAMAL PRIMARY SCHOOL</v>
          </cell>
          <cell r="L261" t="str">
            <v>PS</v>
          </cell>
          <cell r="M261" t="str">
            <v>No</v>
          </cell>
          <cell r="N261" t="str">
            <v>Yes</v>
          </cell>
          <cell r="O261" t="str">
            <v>Yes</v>
          </cell>
          <cell r="P261" t="str">
            <v>Yes</v>
          </cell>
          <cell r="Q261" t="str">
            <v>Yes</v>
          </cell>
          <cell r="R261" t="str">
            <v>Yes</v>
          </cell>
          <cell r="S261" t="str">
            <v>Yes</v>
          </cell>
          <cell r="T261" t="str">
            <v>No</v>
          </cell>
          <cell r="U261" t="str">
            <v>No</v>
          </cell>
          <cell r="V261" t="str">
            <v>No</v>
          </cell>
          <cell r="W261" t="str">
            <v>No</v>
          </cell>
          <cell r="X261" t="str">
            <v>No</v>
          </cell>
          <cell r="Y261" t="str">
            <v>No</v>
          </cell>
          <cell r="Z261" t="str">
            <v>No</v>
          </cell>
          <cell r="AA261" t="str">
            <v>No</v>
          </cell>
          <cell r="AB261" t="str">
            <v>No</v>
          </cell>
          <cell r="AC261" t="str">
            <v>No</v>
          </cell>
          <cell r="AD261" t="str">
            <v xml:space="preserve">1 2 3 4 5 6 </v>
          </cell>
          <cell r="AE261" t="str">
            <v>No</v>
          </cell>
          <cell r="AF261" t="str">
            <v>Yes</v>
          </cell>
          <cell r="AG261" t="str">
            <v>No</v>
          </cell>
          <cell r="AH261" t="str">
            <v>No</v>
          </cell>
          <cell r="AI261" t="str">
            <v>No</v>
          </cell>
          <cell r="AJ261" t="str">
            <v>Yes</v>
          </cell>
          <cell r="AK261" t="str">
            <v>Yes</v>
          </cell>
          <cell r="AL261" t="str">
            <v>Yes</v>
          </cell>
          <cell r="AM261" t="str">
            <v>Yes</v>
          </cell>
          <cell r="AN261" t="str">
            <v>Yes</v>
          </cell>
          <cell r="AO261" t="str">
            <v>Yes</v>
          </cell>
          <cell r="AP261" t="str">
            <v>Yes</v>
          </cell>
          <cell r="AQ261" t="str">
            <v>Yes</v>
          </cell>
          <cell r="AR261" t="str">
            <v>Yes</v>
          </cell>
          <cell r="AS261" t="str">
            <v>Yes</v>
          </cell>
          <cell r="AT261" t="str">
            <v>Yes</v>
          </cell>
          <cell r="AU261" t="str">
            <v>Yes</v>
          </cell>
          <cell r="AV261" t="str">
            <v>No</v>
          </cell>
          <cell r="AW261" t="str">
            <v>No</v>
          </cell>
          <cell r="AX261">
            <v>0</v>
          </cell>
          <cell r="AY261">
            <v>3</v>
          </cell>
          <cell r="AZ261">
            <v>4</v>
          </cell>
          <cell r="BA261">
            <v>4</v>
          </cell>
          <cell r="BB261">
            <v>4</v>
          </cell>
          <cell r="BC261">
            <v>2</v>
          </cell>
          <cell r="BD261">
            <v>3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20</v>
          </cell>
          <cell r="BO261">
            <v>0</v>
          </cell>
          <cell r="BP261">
            <v>0</v>
          </cell>
          <cell r="BQ261">
            <v>3</v>
          </cell>
          <cell r="BR261">
            <v>4</v>
          </cell>
          <cell r="BS261">
            <v>4</v>
          </cell>
          <cell r="BT261">
            <v>4</v>
          </cell>
          <cell r="BU261">
            <v>2</v>
          </cell>
          <cell r="BV261">
            <v>3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20</v>
          </cell>
          <cell r="CG261">
            <v>0</v>
          </cell>
          <cell r="CH261">
            <v>0</v>
          </cell>
          <cell r="CI261">
            <v>0</v>
          </cell>
          <cell r="CJ261">
            <v>7</v>
          </cell>
        </row>
        <row r="262">
          <cell r="A262" t="str">
            <v>044362</v>
          </cell>
          <cell r="B262" t="str">
            <v>Port Vato French Primary</v>
          </cell>
          <cell r="C262" t="str">
            <v>FRE</v>
          </cell>
          <cell r="D262" t="str">
            <v>PEB_MALAMP</v>
          </cell>
          <cell r="E262" t="str">
            <v>Malampa PEB</v>
          </cell>
          <cell r="F262" t="str">
            <v>V</v>
          </cell>
          <cell r="G262" t="str">
            <v>Government of Vanuatu</v>
          </cell>
          <cell r="H262" t="str">
            <v>Ambrym</v>
          </cell>
          <cell r="I262" t="str">
            <v>Malampa</v>
          </cell>
          <cell r="J262" t="str">
            <v>0085011001</v>
          </cell>
          <cell r="K262" t="str">
            <v>PORT VATO PRIMARY SCHOOL</v>
          </cell>
          <cell r="L262" t="str">
            <v>PS</v>
          </cell>
          <cell r="M262" t="str">
            <v>No</v>
          </cell>
          <cell r="N262" t="str">
            <v>Yes</v>
          </cell>
          <cell r="O262" t="str">
            <v>Yes</v>
          </cell>
          <cell r="P262" t="str">
            <v>Yes</v>
          </cell>
          <cell r="Q262" t="str">
            <v>Yes</v>
          </cell>
          <cell r="R262" t="str">
            <v>Yes</v>
          </cell>
          <cell r="S262" t="str">
            <v>Yes</v>
          </cell>
          <cell r="T262" t="str">
            <v>No</v>
          </cell>
          <cell r="U262" t="str">
            <v>No</v>
          </cell>
          <cell r="V262" t="str">
            <v>No</v>
          </cell>
          <cell r="W262" t="str">
            <v>No</v>
          </cell>
          <cell r="X262" t="str">
            <v>No</v>
          </cell>
          <cell r="Y262" t="str">
            <v>No</v>
          </cell>
          <cell r="Z262" t="str">
            <v>No</v>
          </cell>
          <cell r="AA262" t="str">
            <v>No</v>
          </cell>
          <cell r="AB262" t="str">
            <v>No</v>
          </cell>
          <cell r="AC262" t="str">
            <v>No</v>
          </cell>
          <cell r="AD262" t="str">
            <v xml:space="preserve">1 2 3 4 5 6 </v>
          </cell>
          <cell r="AE262" t="str">
            <v>No</v>
          </cell>
          <cell r="AF262" t="str">
            <v>Yes</v>
          </cell>
          <cell r="AG262" t="str">
            <v>No</v>
          </cell>
          <cell r="AH262" t="str">
            <v>No</v>
          </cell>
          <cell r="AI262" t="str">
            <v>No</v>
          </cell>
          <cell r="AJ262" t="str">
            <v>Yes</v>
          </cell>
          <cell r="AK262" t="str">
            <v>Yes</v>
          </cell>
          <cell r="AL262" t="str">
            <v>Yes</v>
          </cell>
          <cell r="AM262" t="str">
            <v>Yes</v>
          </cell>
          <cell r="AN262" t="str">
            <v>Yes</v>
          </cell>
          <cell r="AO262" t="str">
            <v>Yes</v>
          </cell>
          <cell r="AP262" t="str">
            <v>Yes</v>
          </cell>
          <cell r="AQ262" t="str">
            <v>Yes</v>
          </cell>
          <cell r="AR262" t="str">
            <v>Yes</v>
          </cell>
          <cell r="AS262" t="str">
            <v>Yes</v>
          </cell>
          <cell r="AT262" t="str">
            <v>Yes</v>
          </cell>
          <cell r="AU262" t="str">
            <v>Yes</v>
          </cell>
          <cell r="AV262" t="str">
            <v>No</v>
          </cell>
          <cell r="AW262" t="str">
            <v>No</v>
          </cell>
          <cell r="AX262">
            <v>0</v>
          </cell>
          <cell r="AY262">
            <v>5</v>
          </cell>
          <cell r="AZ262">
            <v>2</v>
          </cell>
          <cell r="BA262">
            <v>8</v>
          </cell>
          <cell r="BB262">
            <v>7</v>
          </cell>
          <cell r="BC262">
            <v>5</v>
          </cell>
          <cell r="BD262">
            <v>11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38</v>
          </cell>
          <cell r="BO262">
            <v>0</v>
          </cell>
          <cell r="BP262">
            <v>0</v>
          </cell>
          <cell r="BQ262">
            <v>5</v>
          </cell>
          <cell r="BR262">
            <v>2</v>
          </cell>
          <cell r="BS262">
            <v>8</v>
          </cell>
          <cell r="BT262">
            <v>7</v>
          </cell>
          <cell r="BU262">
            <v>5</v>
          </cell>
          <cell r="BV262">
            <v>11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38</v>
          </cell>
          <cell r="CG262">
            <v>0</v>
          </cell>
          <cell r="CH262">
            <v>0</v>
          </cell>
          <cell r="CI262">
            <v>0</v>
          </cell>
          <cell r="CJ262">
            <v>11</v>
          </cell>
        </row>
        <row r="263">
          <cell r="A263" t="str">
            <v>044364</v>
          </cell>
          <cell r="B263" t="str">
            <v>Ranon Primary</v>
          </cell>
          <cell r="C263" t="str">
            <v>ENG</v>
          </cell>
          <cell r="D263" t="str">
            <v>PEB_MALAMP</v>
          </cell>
          <cell r="E263" t="str">
            <v>Malampa PEB</v>
          </cell>
          <cell r="F263" t="str">
            <v>V</v>
          </cell>
          <cell r="G263" t="str">
            <v>Government of Vanuatu</v>
          </cell>
          <cell r="H263" t="str">
            <v>Ambrym</v>
          </cell>
          <cell r="I263" t="str">
            <v>Malampa</v>
          </cell>
          <cell r="J263" t="str">
            <v>0085050001</v>
          </cell>
          <cell r="K263" t="str">
            <v>RANON PRIMARY SCHOOL</v>
          </cell>
          <cell r="L263" t="str">
            <v>PS</v>
          </cell>
          <cell r="M263" t="str">
            <v>No</v>
          </cell>
          <cell r="N263" t="str">
            <v>Yes</v>
          </cell>
          <cell r="O263" t="str">
            <v>Yes</v>
          </cell>
          <cell r="P263" t="str">
            <v>Yes</v>
          </cell>
          <cell r="Q263" t="str">
            <v>Yes</v>
          </cell>
          <cell r="R263" t="str">
            <v>Yes</v>
          </cell>
          <cell r="S263" t="str">
            <v>Yes</v>
          </cell>
          <cell r="T263" t="str">
            <v>No</v>
          </cell>
          <cell r="U263" t="str">
            <v>No</v>
          </cell>
          <cell r="V263" t="str">
            <v>No</v>
          </cell>
          <cell r="W263" t="str">
            <v>No</v>
          </cell>
          <cell r="X263" t="str">
            <v>No</v>
          </cell>
          <cell r="Y263" t="str">
            <v>No</v>
          </cell>
          <cell r="Z263" t="str">
            <v>No</v>
          </cell>
          <cell r="AA263" t="str">
            <v>No</v>
          </cell>
          <cell r="AB263" t="str">
            <v>No</v>
          </cell>
          <cell r="AC263" t="str">
            <v>No</v>
          </cell>
          <cell r="AD263" t="str">
            <v xml:space="preserve">1 2 3 4 5 6 </v>
          </cell>
          <cell r="AE263" t="str">
            <v>No</v>
          </cell>
          <cell r="AF263" t="str">
            <v>Yes</v>
          </cell>
          <cell r="AG263" t="str">
            <v>No</v>
          </cell>
          <cell r="AH263" t="str">
            <v>No</v>
          </cell>
          <cell r="AI263" t="str">
            <v>No</v>
          </cell>
          <cell r="AJ263" t="str">
            <v>Yes</v>
          </cell>
          <cell r="AK263" t="str">
            <v>Yes</v>
          </cell>
          <cell r="AL263" t="str">
            <v>Yes</v>
          </cell>
          <cell r="AM263" t="str">
            <v>Yes</v>
          </cell>
          <cell r="AN263" t="str">
            <v>Yes</v>
          </cell>
          <cell r="AO263" t="str">
            <v>Yes</v>
          </cell>
          <cell r="AP263" t="str">
            <v>Yes</v>
          </cell>
          <cell r="AQ263" t="str">
            <v>Yes</v>
          </cell>
          <cell r="AR263" t="str">
            <v>Yes</v>
          </cell>
          <cell r="AS263" t="str">
            <v>Yes</v>
          </cell>
          <cell r="AT263" t="str">
            <v>Yes</v>
          </cell>
          <cell r="AU263" t="str">
            <v>Yes</v>
          </cell>
          <cell r="AV263" t="str">
            <v>No</v>
          </cell>
          <cell r="AW263" t="str">
            <v>No</v>
          </cell>
          <cell r="AX263">
            <v>0</v>
          </cell>
          <cell r="AY263">
            <v>15</v>
          </cell>
          <cell r="AZ263">
            <v>13</v>
          </cell>
          <cell r="BA263">
            <v>10</v>
          </cell>
          <cell r="BB263">
            <v>18</v>
          </cell>
          <cell r="BC263">
            <v>11</v>
          </cell>
          <cell r="BD263">
            <v>11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78</v>
          </cell>
          <cell r="BO263">
            <v>0</v>
          </cell>
          <cell r="BP263">
            <v>0</v>
          </cell>
          <cell r="BQ263">
            <v>15</v>
          </cell>
          <cell r="BR263">
            <v>13</v>
          </cell>
          <cell r="BS263">
            <v>10</v>
          </cell>
          <cell r="BT263">
            <v>18</v>
          </cell>
          <cell r="BU263">
            <v>11</v>
          </cell>
          <cell r="BV263">
            <v>11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78</v>
          </cell>
          <cell r="CG263">
            <v>0</v>
          </cell>
          <cell r="CH263">
            <v>0</v>
          </cell>
          <cell r="CI263">
            <v>0</v>
          </cell>
          <cell r="CJ263">
            <v>4</v>
          </cell>
        </row>
        <row r="264">
          <cell r="A264" t="str">
            <v>044369</v>
          </cell>
          <cell r="B264" t="str">
            <v>Senai Primary</v>
          </cell>
          <cell r="C264" t="str">
            <v>ENG</v>
          </cell>
          <cell r="D264" t="str">
            <v>PEB_MALAMP</v>
          </cell>
          <cell r="E264" t="str">
            <v>Malampa PEB</v>
          </cell>
          <cell r="F264" t="str">
            <v>V</v>
          </cell>
          <cell r="G264" t="str">
            <v>Government of Vanuatu</v>
          </cell>
          <cell r="H264" t="str">
            <v>Ambrym</v>
          </cell>
          <cell r="I264" t="str">
            <v>Malampa</v>
          </cell>
          <cell r="J264" t="str">
            <v>0085051001</v>
          </cell>
          <cell r="K264" t="str">
            <v>SENAI PRIMARY SCHOOL</v>
          </cell>
          <cell r="L264" t="str">
            <v>PS</v>
          </cell>
          <cell r="M264" t="str">
            <v>No</v>
          </cell>
          <cell r="N264" t="str">
            <v>Yes</v>
          </cell>
          <cell r="O264" t="str">
            <v>Yes</v>
          </cell>
          <cell r="P264" t="str">
            <v>Yes</v>
          </cell>
          <cell r="Q264" t="str">
            <v>Yes</v>
          </cell>
          <cell r="R264" t="str">
            <v>Yes</v>
          </cell>
          <cell r="S264" t="str">
            <v>Yes</v>
          </cell>
          <cell r="T264" t="str">
            <v>No</v>
          </cell>
          <cell r="U264" t="str">
            <v>No</v>
          </cell>
          <cell r="V264" t="str">
            <v>No</v>
          </cell>
          <cell r="W264" t="str">
            <v>No</v>
          </cell>
          <cell r="X264" t="str">
            <v>No</v>
          </cell>
          <cell r="Y264" t="str">
            <v>No</v>
          </cell>
          <cell r="Z264" t="str">
            <v>No</v>
          </cell>
          <cell r="AA264" t="str">
            <v>No</v>
          </cell>
          <cell r="AB264" t="str">
            <v>No</v>
          </cell>
          <cell r="AC264" t="str">
            <v>No</v>
          </cell>
          <cell r="AD264" t="str">
            <v xml:space="preserve">1 2 3 4 5 6 </v>
          </cell>
          <cell r="AE264" t="str">
            <v>No</v>
          </cell>
          <cell r="AF264" t="str">
            <v>Yes</v>
          </cell>
          <cell r="AG264" t="str">
            <v>No</v>
          </cell>
          <cell r="AH264" t="str">
            <v>No</v>
          </cell>
          <cell r="AI264" t="str">
            <v>No</v>
          </cell>
          <cell r="AJ264" t="str">
            <v>Yes</v>
          </cell>
          <cell r="AK264" t="str">
            <v>Yes</v>
          </cell>
          <cell r="AL264" t="str">
            <v>Yes</v>
          </cell>
          <cell r="AM264" t="str">
            <v>Yes</v>
          </cell>
          <cell r="AN264" t="str">
            <v>Yes</v>
          </cell>
          <cell r="AO264" t="str">
            <v>Yes</v>
          </cell>
          <cell r="AP264" t="str">
            <v>Yes</v>
          </cell>
          <cell r="AQ264" t="str">
            <v>Yes</v>
          </cell>
          <cell r="AR264" t="str">
            <v>Yes</v>
          </cell>
          <cell r="AS264" t="str">
            <v>Yes</v>
          </cell>
          <cell r="AT264" t="str">
            <v>Yes</v>
          </cell>
          <cell r="AU264" t="str">
            <v>Yes</v>
          </cell>
          <cell r="AV264" t="str">
            <v>No</v>
          </cell>
          <cell r="AW264" t="str">
            <v>No</v>
          </cell>
          <cell r="AX264">
            <v>0</v>
          </cell>
          <cell r="AY264">
            <v>18</v>
          </cell>
          <cell r="AZ264">
            <v>18</v>
          </cell>
          <cell r="BA264">
            <v>10</v>
          </cell>
          <cell r="BB264">
            <v>11</v>
          </cell>
          <cell r="BC264">
            <v>15</v>
          </cell>
          <cell r="BD264">
            <v>18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90</v>
          </cell>
          <cell r="BO264">
            <v>0</v>
          </cell>
          <cell r="BP264">
            <v>0</v>
          </cell>
          <cell r="BQ264">
            <v>18</v>
          </cell>
          <cell r="BR264">
            <v>18</v>
          </cell>
          <cell r="BS264">
            <v>10</v>
          </cell>
          <cell r="BT264">
            <v>11</v>
          </cell>
          <cell r="BU264">
            <v>15</v>
          </cell>
          <cell r="BV264">
            <v>18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90</v>
          </cell>
          <cell r="CG264">
            <v>0</v>
          </cell>
          <cell r="CH264">
            <v>0</v>
          </cell>
          <cell r="CI264">
            <v>0</v>
          </cell>
          <cell r="CJ264">
            <v>12</v>
          </cell>
        </row>
        <row r="265">
          <cell r="A265" t="str">
            <v>044370</v>
          </cell>
          <cell r="B265" t="str">
            <v>Sessivi Primary</v>
          </cell>
          <cell r="C265" t="str">
            <v>FRE</v>
          </cell>
          <cell r="D265" t="str">
            <v>CATH</v>
          </cell>
          <cell r="E265" t="str">
            <v>Catholic Education Authority</v>
          </cell>
          <cell r="F265" t="str">
            <v>G</v>
          </cell>
          <cell r="G265" t="str">
            <v>Church (Government Assisted)</v>
          </cell>
          <cell r="H265" t="str">
            <v>Ambrym</v>
          </cell>
          <cell r="I265" t="str">
            <v>Malampa</v>
          </cell>
          <cell r="J265" t="str">
            <v>0085065001</v>
          </cell>
          <cell r="K265" t="str">
            <v>SESSIVI PRIMARY SCHOOL</v>
          </cell>
          <cell r="L265" t="str">
            <v>PS</v>
          </cell>
          <cell r="M265" t="str">
            <v>No</v>
          </cell>
          <cell r="N265" t="str">
            <v>Yes</v>
          </cell>
          <cell r="O265" t="str">
            <v>Yes</v>
          </cell>
          <cell r="P265" t="str">
            <v>Yes</v>
          </cell>
          <cell r="Q265" t="str">
            <v>Yes</v>
          </cell>
          <cell r="R265" t="str">
            <v>Yes</v>
          </cell>
          <cell r="S265" t="str">
            <v>Yes</v>
          </cell>
          <cell r="T265" t="str">
            <v>No</v>
          </cell>
          <cell r="U265" t="str">
            <v>No</v>
          </cell>
          <cell r="V265" t="str">
            <v>No</v>
          </cell>
          <cell r="W265" t="str">
            <v>No</v>
          </cell>
          <cell r="X265" t="str">
            <v>No</v>
          </cell>
          <cell r="Y265" t="str">
            <v>No</v>
          </cell>
          <cell r="Z265" t="str">
            <v>No</v>
          </cell>
          <cell r="AA265" t="str">
            <v>No</v>
          </cell>
          <cell r="AB265" t="str">
            <v>No</v>
          </cell>
          <cell r="AC265" t="str">
            <v>No</v>
          </cell>
          <cell r="AD265" t="str">
            <v xml:space="preserve">1 2 3 4 5 6 </v>
          </cell>
          <cell r="AE265" t="str">
            <v>No</v>
          </cell>
          <cell r="AF265" t="str">
            <v>Yes</v>
          </cell>
          <cell r="AG265" t="str">
            <v>No</v>
          </cell>
          <cell r="AH265" t="str">
            <v>No</v>
          </cell>
          <cell r="AI265" t="str">
            <v>No</v>
          </cell>
          <cell r="AJ265" t="str">
            <v>Yes</v>
          </cell>
          <cell r="AK265" t="str">
            <v>Yes</v>
          </cell>
          <cell r="AL265" t="str">
            <v>Yes</v>
          </cell>
          <cell r="AM265" t="str">
            <v>Yes</v>
          </cell>
          <cell r="AN265" t="str">
            <v>Yes</v>
          </cell>
          <cell r="AO265" t="str">
            <v>Yes</v>
          </cell>
          <cell r="AP265" t="str">
            <v>Yes</v>
          </cell>
          <cell r="AQ265" t="str">
            <v>No</v>
          </cell>
          <cell r="AR265" t="str">
            <v>Yes</v>
          </cell>
          <cell r="AS265" t="str">
            <v>Yes</v>
          </cell>
          <cell r="AT265" t="str">
            <v>Yes</v>
          </cell>
          <cell r="AU265" t="str">
            <v>Yes</v>
          </cell>
          <cell r="AV265" t="str">
            <v>No</v>
          </cell>
          <cell r="AW265" t="str">
            <v>No</v>
          </cell>
          <cell r="AX265">
            <v>0</v>
          </cell>
          <cell r="AY265">
            <v>20</v>
          </cell>
          <cell r="AZ265">
            <v>22</v>
          </cell>
          <cell r="BA265">
            <v>22</v>
          </cell>
          <cell r="BB265">
            <v>27</v>
          </cell>
          <cell r="BC265">
            <v>19</v>
          </cell>
          <cell r="BD265">
            <v>21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131</v>
          </cell>
          <cell r="BO265">
            <v>0</v>
          </cell>
          <cell r="BP265">
            <v>0</v>
          </cell>
          <cell r="BQ265">
            <v>20</v>
          </cell>
          <cell r="BR265">
            <v>22</v>
          </cell>
          <cell r="BS265">
            <v>22</v>
          </cell>
          <cell r="BT265">
            <v>27</v>
          </cell>
          <cell r="BU265">
            <v>19</v>
          </cell>
          <cell r="BV265">
            <v>21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131</v>
          </cell>
          <cell r="CG265">
            <v>0</v>
          </cell>
          <cell r="CH265">
            <v>0</v>
          </cell>
          <cell r="CI265">
            <v>0</v>
          </cell>
          <cell r="CJ265">
            <v>52</v>
          </cell>
        </row>
        <row r="266">
          <cell r="A266" t="str">
            <v>044376</v>
          </cell>
          <cell r="B266" t="str">
            <v>Tobol Primary</v>
          </cell>
          <cell r="C266" t="str">
            <v>FRE</v>
          </cell>
          <cell r="D266" t="str">
            <v>CATH</v>
          </cell>
          <cell r="E266" t="str">
            <v>Catholic Education Authority</v>
          </cell>
          <cell r="F266" t="str">
            <v>G</v>
          </cell>
          <cell r="G266" t="str">
            <v>Church (Government Assisted)</v>
          </cell>
          <cell r="H266" t="str">
            <v>Ambrym</v>
          </cell>
          <cell r="I266" t="str">
            <v>Malampa</v>
          </cell>
          <cell r="J266" t="str">
            <v>0085068001</v>
          </cell>
          <cell r="K266" t="str">
            <v>TOBOL PRIMARY SCHOOL</v>
          </cell>
          <cell r="L266" t="str">
            <v>PS</v>
          </cell>
          <cell r="M266" t="str">
            <v>No</v>
          </cell>
          <cell r="N266" t="str">
            <v>Yes</v>
          </cell>
          <cell r="O266" t="str">
            <v>Yes</v>
          </cell>
          <cell r="P266" t="str">
            <v>Yes</v>
          </cell>
          <cell r="Q266" t="str">
            <v>Yes</v>
          </cell>
          <cell r="R266" t="str">
            <v>Yes</v>
          </cell>
          <cell r="S266" t="str">
            <v>Yes</v>
          </cell>
          <cell r="T266" t="str">
            <v>No</v>
          </cell>
          <cell r="U266" t="str">
            <v>No</v>
          </cell>
          <cell r="V266" t="str">
            <v>No</v>
          </cell>
          <cell r="W266" t="str">
            <v>No</v>
          </cell>
          <cell r="X266" t="str">
            <v>No</v>
          </cell>
          <cell r="Y266" t="str">
            <v>No</v>
          </cell>
          <cell r="Z266" t="str">
            <v>No</v>
          </cell>
          <cell r="AA266" t="str">
            <v>No</v>
          </cell>
          <cell r="AB266" t="str">
            <v>No</v>
          </cell>
          <cell r="AC266" t="str">
            <v>No</v>
          </cell>
          <cell r="AD266" t="str">
            <v xml:space="preserve">1 2 3 4 5 6 </v>
          </cell>
          <cell r="AE266" t="str">
            <v>No</v>
          </cell>
          <cell r="AF266" t="str">
            <v>Yes</v>
          </cell>
          <cell r="AG266" t="str">
            <v>No</v>
          </cell>
          <cell r="AH266" t="str">
            <v>No</v>
          </cell>
          <cell r="AI266" t="str">
            <v>No</v>
          </cell>
          <cell r="AJ266" t="str">
            <v>Yes</v>
          </cell>
          <cell r="AK266" t="str">
            <v>Yes</v>
          </cell>
          <cell r="AL266" t="str">
            <v>Yes</v>
          </cell>
          <cell r="AM266" t="str">
            <v>Yes</v>
          </cell>
          <cell r="AN266" t="str">
            <v>Yes</v>
          </cell>
          <cell r="AO266" t="str">
            <v>Yes</v>
          </cell>
          <cell r="AP266" t="str">
            <v>Yes</v>
          </cell>
          <cell r="AQ266" t="str">
            <v>Yes</v>
          </cell>
          <cell r="AR266" t="str">
            <v>Yes</v>
          </cell>
          <cell r="AS266" t="str">
            <v>Yes</v>
          </cell>
          <cell r="AT266" t="str">
            <v>Yes</v>
          </cell>
          <cell r="AU266" t="str">
            <v>Yes</v>
          </cell>
          <cell r="AV266" t="str">
            <v>No</v>
          </cell>
          <cell r="AW266" t="str">
            <v>No</v>
          </cell>
          <cell r="AX266">
            <v>0</v>
          </cell>
          <cell r="AY266">
            <v>18</v>
          </cell>
          <cell r="AZ266">
            <v>21</v>
          </cell>
          <cell r="BA266">
            <v>20</v>
          </cell>
          <cell r="BB266">
            <v>22</v>
          </cell>
          <cell r="BC266">
            <v>17</v>
          </cell>
          <cell r="BD266">
            <v>15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113</v>
          </cell>
          <cell r="BO266">
            <v>0</v>
          </cell>
          <cell r="BP266">
            <v>0</v>
          </cell>
          <cell r="BQ266">
            <v>18</v>
          </cell>
          <cell r="BR266">
            <v>21</v>
          </cell>
          <cell r="BS266">
            <v>20</v>
          </cell>
          <cell r="BT266">
            <v>22</v>
          </cell>
          <cell r="BU266">
            <v>17</v>
          </cell>
          <cell r="BV266">
            <v>15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113</v>
          </cell>
          <cell r="CG266">
            <v>0</v>
          </cell>
          <cell r="CH266">
            <v>0</v>
          </cell>
          <cell r="CI266">
            <v>0</v>
          </cell>
          <cell r="CJ266">
            <v>37</v>
          </cell>
        </row>
        <row r="267">
          <cell r="A267" t="str">
            <v>044391</v>
          </cell>
          <cell r="B267" t="str">
            <v>Wuro Primary</v>
          </cell>
          <cell r="C267" t="str">
            <v>ENG</v>
          </cell>
          <cell r="D267" t="str">
            <v>PEB_MALAMP</v>
          </cell>
          <cell r="E267" t="str">
            <v>Malampa PEB</v>
          </cell>
          <cell r="F267" t="str">
            <v>V</v>
          </cell>
          <cell r="G267" t="str">
            <v>Government of Vanuatu</v>
          </cell>
          <cell r="H267" t="str">
            <v>Ambrym</v>
          </cell>
          <cell r="I267" t="str">
            <v>Malampa</v>
          </cell>
          <cell r="J267" t="str">
            <v>0085073001</v>
          </cell>
          <cell r="K267" t="str">
            <v>WURO PRIMARY SCHOOL</v>
          </cell>
          <cell r="L267" t="str">
            <v>PS</v>
          </cell>
          <cell r="M267" t="str">
            <v>No</v>
          </cell>
          <cell r="N267" t="str">
            <v>Yes</v>
          </cell>
          <cell r="O267" t="str">
            <v>Yes</v>
          </cell>
          <cell r="P267" t="str">
            <v>Yes</v>
          </cell>
          <cell r="Q267" t="str">
            <v>Yes</v>
          </cell>
          <cell r="R267" t="str">
            <v>Yes</v>
          </cell>
          <cell r="S267" t="str">
            <v>Yes</v>
          </cell>
          <cell r="T267" t="str">
            <v>Yes</v>
          </cell>
          <cell r="U267" t="str">
            <v>Yes</v>
          </cell>
          <cell r="V267" t="str">
            <v>No</v>
          </cell>
          <cell r="W267" t="str">
            <v>No</v>
          </cell>
          <cell r="X267" t="str">
            <v>No</v>
          </cell>
          <cell r="Y267" t="str">
            <v>No</v>
          </cell>
          <cell r="Z267" t="str">
            <v>No</v>
          </cell>
          <cell r="AA267" t="str">
            <v>No</v>
          </cell>
          <cell r="AB267" t="str">
            <v>No</v>
          </cell>
          <cell r="AC267" t="str">
            <v>No</v>
          </cell>
          <cell r="AD267" t="str">
            <v xml:space="preserve">1 2 3 4 5 6 7 8 </v>
          </cell>
          <cell r="AE267" t="str">
            <v>No</v>
          </cell>
          <cell r="AF267" t="str">
            <v>Yes</v>
          </cell>
          <cell r="AG267" t="str">
            <v>Yes</v>
          </cell>
          <cell r="AH267" t="str">
            <v>Yes</v>
          </cell>
          <cell r="AI267" t="str">
            <v>No</v>
          </cell>
          <cell r="AJ267" t="str">
            <v>Yes</v>
          </cell>
          <cell r="AK267" t="str">
            <v>Yes</v>
          </cell>
          <cell r="AL267" t="str">
            <v>Yes</v>
          </cell>
          <cell r="AM267" t="str">
            <v>Yes</v>
          </cell>
          <cell r="AN267" t="str">
            <v>Yes</v>
          </cell>
          <cell r="AO267" t="str">
            <v>Yes</v>
          </cell>
          <cell r="AP267" t="str">
            <v>Yes</v>
          </cell>
          <cell r="AQ267" t="str">
            <v>Yes</v>
          </cell>
          <cell r="AR267" t="str">
            <v>Yes</v>
          </cell>
          <cell r="AS267" t="str">
            <v>Yes</v>
          </cell>
          <cell r="AT267" t="str">
            <v>Yes</v>
          </cell>
          <cell r="AU267" t="str">
            <v>Yes</v>
          </cell>
          <cell r="AV267" t="str">
            <v>No</v>
          </cell>
          <cell r="AW267" t="str">
            <v>No</v>
          </cell>
          <cell r="AX267">
            <v>0</v>
          </cell>
          <cell r="AY267">
            <v>9</v>
          </cell>
          <cell r="AZ267">
            <v>14</v>
          </cell>
          <cell r="BA267">
            <v>14</v>
          </cell>
          <cell r="BB267">
            <v>11</v>
          </cell>
          <cell r="BC267">
            <v>12</v>
          </cell>
          <cell r="BD267">
            <v>7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67</v>
          </cell>
          <cell r="BO267">
            <v>0</v>
          </cell>
          <cell r="BP267">
            <v>0</v>
          </cell>
          <cell r="BQ267">
            <v>9</v>
          </cell>
          <cell r="BR267">
            <v>14</v>
          </cell>
          <cell r="BS267">
            <v>14</v>
          </cell>
          <cell r="BT267">
            <v>11</v>
          </cell>
          <cell r="BU267">
            <v>12</v>
          </cell>
          <cell r="BV267">
            <v>7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67</v>
          </cell>
          <cell r="CG267">
            <v>0</v>
          </cell>
          <cell r="CH267">
            <v>0</v>
          </cell>
          <cell r="CI267">
            <v>0</v>
          </cell>
          <cell r="CJ267">
            <v>18</v>
          </cell>
        </row>
        <row r="268">
          <cell r="A268" t="str">
            <v>044414</v>
          </cell>
          <cell r="B268" t="str">
            <v>Vutekai Primary</v>
          </cell>
          <cell r="C268" t="str">
            <v>FRE</v>
          </cell>
          <cell r="D268" t="str">
            <v>PEB_MALAMP</v>
          </cell>
          <cell r="E268" t="str">
            <v>Malampa PEB</v>
          </cell>
          <cell r="F268" t="str">
            <v>V</v>
          </cell>
          <cell r="G268" t="str">
            <v>Government of Vanuatu</v>
          </cell>
          <cell r="H268" t="str">
            <v>Paama</v>
          </cell>
          <cell r="I268" t="str">
            <v>Malampa</v>
          </cell>
          <cell r="J268" t="str">
            <v>0085019001</v>
          </cell>
          <cell r="K268" t="str">
            <v>VUTEKAI PRIMARY SCHOOL</v>
          </cell>
          <cell r="L268" t="str">
            <v>PS</v>
          </cell>
          <cell r="M268" t="str">
            <v>No</v>
          </cell>
          <cell r="N268" t="str">
            <v>Yes</v>
          </cell>
          <cell r="O268" t="str">
            <v>Yes</v>
          </cell>
          <cell r="P268" t="str">
            <v>Yes</v>
          </cell>
          <cell r="Q268" t="str">
            <v>Yes</v>
          </cell>
          <cell r="R268" t="str">
            <v>Yes</v>
          </cell>
          <cell r="S268" t="str">
            <v>Yes</v>
          </cell>
          <cell r="T268" t="str">
            <v>No</v>
          </cell>
          <cell r="U268" t="str">
            <v>No</v>
          </cell>
          <cell r="V268" t="str">
            <v>No</v>
          </cell>
          <cell r="W268" t="str">
            <v>No</v>
          </cell>
          <cell r="X268" t="str">
            <v>No</v>
          </cell>
          <cell r="Y268" t="str">
            <v>No</v>
          </cell>
          <cell r="Z268" t="str">
            <v>No</v>
          </cell>
          <cell r="AA268" t="str">
            <v>No</v>
          </cell>
          <cell r="AB268" t="str">
            <v>No</v>
          </cell>
          <cell r="AC268" t="str">
            <v>No</v>
          </cell>
          <cell r="AD268" t="str">
            <v xml:space="preserve">1 2 3 4 5 6 </v>
          </cell>
          <cell r="AE268" t="str">
            <v>No</v>
          </cell>
          <cell r="AF268" t="str">
            <v>Yes</v>
          </cell>
          <cell r="AG268" t="str">
            <v>No</v>
          </cell>
          <cell r="AH268" t="str">
            <v>No</v>
          </cell>
          <cell r="AI268" t="str">
            <v>No</v>
          </cell>
          <cell r="AJ268" t="str">
            <v>Yes</v>
          </cell>
          <cell r="AK268" t="str">
            <v>Yes</v>
          </cell>
          <cell r="AL268" t="str">
            <v>Yes</v>
          </cell>
          <cell r="AM268" t="str">
            <v>Yes</v>
          </cell>
          <cell r="AN268" t="str">
            <v>Yes</v>
          </cell>
          <cell r="AO268" t="str">
            <v>Yes</v>
          </cell>
          <cell r="AP268" t="str">
            <v>Yes</v>
          </cell>
          <cell r="AQ268" t="str">
            <v>Yes</v>
          </cell>
          <cell r="AR268" t="str">
            <v>Yes</v>
          </cell>
          <cell r="AS268" t="str">
            <v>Yes</v>
          </cell>
          <cell r="AT268" t="str">
            <v>Yes</v>
          </cell>
          <cell r="AU268" t="str">
            <v>Yes</v>
          </cell>
          <cell r="AV268" t="str">
            <v>No</v>
          </cell>
          <cell r="AW268" t="str">
            <v>No</v>
          </cell>
          <cell r="AX268">
            <v>0</v>
          </cell>
          <cell r="AY268">
            <v>5</v>
          </cell>
          <cell r="AZ268">
            <v>7</v>
          </cell>
          <cell r="BA268">
            <v>6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18</v>
          </cell>
          <cell r="BO268">
            <v>0</v>
          </cell>
          <cell r="BP268">
            <v>0</v>
          </cell>
          <cell r="BQ268">
            <v>5</v>
          </cell>
          <cell r="BR268">
            <v>7</v>
          </cell>
          <cell r="BS268">
            <v>6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18</v>
          </cell>
          <cell r="CG268">
            <v>0</v>
          </cell>
          <cell r="CH268">
            <v>0</v>
          </cell>
          <cell r="CI268">
            <v>0</v>
          </cell>
          <cell r="CJ268">
            <v>6</v>
          </cell>
        </row>
        <row r="269">
          <cell r="A269" t="str">
            <v>044433</v>
          </cell>
          <cell r="B269" t="str">
            <v>Lehili Primary</v>
          </cell>
          <cell r="C269" t="str">
            <v>FRE</v>
          </cell>
          <cell r="D269" t="str">
            <v>PEB_MALAMP</v>
          </cell>
          <cell r="E269" t="str">
            <v>Malampa PEB</v>
          </cell>
          <cell r="F269" t="str">
            <v>V</v>
          </cell>
          <cell r="G269" t="str">
            <v>Government of Vanuatu</v>
          </cell>
          <cell r="H269" t="str">
            <v>Paama</v>
          </cell>
          <cell r="I269" t="str">
            <v>Malampa</v>
          </cell>
          <cell r="J269" t="str">
            <v>0085025001</v>
          </cell>
          <cell r="K269" t="str">
            <v>LEHILI PRIMARY SCHOOL</v>
          </cell>
          <cell r="L269" t="str">
            <v>PS</v>
          </cell>
          <cell r="M269" t="str">
            <v>No</v>
          </cell>
          <cell r="N269" t="str">
            <v>Yes</v>
          </cell>
          <cell r="O269" t="str">
            <v>Yes</v>
          </cell>
          <cell r="P269" t="str">
            <v>Yes</v>
          </cell>
          <cell r="Q269" t="str">
            <v>Yes</v>
          </cell>
          <cell r="R269" t="str">
            <v>Yes</v>
          </cell>
          <cell r="S269" t="str">
            <v>Yes</v>
          </cell>
          <cell r="T269" t="str">
            <v>No</v>
          </cell>
          <cell r="U269" t="str">
            <v>No</v>
          </cell>
          <cell r="V269" t="str">
            <v>No</v>
          </cell>
          <cell r="W269" t="str">
            <v>No</v>
          </cell>
          <cell r="X269" t="str">
            <v>No</v>
          </cell>
          <cell r="Y269" t="str">
            <v>No</v>
          </cell>
          <cell r="Z269" t="str">
            <v>No</v>
          </cell>
          <cell r="AA269" t="str">
            <v>No</v>
          </cell>
          <cell r="AB269" t="str">
            <v>No</v>
          </cell>
          <cell r="AC269" t="str">
            <v>No</v>
          </cell>
          <cell r="AD269" t="str">
            <v xml:space="preserve">1 2 3 4 5 6 </v>
          </cell>
          <cell r="AE269" t="str">
            <v>No</v>
          </cell>
          <cell r="AF269" t="str">
            <v>Yes</v>
          </cell>
          <cell r="AG269" t="str">
            <v>No</v>
          </cell>
          <cell r="AH269" t="str">
            <v>No</v>
          </cell>
          <cell r="AI269" t="str">
            <v>No</v>
          </cell>
          <cell r="AJ269" t="str">
            <v>Yes</v>
          </cell>
          <cell r="AK269" t="str">
            <v>Yes</v>
          </cell>
          <cell r="AL269" t="str">
            <v>Yes</v>
          </cell>
          <cell r="AM269" t="str">
            <v>Yes</v>
          </cell>
          <cell r="AN269" t="str">
            <v>Yes</v>
          </cell>
          <cell r="AO269" t="str">
            <v>Yes</v>
          </cell>
          <cell r="AP269" t="str">
            <v>Yes</v>
          </cell>
          <cell r="AQ269" t="str">
            <v>Yes</v>
          </cell>
          <cell r="AR269" t="str">
            <v>Yes</v>
          </cell>
          <cell r="AS269" t="str">
            <v>Yes</v>
          </cell>
          <cell r="AT269" t="str">
            <v>Yes</v>
          </cell>
          <cell r="AU269" t="str">
            <v>Yes</v>
          </cell>
          <cell r="AV269" t="str">
            <v>No</v>
          </cell>
          <cell r="AW269" t="str">
            <v>No</v>
          </cell>
          <cell r="AX269">
            <v>0</v>
          </cell>
          <cell r="AY269">
            <v>2</v>
          </cell>
          <cell r="AZ269">
            <v>4</v>
          </cell>
          <cell r="BA269">
            <v>3</v>
          </cell>
          <cell r="BB269">
            <v>10</v>
          </cell>
          <cell r="BC269">
            <v>6</v>
          </cell>
          <cell r="BD269">
            <v>10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35</v>
          </cell>
          <cell r="BO269">
            <v>0</v>
          </cell>
          <cell r="BP269">
            <v>0</v>
          </cell>
          <cell r="BQ269">
            <v>2</v>
          </cell>
          <cell r="BR269">
            <v>4</v>
          </cell>
          <cell r="BS269">
            <v>3</v>
          </cell>
          <cell r="BT269">
            <v>10</v>
          </cell>
          <cell r="BU269">
            <v>6</v>
          </cell>
          <cell r="BV269">
            <v>10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35</v>
          </cell>
          <cell r="CG269">
            <v>0</v>
          </cell>
          <cell r="CH269">
            <v>0</v>
          </cell>
          <cell r="CI269">
            <v>0</v>
          </cell>
          <cell r="CJ269">
            <v>5</v>
          </cell>
        </row>
        <row r="270">
          <cell r="A270" t="str">
            <v>044439</v>
          </cell>
          <cell r="B270" t="str">
            <v>Liro Primary</v>
          </cell>
          <cell r="C270" t="str">
            <v>ENG</v>
          </cell>
          <cell r="D270" t="str">
            <v>PCV</v>
          </cell>
          <cell r="E270" t="str">
            <v>Presbyterian Church of Vanuatu</v>
          </cell>
          <cell r="F270" t="str">
            <v>G</v>
          </cell>
          <cell r="G270" t="str">
            <v>Church (Government Assisted)</v>
          </cell>
          <cell r="H270" t="str">
            <v>Paama</v>
          </cell>
          <cell r="I270" t="str">
            <v>Malampa</v>
          </cell>
          <cell r="J270" t="str">
            <v>0085032001</v>
          </cell>
          <cell r="K270" t="str">
            <v>LIRO PRIMARY SCHOOL</v>
          </cell>
          <cell r="L270" t="str">
            <v>PS</v>
          </cell>
          <cell r="M270" t="str">
            <v>No</v>
          </cell>
          <cell r="N270" t="str">
            <v>Yes</v>
          </cell>
          <cell r="O270" t="str">
            <v>Yes</v>
          </cell>
          <cell r="P270" t="str">
            <v>Yes</v>
          </cell>
          <cell r="Q270" t="str">
            <v>Yes</v>
          </cell>
          <cell r="R270" t="str">
            <v>Yes</v>
          </cell>
          <cell r="S270" t="str">
            <v>Yes</v>
          </cell>
          <cell r="T270" t="str">
            <v>No</v>
          </cell>
          <cell r="U270" t="str">
            <v>No</v>
          </cell>
          <cell r="V270" t="str">
            <v>No</v>
          </cell>
          <cell r="W270" t="str">
            <v>No</v>
          </cell>
          <cell r="X270" t="str">
            <v>No</v>
          </cell>
          <cell r="Y270" t="str">
            <v>No</v>
          </cell>
          <cell r="Z270" t="str">
            <v>No</v>
          </cell>
          <cell r="AA270" t="str">
            <v>No</v>
          </cell>
          <cell r="AB270" t="str">
            <v>No</v>
          </cell>
          <cell r="AC270" t="str">
            <v>No</v>
          </cell>
          <cell r="AD270" t="str">
            <v xml:space="preserve">1 2 3 4 5 6 </v>
          </cell>
          <cell r="AE270" t="str">
            <v>No</v>
          </cell>
          <cell r="AF270" t="str">
            <v>Yes</v>
          </cell>
          <cell r="AG270" t="str">
            <v>No</v>
          </cell>
          <cell r="AH270" t="str">
            <v>No</v>
          </cell>
          <cell r="AI270" t="str">
            <v>No</v>
          </cell>
          <cell r="AJ270" t="str">
            <v>Yes</v>
          </cell>
          <cell r="AK270" t="str">
            <v>Yes</v>
          </cell>
          <cell r="AL270" t="str">
            <v>Yes</v>
          </cell>
          <cell r="AM270" t="str">
            <v>Yes</v>
          </cell>
          <cell r="AN270" t="str">
            <v>Yes</v>
          </cell>
          <cell r="AO270" t="str">
            <v>Yes</v>
          </cell>
          <cell r="AP270" t="str">
            <v>Yes</v>
          </cell>
          <cell r="AQ270" t="str">
            <v>Yes</v>
          </cell>
          <cell r="AR270" t="str">
            <v>Yes</v>
          </cell>
          <cell r="AS270" t="str">
            <v>Yes</v>
          </cell>
          <cell r="AT270" t="str">
            <v>Yes</v>
          </cell>
          <cell r="AU270" t="str">
            <v>Yes</v>
          </cell>
          <cell r="AV270" t="str">
            <v>No</v>
          </cell>
          <cell r="AW270" t="str">
            <v>No</v>
          </cell>
          <cell r="AX270">
            <v>0</v>
          </cell>
          <cell r="AY270">
            <v>16</v>
          </cell>
          <cell r="AZ270">
            <v>5</v>
          </cell>
          <cell r="BA270">
            <v>16</v>
          </cell>
          <cell r="BB270">
            <v>17</v>
          </cell>
          <cell r="BC270">
            <v>12</v>
          </cell>
          <cell r="BD270">
            <v>8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74</v>
          </cell>
          <cell r="BO270">
            <v>0</v>
          </cell>
          <cell r="BP270">
            <v>0</v>
          </cell>
          <cell r="BQ270">
            <v>16</v>
          </cell>
          <cell r="BR270">
            <v>5</v>
          </cell>
          <cell r="BS270">
            <v>16</v>
          </cell>
          <cell r="BT270">
            <v>17</v>
          </cell>
          <cell r="BU270">
            <v>12</v>
          </cell>
          <cell r="BV270">
            <v>8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74</v>
          </cell>
          <cell r="CG270">
            <v>0</v>
          </cell>
          <cell r="CH270">
            <v>0</v>
          </cell>
          <cell r="CI270">
            <v>0</v>
          </cell>
          <cell r="CJ270">
            <v>6</v>
          </cell>
        </row>
        <row r="271">
          <cell r="A271" t="str">
            <v>044442</v>
          </cell>
          <cell r="B271" t="str">
            <v>Luvil Primary</v>
          </cell>
          <cell r="C271" t="str">
            <v>ENG</v>
          </cell>
          <cell r="D271" t="str">
            <v>PEB_MALAMP</v>
          </cell>
          <cell r="E271" t="str">
            <v>Malampa PEB</v>
          </cell>
          <cell r="F271" t="str">
            <v>V</v>
          </cell>
          <cell r="G271" t="str">
            <v>Government of Vanuatu</v>
          </cell>
          <cell r="H271" t="str">
            <v>Paama</v>
          </cell>
          <cell r="I271" t="str">
            <v>Malampa</v>
          </cell>
          <cell r="J271" t="str">
            <v>0085034001</v>
          </cell>
          <cell r="K271" t="str">
            <v>LUVIL PRIMARY SCHOOL</v>
          </cell>
          <cell r="L271" t="str">
            <v>PS</v>
          </cell>
          <cell r="M271" t="str">
            <v>No</v>
          </cell>
          <cell r="N271" t="str">
            <v>Yes</v>
          </cell>
          <cell r="O271" t="str">
            <v>Yes</v>
          </cell>
          <cell r="P271" t="str">
            <v>Yes</v>
          </cell>
          <cell r="Q271" t="str">
            <v>Yes</v>
          </cell>
          <cell r="R271" t="str">
            <v>Yes</v>
          </cell>
          <cell r="S271" t="str">
            <v>Yes</v>
          </cell>
          <cell r="T271" t="str">
            <v>No</v>
          </cell>
          <cell r="U271" t="str">
            <v>No</v>
          </cell>
          <cell r="V271" t="str">
            <v>No</v>
          </cell>
          <cell r="W271" t="str">
            <v>No</v>
          </cell>
          <cell r="X271" t="str">
            <v>No</v>
          </cell>
          <cell r="Y271" t="str">
            <v>No</v>
          </cell>
          <cell r="Z271" t="str">
            <v>No</v>
          </cell>
          <cell r="AA271" t="str">
            <v>No</v>
          </cell>
          <cell r="AB271" t="str">
            <v>No</v>
          </cell>
          <cell r="AC271" t="str">
            <v>No</v>
          </cell>
          <cell r="AD271" t="str">
            <v xml:space="preserve">1 2 3 4 5 6 </v>
          </cell>
          <cell r="AE271" t="str">
            <v>No</v>
          </cell>
          <cell r="AF271" t="str">
            <v>Yes</v>
          </cell>
          <cell r="AG271" t="str">
            <v>No</v>
          </cell>
          <cell r="AH271" t="str">
            <v>No</v>
          </cell>
          <cell r="AI271" t="str">
            <v>No</v>
          </cell>
          <cell r="AJ271" t="str">
            <v>Yes</v>
          </cell>
          <cell r="AK271" t="str">
            <v>Yes</v>
          </cell>
          <cell r="AL271" t="str">
            <v>Yes</v>
          </cell>
          <cell r="AM271" t="str">
            <v>Yes</v>
          </cell>
          <cell r="AN271" t="str">
            <v>Yes</v>
          </cell>
          <cell r="AO271" t="str">
            <v>Yes</v>
          </cell>
          <cell r="AP271" t="str">
            <v>Yes</v>
          </cell>
          <cell r="AQ271" t="str">
            <v>Yes</v>
          </cell>
          <cell r="AR271" t="str">
            <v>Yes</v>
          </cell>
          <cell r="AS271" t="str">
            <v>Yes</v>
          </cell>
          <cell r="AT271" t="str">
            <v>Yes</v>
          </cell>
          <cell r="AU271" t="str">
            <v>Yes</v>
          </cell>
          <cell r="AV271" t="str">
            <v>No</v>
          </cell>
          <cell r="AW271" t="str">
            <v>No</v>
          </cell>
          <cell r="AX271">
            <v>0</v>
          </cell>
          <cell r="AY271">
            <v>6</v>
          </cell>
          <cell r="AZ271">
            <v>8</v>
          </cell>
          <cell r="BA271">
            <v>13</v>
          </cell>
          <cell r="BB271">
            <v>5</v>
          </cell>
          <cell r="BC271">
            <v>5</v>
          </cell>
          <cell r="BD271">
            <v>7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44</v>
          </cell>
          <cell r="BO271">
            <v>0</v>
          </cell>
          <cell r="BP271">
            <v>0</v>
          </cell>
          <cell r="BQ271">
            <v>6</v>
          </cell>
          <cell r="BR271">
            <v>8</v>
          </cell>
          <cell r="BS271">
            <v>13</v>
          </cell>
          <cell r="BT271">
            <v>5</v>
          </cell>
          <cell r="BU271">
            <v>5</v>
          </cell>
          <cell r="BV271">
            <v>7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44</v>
          </cell>
          <cell r="CG271">
            <v>0</v>
          </cell>
          <cell r="CH271">
            <v>0</v>
          </cell>
          <cell r="CI271">
            <v>0</v>
          </cell>
          <cell r="CJ271">
            <v>9</v>
          </cell>
        </row>
        <row r="272">
          <cell r="A272" t="str">
            <v>044468</v>
          </cell>
          <cell r="B272" t="str">
            <v>Selusa Primary</v>
          </cell>
          <cell r="C272" t="str">
            <v>ENG</v>
          </cell>
          <cell r="D272" t="str">
            <v>PEB_MALAMP</v>
          </cell>
          <cell r="E272" t="str">
            <v>Malampa PEB</v>
          </cell>
          <cell r="F272" t="str">
            <v>V</v>
          </cell>
          <cell r="G272" t="str">
            <v>Government of Vanuatu</v>
          </cell>
          <cell r="H272" t="str">
            <v>Paama</v>
          </cell>
          <cell r="I272" t="str">
            <v>Malampa</v>
          </cell>
          <cell r="J272" t="str">
            <v>0085134001</v>
          </cell>
          <cell r="K272" t="str">
            <v>SELUSA PRIMARY SCHOOL</v>
          </cell>
          <cell r="L272" t="str">
            <v>PS</v>
          </cell>
          <cell r="M272" t="str">
            <v>No</v>
          </cell>
          <cell r="N272" t="str">
            <v>Yes</v>
          </cell>
          <cell r="O272" t="str">
            <v>Yes</v>
          </cell>
          <cell r="P272" t="str">
            <v>Yes</v>
          </cell>
          <cell r="Q272" t="str">
            <v>Yes</v>
          </cell>
          <cell r="R272" t="str">
            <v>Yes</v>
          </cell>
          <cell r="S272" t="str">
            <v>Yes</v>
          </cell>
          <cell r="T272" t="str">
            <v>No</v>
          </cell>
          <cell r="U272" t="str">
            <v>No</v>
          </cell>
          <cell r="V272" t="str">
            <v>No</v>
          </cell>
          <cell r="W272" t="str">
            <v>No</v>
          </cell>
          <cell r="X272" t="str">
            <v>No</v>
          </cell>
          <cell r="Y272" t="str">
            <v>No</v>
          </cell>
          <cell r="Z272" t="str">
            <v>No</v>
          </cell>
          <cell r="AA272" t="str">
            <v>No</v>
          </cell>
          <cell r="AB272" t="str">
            <v>No</v>
          </cell>
          <cell r="AC272" t="str">
            <v>No</v>
          </cell>
          <cell r="AD272" t="str">
            <v xml:space="preserve">1 2 3 4 5 6 </v>
          </cell>
          <cell r="AE272" t="str">
            <v>No</v>
          </cell>
          <cell r="AF272" t="str">
            <v>Yes</v>
          </cell>
          <cell r="AG272" t="str">
            <v>No</v>
          </cell>
          <cell r="AH272" t="str">
            <v>No</v>
          </cell>
          <cell r="AI272" t="str">
            <v>No</v>
          </cell>
          <cell r="AJ272" t="str">
            <v>Yes</v>
          </cell>
          <cell r="AK272" t="str">
            <v>Yes</v>
          </cell>
          <cell r="AL272" t="str">
            <v>Yes</v>
          </cell>
          <cell r="AM272" t="str">
            <v>Yes</v>
          </cell>
          <cell r="AN272" t="str">
            <v>Yes</v>
          </cell>
          <cell r="AO272" t="str">
            <v>Yes</v>
          </cell>
          <cell r="AP272" t="str">
            <v>No</v>
          </cell>
          <cell r="AQ272" t="str">
            <v>No</v>
          </cell>
          <cell r="AR272" t="str">
            <v>Yes</v>
          </cell>
          <cell r="AS272" t="str">
            <v>Yes</v>
          </cell>
          <cell r="AT272" t="str">
            <v>Yes</v>
          </cell>
          <cell r="AU272" t="str">
            <v>Yes</v>
          </cell>
          <cell r="AV272" t="str">
            <v>No</v>
          </cell>
          <cell r="AW272" t="str">
            <v>No</v>
          </cell>
          <cell r="AX272">
            <v>0</v>
          </cell>
          <cell r="AY272">
            <v>6</v>
          </cell>
          <cell r="AZ272">
            <v>2</v>
          </cell>
          <cell r="BA272">
            <v>4</v>
          </cell>
          <cell r="BB272">
            <v>5</v>
          </cell>
          <cell r="BC272">
            <v>2</v>
          </cell>
          <cell r="BD272">
            <v>8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27</v>
          </cell>
          <cell r="BO272">
            <v>0</v>
          </cell>
          <cell r="BP272">
            <v>0</v>
          </cell>
          <cell r="BQ272">
            <v>6</v>
          </cell>
          <cell r="BR272">
            <v>2</v>
          </cell>
          <cell r="BS272">
            <v>4</v>
          </cell>
          <cell r="BT272">
            <v>5</v>
          </cell>
          <cell r="BU272">
            <v>2</v>
          </cell>
          <cell r="BV272">
            <v>8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27</v>
          </cell>
          <cell r="CG272">
            <v>0</v>
          </cell>
          <cell r="CH272">
            <v>0</v>
          </cell>
          <cell r="CI272">
            <v>0</v>
          </cell>
          <cell r="CJ272">
            <v>4</v>
          </cell>
        </row>
        <row r="273">
          <cell r="A273" t="str">
            <v>044482</v>
          </cell>
          <cell r="B273" t="str">
            <v>Vauleli Primary</v>
          </cell>
          <cell r="C273" t="str">
            <v>ENG</v>
          </cell>
          <cell r="D273" t="str">
            <v>PEB_MALAMP</v>
          </cell>
          <cell r="E273" t="str">
            <v>Malampa PEB</v>
          </cell>
          <cell r="F273" t="str">
            <v>V</v>
          </cell>
          <cell r="G273" t="str">
            <v>Government of Vanuatu</v>
          </cell>
          <cell r="H273" t="str">
            <v>Paama</v>
          </cell>
          <cell r="I273" t="str">
            <v>Malampa</v>
          </cell>
          <cell r="J273" t="str">
            <v>0085075001</v>
          </cell>
          <cell r="K273" t="str">
            <v>VAULELI PRIMARY SCHOOL</v>
          </cell>
          <cell r="L273" t="str">
            <v>PS</v>
          </cell>
          <cell r="M273" t="str">
            <v>No</v>
          </cell>
          <cell r="N273" t="str">
            <v>Yes</v>
          </cell>
          <cell r="O273" t="str">
            <v>Yes</v>
          </cell>
          <cell r="P273" t="str">
            <v>Yes</v>
          </cell>
          <cell r="Q273" t="str">
            <v>Yes</v>
          </cell>
          <cell r="R273" t="str">
            <v>Yes</v>
          </cell>
          <cell r="S273" t="str">
            <v>Yes</v>
          </cell>
          <cell r="T273" t="str">
            <v>No</v>
          </cell>
          <cell r="U273" t="str">
            <v>No</v>
          </cell>
          <cell r="V273" t="str">
            <v>No</v>
          </cell>
          <cell r="W273" t="str">
            <v>No</v>
          </cell>
          <cell r="X273" t="str">
            <v>No</v>
          </cell>
          <cell r="Y273" t="str">
            <v>No</v>
          </cell>
          <cell r="Z273" t="str">
            <v>No</v>
          </cell>
          <cell r="AA273" t="str">
            <v>No</v>
          </cell>
          <cell r="AB273" t="str">
            <v>No</v>
          </cell>
          <cell r="AC273" t="str">
            <v>No</v>
          </cell>
          <cell r="AD273" t="str">
            <v xml:space="preserve">1 2 3 4 5 6 </v>
          </cell>
          <cell r="AE273" t="str">
            <v>No</v>
          </cell>
          <cell r="AF273" t="str">
            <v>Yes</v>
          </cell>
          <cell r="AG273" t="str">
            <v>No</v>
          </cell>
          <cell r="AH273" t="str">
            <v>No</v>
          </cell>
          <cell r="AI273" t="str">
            <v>No</v>
          </cell>
          <cell r="AJ273" t="str">
            <v>Yes</v>
          </cell>
          <cell r="AK273" t="str">
            <v>Yes</v>
          </cell>
          <cell r="AL273" t="str">
            <v>Yes</v>
          </cell>
          <cell r="AM273" t="str">
            <v>Yes</v>
          </cell>
          <cell r="AN273" t="str">
            <v>Yes</v>
          </cell>
          <cell r="AO273" t="str">
            <v>Yes</v>
          </cell>
          <cell r="AP273" t="str">
            <v>Yes</v>
          </cell>
          <cell r="AQ273" t="str">
            <v>Yes</v>
          </cell>
          <cell r="AR273" t="str">
            <v>Yes</v>
          </cell>
          <cell r="AS273" t="str">
            <v>Yes</v>
          </cell>
          <cell r="AT273" t="str">
            <v>Yes</v>
          </cell>
          <cell r="AU273" t="str">
            <v>Yes</v>
          </cell>
          <cell r="AV273" t="str">
            <v>No</v>
          </cell>
          <cell r="AW273" t="str">
            <v>No</v>
          </cell>
          <cell r="AX273">
            <v>0</v>
          </cell>
          <cell r="AY273">
            <v>5</v>
          </cell>
          <cell r="AZ273">
            <v>6</v>
          </cell>
          <cell r="BA273">
            <v>4</v>
          </cell>
          <cell r="BB273">
            <v>3</v>
          </cell>
          <cell r="BC273">
            <v>7</v>
          </cell>
          <cell r="BD273">
            <v>5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30</v>
          </cell>
          <cell r="BO273">
            <v>0</v>
          </cell>
          <cell r="BP273">
            <v>0</v>
          </cell>
          <cell r="BQ273">
            <v>5</v>
          </cell>
          <cell r="BR273">
            <v>6</v>
          </cell>
          <cell r="BS273">
            <v>4</v>
          </cell>
          <cell r="BT273">
            <v>3</v>
          </cell>
          <cell r="BU273">
            <v>7</v>
          </cell>
          <cell r="BV273">
            <v>5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30</v>
          </cell>
          <cell r="CG273">
            <v>0</v>
          </cell>
          <cell r="CH273">
            <v>0</v>
          </cell>
          <cell r="CI273">
            <v>0</v>
          </cell>
          <cell r="CJ273">
            <v>4</v>
          </cell>
        </row>
        <row r="274">
          <cell r="A274" t="str">
            <v>044497</v>
          </cell>
          <cell r="B274" t="str">
            <v>Lerawo Primary</v>
          </cell>
          <cell r="C274" t="str">
            <v>ENG</v>
          </cell>
          <cell r="D274" t="str">
            <v>PEB_MALAMP</v>
          </cell>
          <cell r="E274" t="str">
            <v>Malampa PEB</v>
          </cell>
          <cell r="F274" t="str">
            <v>V</v>
          </cell>
          <cell r="G274" t="str">
            <v>Government of Vanuatu</v>
          </cell>
          <cell r="H274" t="str">
            <v>Malekula</v>
          </cell>
          <cell r="I274" t="str">
            <v>Malampa</v>
          </cell>
          <cell r="J274" t="str">
            <v>0098410001</v>
          </cell>
          <cell r="K274" t="str">
            <v>LERAWO PRIMARY SCHOOL</v>
          </cell>
          <cell r="L274" t="str">
            <v>PS</v>
          </cell>
          <cell r="M274" t="str">
            <v>No</v>
          </cell>
          <cell r="N274" t="str">
            <v>Yes</v>
          </cell>
          <cell r="O274" t="str">
            <v>Yes</v>
          </cell>
          <cell r="P274" t="str">
            <v>Yes</v>
          </cell>
          <cell r="Q274" t="str">
            <v>Yes</v>
          </cell>
          <cell r="R274" t="str">
            <v>Yes</v>
          </cell>
          <cell r="S274" t="str">
            <v>Yes</v>
          </cell>
          <cell r="T274" t="str">
            <v>No</v>
          </cell>
          <cell r="U274" t="str">
            <v>No</v>
          </cell>
          <cell r="V274" t="str">
            <v>No</v>
          </cell>
          <cell r="W274" t="str">
            <v>No</v>
          </cell>
          <cell r="X274" t="str">
            <v>No</v>
          </cell>
          <cell r="Y274" t="str">
            <v>No</v>
          </cell>
          <cell r="Z274" t="str">
            <v>No</v>
          </cell>
          <cell r="AA274" t="str">
            <v>No</v>
          </cell>
          <cell r="AB274" t="str">
            <v>No</v>
          </cell>
          <cell r="AC274" t="str">
            <v>No</v>
          </cell>
          <cell r="AD274" t="str">
            <v xml:space="preserve">1 2 3 4 5 6 </v>
          </cell>
          <cell r="AE274" t="str">
            <v>No</v>
          </cell>
          <cell r="AF274" t="str">
            <v>Yes</v>
          </cell>
          <cell r="AG274" t="str">
            <v>No</v>
          </cell>
          <cell r="AH274" t="str">
            <v>No</v>
          </cell>
          <cell r="AI274" t="str">
            <v>No</v>
          </cell>
          <cell r="AJ274" t="str">
            <v>Yes</v>
          </cell>
          <cell r="AK274" t="str">
            <v>Yes</v>
          </cell>
          <cell r="AL274" t="str">
            <v>Yes</v>
          </cell>
          <cell r="AM274" t="str">
            <v>Yes</v>
          </cell>
          <cell r="AN274" t="str">
            <v>Yes</v>
          </cell>
          <cell r="AO274" t="str">
            <v>Yes</v>
          </cell>
          <cell r="AP274" t="str">
            <v>No</v>
          </cell>
          <cell r="AQ274" t="str">
            <v>No</v>
          </cell>
          <cell r="AR274" t="str">
            <v>No</v>
          </cell>
          <cell r="AS274" t="str">
            <v>Yes</v>
          </cell>
          <cell r="AT274" t="str">
            <v>Yes</v>
          </cell>
          <cell r="AU274" t="str">
            <v>Yes</v>
          </cell>
          <cell r="AV274" t="str">
            <v>No</v>
          </cell>
          <cell r="AW274" t="str">
            <v>No</v>
          </cell>
          <cell r="AX274">
            <v>0</v>
          </cell>
          <cell r="AY274">
            <v>12</v>
          </cell>
          <cell r="AZ274">
            <v>5</v>
          </cell>
          <cell r="BA274">
            <v>10</v>
          </cell>
          <cell r="BB274">
            <v>6</v>
          </cell>
          <cell r="BC274">
            <v>6</v>
          </cell>
          <cell r="BD274">
            <v>10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49</v>
          </cell>
          <cell r="BO274">
            <v>0</v>
          </cell>
          <cell r="BP274">
            <v>0</v>
          </cell>
          <cell r="BQ274">
            <v>12</v>
          </cell>
          <cell r="BR274">
            <v>5</v>
          </cell>
          <cell r="BS274">
            <v>10</v>
          </cell>
          <cell r="BT274">
            <v>6</v>
          </cell>
          <cell r="BU274">
            <v>6</v>
          </cell>
          <cell r="BV274">
            <v>10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49</v>
          </cell>
          <cell r="CG274">
            <v>0</v>
          </cell>
          <cell r="CH274">
            <v>0</v>
          </cell>
          <cell r="CI274">
            <v>0</v>
          </cell>
          <cell r="CJ274">
            <v>6</v>
          </cell>
        </row>
        <row r="275">
          <cell r="A275" t="str">
            <v>050201</v>
          </cell>
          <cell r="B275" t="str">
            <v>Anabrou Primary</v>
          </cell>
          <cell r="C275" t="str">
            <v>FRE</v>
          </cell>
          <cell r="D275" t="str">
            <v>CATH</v>
          </cell>
          <cell r="E275" t="str">
            <v>Catholic Education Authority</v>
          </cell>
          <cell r="F275" t="str">
            <v>G</v>
          </cell>
          <cell r="G275" t="str">
            <v>Church (Government Assisted)</v>
          </cell>
          <cell r="H275" t="str">
            <v>Efate</v>
          </cell>
          <cell r="I275" t="str">
            <v>Shefa</v>
          </cell>
          <cell r="J275" t="str">
            <v>0084752001</v>
          </cell>
          <cell r="K275" t="str">
            <v>ECOLE PUBLIQUE ANABROU</v>
          </cell>
          <cell r="L275" t="str">
            <v>PS</v>
          </cell>
          <cell r="M275" t="str">
            <v>No</v>
          </cell>
          <cell r="N275" t="str">
            <v>Yes</v>
          </cell>
          <cell r="O275" t="str">
            <v>Yes</v>
          </cell>
          <cell r="P275" t="str">
            <v>Yes</v>
          </cell>
          <cell r="Q275" t="str">
            <v>Yes</v>
          </cell>
          <cell r="R275" t="str">
            <v>Yes</v>
          </cell>
          <cell r="S275" t="str">
            <v>Yes</v>
          </cell>
          <cell r="T275" t="str">
            <v>Yes</v>
          </cell>
          <cell r="U275" t="str">
            <v>Yes</v>
          </cell>
          <cell r="V275" t="str">
            <v>No</v>
          </cell>
          <cell r="W275" t="str">
            <v>No</v>
          </cell>
          <cell r="X275" t="str">
            <v>No</v>
          </cell>
          <cell r="Y275" t="str">
            <v>No</v>
          </cell>
          <cell r="Z275" t="str">
            <v>No</v>
          </cell>
          <cell r="AA275" t="str">
            <v>No</v>
          </cell>
          <cell r="AB275" t="str">
            <v>No</v>
          </cell>
          <cell r="AC275" t="str">
            <v>No</v>
          </cell>
          <cell r="AD275" t="str">
            <v xml:space="preserve">1 2 3 4 5 6 7 8 </v>
          </cell>
          <cell r="AE275" t="str">
            <v>No</v>
          </cell>
          <cell r="AF275" t="str">
            <v>Yes</v>
          </cell>
          <cell r="AG275" t="str">
            <v>Yes</v>
          </cell>
          <cell r="AH275" t="str">
            <v>Yes</v>
          </cell>
          <cell r="AI275" t="str">
            <v>No</v>
          </cell>
          <cell r="AJ275" t="str">
            <v>Yes</v>
          </cell>
          <cell r="AK275" t="str">
            <v>Yes</v>
          </cell>
          <cell r="AL275" t="str">
            <v>Yes</v>
          </cell>
          <cell r="AM275" t="str">
            <v>Yes</v>
          </cell>
          <cell r="AN275" t="str">
            <v>Yes</v>
          </cell>
          <cell r="AO275" t="str">
            <v>Yes</v>
          </cell>
          <cell r="AP275" t="str">
            <v>Yes</v>
          </cell>
          <cell r="AQ275" t="str">
            <v>Yes</v>
          </cell>
          <cell r="AR275" t="str">
            <v>Yes</v>
          </cell>
          <cell r="AS275" t="str">
            <v>Yes</v>
          </cell>
          <cell r="AT275" t="str">
            <v>Yes</v>
          </cell>
          <cell r="AU275" t="str">
            <v>Yes</v>
          </cell>
          <cell r="AV275" t="str">
            <v>No</v>
          </cell>
          <cell r="AW275" t="str">
            <v>No</v>
          </cell>
          <cell r="AX275">
            <v>0</v>
          </cell>
          <cell r="AY275">
            <v>82</v>
          </cell>
          <cell r="AZ275">
            <v>82</v>
          </cell>
          <cell r="BA275">
            <v>75</v>
          </cell>
          <cell r="BB275">
            <v>86</v>
          </cell>
          <cell r="BC275">
            <v>74</v>
          </cell>
          <cell r="BD275">
            <v>77</v>
          </cell>
          <cell r="BE275">
            <v>83</v>
          </cell>
          <cell r="BF275">
            <v>81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476</v>
          </cell>
          <cell r="BO275">
            <v>164</v>
          </cell>
          <cell r="BP275">
            <v>0</v>
          </cell>
          <cell r="BQ275">
            <v>82</v>
          </cell>
          <cell r="BR275">
            <v>82</v>
          </cell>
          <cell r="BS275">
            <v>75</v>
          </cell>
          <cell r="BT275">
            <v>86</v>
          </cell>
          <cell r="BU275">
            <v>74</v>
          </cell>
          <cell r="BV275">
            <v>77</v>
          </cell>
          <cell r="BW275">
            <v>83</v>
          </cell>
          <cell r="BX275">
            <v>81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476</v>
          </cell>
          <cell r="CG275">
            <v>164</v>
          </cell>
          <cell r="CH275">
            <v>0</v>
          </cell>
          <cell r="CI275">
            <v>0</v>
          </cell>
          <cell r="CJ275">
            <v>10</v>
          </cell>
        </row>
        <row r="276">
          <cell r="A276" t="str">
            <v>050202</v>
          </cell>
          <cell r="B276" t="str">
            <v>Central Primary</v>
          </cell>
          <cell r="C276" t="str">
            <v>ENG</v>
          </cell>
          <cell r="D276" t="str">
            <v>PEB_SHEFA</v>
          </cell>
          <cell r="E276" t="str">
            <v>Shefa PEB</v>
          </cell>
          <cell r="F276" t="str">
            <v>V</v>
          </cell>
          <cell r="G276" t="str">
            <v>Government of Vanuatu</v>
          </cell>
          <cell r="H276" t="str">
            <v>Efate</v>
          </cell>
          <cell r="I276" t="str">
            <v>Shefa</v>
          </cell>
          <cell r="J276" t="str">
            <v>0084753001</v>
          </cell>
          <cell r="K276" t="str">
            <v>CENTRAL PRIMARY SCHOOL</v>
          </cell>
          <cell r="L276" t="str">
            <v>PS</v>
          </cell>
          <cell r="M276" t="str">
            <v>No</v>
          </cell>
          <cell r="N276" t="str">
            <v>Yes</v>
          </cell>
          <cell r="O276" t="str">
            <v>Yes</v>
          </cell>
          <cell r="P276" t="str">
            <v>Yes</v>
          </cell>
          <cell r="Q276" t="str">
            <v>Yes</v>
          </cell>
          <cell r="R276" t="str">
            <v>Yes</v>
          </cell>
          <cell r="S276" t="str">
            <v>Yes</v>
          </cell>
          <cell r="T276" t="str">
            <v>No</v>
          </cell>
          <cell r="U276" t="str">
            <v>No</v>
          </cell>
          <cell r="V276" t="str">
            <v>No</v>
          </cell>
          <cell r="W276" t="str">
            <v>No</v>
          </cell>
          <cell r="X276" t="str">
            <v>No</v>
          </cell>
          <cell r="Y276" t="str">
            <v>No</v>
          </cell>
          <cell r="Z276" t="str">
            <v>No</v>
          </cell>
          <cell r="AA276" t="str">
            <v>No</v>
          </cell>
          <cell r="AB276" t="str">
            <v>No</v>
          </cell>
          <cell r="AC276" t="str">
            <v>No</v>
          </cell>
          <cell r="AD276" t="str">
            <v xml:space="preserve">1 2 3 4 5 6 </v>
          </cell>
          <cell r="AE276" t="str">
            <v>No</v>
          </cell>
          <cell r="AF276" t="str">
            <v>Yes</v>
          </cell>
          <cell r="AG276" t="str">
            <v>No</v>
          </cell>
          <cell r="AH276" t="str">
            <v>No</v>
          </cell>
          <cell r="AI276" t="str">
            <v>No</v>
          </cell>
          <cell r="AJ276" t="str">
            <v>Yes</v>
          </cell>
          <cell r="AK276" t="str">
            <v>Yes</v>
          </cell>
          <cell r="AL276" t="str">
            <v>Yes</v>
          </cell>
          <cell r="AM276" t="str">
            <v>Yes</v>
          </cell>
          <cell r="AN276" t="str">
            <v>Yes</v>
          </cell>
          <cell r="AO276" t="str">
            <v>Yes</v>
          </cell>
          <cell r="AP276" t="str">
            <v>Yes</v>
          </cell>
          <cell r="AQ276" t="str">
            <v>Yes</v>
          </cell>
          <cell r="AR276" t="str">
            <v>Yes</v>
          </cell>
          <cell r="AS276" t="str">
            <v>Yes</v>
          </cell>
          <cell r="AT276" t="str">
            <v>Yes</v>
          </cell>
          <cell r="AU276" t="str">
            <v>Yes</v>
          </cell>
          <cell r="AV276" t="str">
            <v>No</v>
          </cell>
          <cell r="AW276" t="str">
            <v>No</v>
          </cell>
          <cell r="AX276">
            <v>0</v>
          </cell>
          <cell r="AY276">
            <v>71</v>
          </cell>
          <cell r="AZ276">
            <v>75</v>
          </cell>
          <cell r="BA276">
            <v>76</v>
          </cell>
          <cell r="BB276">
            <v>77</v>
          </cell>
          <cell r="BC276">
            <v>75</v>
          </cell>
          <cell r="BD276">
            <v>75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449</v>
          </cell>
          <cell r="BO276">
            <v>0</v>
          </cell>
          <cell r="BP276">
            <v>0</v>
          </cell>
          <cell r="BQ276">
            <v>71</v>
          </cell>
          <cell r="BR276">
            <v>75</v>
          </cell>
          <cell r="BS276">
            <v>76</v>
          </cell>
          <cell r="BT276">
            <v>77</v>
          </cell>
          <cell r="BU276">
            <v>75</v>
          </cell>
          <cell r="BV276">
            <v>75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449</v>
          </cell>
          <cell r="CG276">
            <v>0</v>
          </cell>
          <cell r="CH276">
            <v>0</v>
          </cell>
          <cell r="CI276">
            <v>0</v>
          </cell>
          <cell r="CJ276">
            <v>63</v>
          </cell>
        </row>
        <row r="277">
          <cell r="A277" t="str">
            <v>050203</v>
          </cell>
          <cell r="B277" t="str">
            <v>Centre Ville Primary</v>
          </cell>
          <cell r="C277" t="str">
            <v>FRE</v>
          </cell>
          <cell r="D277" t="str">
            <v>PEB_SHEFA</v>
          </cell>
          <cell r="E277" t="str">
            <v>Shefa PEB</v>
          </cell>
          <cell r="F277" t="str">
            <v>V</v>
          </cell>
          <cell r="G277" t="str">
            <v>Government of Vanuatu</v>
          </cell>
          <cell r="H277" t="str">
            <v>Efate</v>
          </cell>
          <cell r="I277" t="str">
            <v>Shefa</v>
          </cell>
          <cell r="J277" t="str">
            <v>0084811001</v>
          </cell>
          <cell r="K277" t="str">
            <v>ECOLE PUBLIQUE CENTRE VILLE</v>
          </cell>
          <cell r="L277" t="str">
            <v>PS</v>
          </cell>
          <cell r="M277" t="str">
            <v>No</v>
          </cell>
          <cell r="N277" t="str">
            <v>Yes</v>
          </cell>
          <cell r="O277" t="str">
            <v>Yes</v>
          </cell>
          <cell r="P277" t="str">
            <v>Yes</v>
          </cell>
          <cell r="Q277" t="str">
            <v>Yes</v>
          </cell>
          <cell r="R277" t="str">
            <v>Yes</v>
          </cell>
          <cell r="S277" t="str">
            <v>Yes</v>
          </cell>
          <cell r="T277" t="str">
            <v>No</v>
          </cell>
          <cell r="U277" t="str">
            <v>No</v>
          </cell>
          <cell r="V277" t="str">
            <v>No</v>
          </cell>
          <cell r="W277" t="str">
            <v>No</v>
          </cell>
          <cell r="X277" t="str">
            <v>No</v>
          </cell>
          <cell r="Y277" t="str">
            <v>No</v>
          </cell>
          <cell r="Z277" t="str">
            <v>No</v>
          </cell>
          <cell r="AA277" t="str">
            <v>No</v>
          </cell>
          <cell r="AB277" t="str">
            <v>No</v>
          </cell>
          <cell r="AC277" t="str">
            <v>No</v>
          </cell>
          <cell r="AD277" t="str">
            <v xml:space="preserve">1 2 3 4 5 6 </v>
          </cell>
          <cell r="AE277" t="str">
            <v>No</v>
          </cell>
          <cell r="AF277" t="str">
            <v>Yes</v>
          </cell>
          <cell r="AG277" t="str">
            <v>No</v>
          </cell>
          <cell r="AH277" t="str">
            <v>No</v>
          </cell>
          <cell r="AI277" t="str">
            <v>No</v>
          </cell>
          <cell r="AJ277" t="str">
            <v>Yes</v>
          </cell>
          <cell r="AK277" t="str">
            <v>Yes</v>
          </cell>
          <cell r="AL277" t="str">
            <v>Yes</v>
          </cell>
          <cell r="AM277" t="str">
            <v>Yes</v>
          </cell>
          <cell r="AN277" t="str">
            <v>Yes</v>
          </cell>
          <cell r="AO277" t="str">
            <v>Yes</v>
          </cell>
          <cell r="AP277" t="str">
            <v>Yes</v>
          </cell>
          <cell r="AQ277" t="str">
            <v>Yes</v>
          </cell>
          <cell r="AR277" t="str">
            <v>Yes</v>
          </cell>
          <cell r="AS277" t="str">
            <v>Yes</v>
          </cell>
          <cell r="AT277" t="str">
            <v>Yes</v>
          </cell>
          <cell r="AU277" t="str">
            <v>Yes</v>
          </cell>
          <cell r="AV277" t="str">
            <v>No</v>
          </cell>
          <cell r="AW277" t="str">
            <v>No</v>
          </cell>
          <cell r="AX277">
            <v>0</v>
          </cell>
          <cell r="AY277">
            <v>67</v>
          </cell>
          <cell r="AZ277">
            <v>60</v>
          </cell>
          <cell r="BA277">
            <v>72</v>
          </cell>
          <cell r="BB277">
            <v>69</v>
          </cell>
          <cell r="BC277">
            <v>73</v>
          </cell>
          <cell r="BD277">
            <v>82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423</v>
          </cell>
          <cell r="BO277">
            <v>0</v>
          </cell>
          <cell r="BP277">
            <v>0</v>
          </cell>
          <cell r="BQ277">
            <v>67</v>
          </cell>
          <cell r="BR277">
            <v>60</v>
          </cell>
          <cell r="BS277">
            <v>72</v>
          </cell>
          <cell r="BT277">
            <v>69</v>
          </cell>
          <cell r="BU277">
            <v>73</v>
          </cell>
          <cell r="BV277">
            <v>82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423</v>
          </cell>
          <cell r="CG277">
            <v>0</v>
          </cell>
          <cell r="CH277">
            <v>0</v>
          </cell>
          <cell r="CI277">
            <v>0</v>
          </cell>
          <cell r="CJ277">
            <v>13</v>
          </cell>
        </row>
        <row r="278">
          <cell r="A278" t="str">
            <v>050206</v>
          </cell>
          <cell r="B278" t="str">
            <v>Freswota English Primary</v>
          </cell>
          <cell r="C278" t="str">
            <v>ENG</v>
          </cell>
          <cell r="D278" t="str">
            <v>PEB_SHEFA</v>
          </cell>
          <cell r="E278" t="str">
            <v>Shefa PEB</v>
          </cell>
          <cell r="F278" t="str">
            <v>V</v>
          </cell>
          <cell r="G278" t="str">
            <v>Government of Vanuatu</v>
          </cell>
          <cell r="H278" t="str">
            <v>Efate</v>
          </cell>
          <cell r="I278" t="str">
            <v>Shefa</v>
          </cell>
          <cell r="J278" t="str">
            <v>0084754001</v>
          </cell>
          <cell r="K278" t="str">
            <v>FRESH WOTA PRIMARY SCHOOL</v>
          </cell>
          <cell r="L278" t="str">
            <v>PS</v>
          </cell>
          <cell r="M278" t="str">
            <v>No</v>
          </cell>
          <cell r="N278" t="str">
            <v>Yes</v>
          </cell>
          <cell r="O278" t="str">
            <v>Yes</v>
          </cell>
          <cell r="P278" t="str">
            <v>Yes</v>
          </cell>
          <cell r="Q278" t="str">
            <v>Yes</v>
          </cell>
          <cell r="R278" t="str">
            <v>Yes</v>
          </cell>
          <cell r="S278" t="str">
            <v>Yes</v>
          </cell>
          <cell r="T278" t="str">
            <v>Yes</v>
          </cell>
          <cell r="U278" t="str">
            <v>Yes</v>
          </cell>
          <cell r="V278" t="str">
            <v>No</v>
          </cell>
          <cell r="W278" t="str">
            <v>No</v>
          </cell>
          <cell r="X278" t="str">
            <v>No</v>
          </cell>
          <cell r="Y278" t="str">
            <v>No</v>
          </cell>
          <cell r="Z278" t="str">
            <v>No</v>
          </cell>
          <cell r="AA278" t="str">
            <v>No</v>
          </cell>
          <cell r="AB278" t="str">
            <v>No</v>
          </cell>
          <cell r="AC278" t="str">
            <v>No</v>
          </cell>
          <cell r="AD278" t="str">
            <v xml:space="preserve">1 2 3 4 5 6 7 8 </v>
          </cell>
          <cell r="AE278" t="str">
            <v>No</v>
          </cell>
          <cell r="AF278" t="str">
            <v>Yes</v>
          </cell>
          <cell r="AG278" t="str">
            <v>Yes</v>
          </cell>
          <cell r="AH278" t="str">
            <v>Yes</v>
          </cell>
          <cell r="AI278" t="str">
            <v>No</v>
          </cell>
          <cell r="AJ278" t="str">
            <v>Yes</v>
          </cell>
          <cell r="AK278" t="str">
            <v>Yes</v>
          </cell>
          <cell r="AL278" t="str">
            <v>Yes</v>
          </cell>
          <cell r="AM278" t="str">
            <v>Yes</v>
          </cell>
          <cell r="AN278" t="str">
            <v>Yes</v>
          </cell>
          <cell r="AO278" t="str">
            <v>Yes</v>
          </cell>
          <cell r="AP278" t="str">
            <v>Yes</v>
          </cell>
          <cell r="AQ278" t="str">
            <v>Yes</v>
          </cell>
          <cell r="AR278" t="str">
            <v>Yes</v>
          </cell>
          <cell r="AS278" t="str">
            <v>Yes</v>
          </cell>
          <cell r="AT278" t="str">
            <v>Yes</v>
          </cell>
          <cell r="AU278" t="str">
            <v>Yes</v>
          </cell>
          <cell r="AV278" t="str">
            <v>No</v>
          </cell>
          <cell r="AW278" t="str">
            <v>No</v>
          </cell>
          <cell r="AX278">
            <v>0</v>
          </cell>
          <cell r="AY278">
            <v>94</v>
          </cell>
          <cell r="AZ278">
            <v>94</v>
          </cell>
          <cell r="BA278">
            <v>103</v>
          </cell>
          <cell r="BB278">
            <v>118</v>
          </cell>
          <cell r="BC278">
            <v>158</v>
          </cell>
          <cell r="BD278">
            <v>103</v>
          </cell>
          <cell r="BE278">
            <v>140</v>
          </cell>
          <cell r="BF278">
            <v>156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670</v>
          </cell>
          <cell r="BO278">
            <v>296</v>
          </cell>
          <cell r="BP278">
            <v>0</v>
          </cell>
          <cell r="BQ278">
            <v>94</v>
          </cell>
          <cell r="BR278">
            <v>94</v>
          </cell>
          <cell r="BS278">
            <v>103</v>
          </cell>
          <cell r="BT278">
            <v>118</v>
          </cell>
          <cell r="BU278">
            <v>158</v>
          </cell>
          <cell r="BV278">
            <v>103</v>
          </cell>
          <cell r="BW278">
            <v>140</v>
          </cell>
          <cell r="BX278">
            <v>156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670</v>
          </cell>
          <cell r="CG278">
            <v>296</v>
          </cell>
          <cell r="CH278">
            <v>0</v>
          </cell>
          <cell r="CI278">
            <v>0</v>
          </cell>
          <cell r="CJ278">
            <v>27</v>
          </cell>
        </row>
        <row r="279">
          <cell r="A279" t="str">
            <v>050207</v>
          </cell>
          <cell r="B279" t="str">
            <v>Freswota French Primary</v>
          </cell>
          <cell r="C279" t="str">
            <v>FRE</v>
          </cell>
          <cell r="D279" t="str">
            <v>PEB_SHEFA</v>
          </cell>
          <cell r="E279" t="str">
            <v>Shefa PEB</v>
          </cell>
          <cell r="F279" t="str">
            <v>V</v>
          </cell>
          <cell r="G279" t="str">
            <v>Government of Vanuatu</v>
          </cell>
          <cell r="H279" t="str">
            <v>Efate</v>
          </cell>
          <cell r="I279" t="str">
            <v>Shefa</v>
          </cell>
          <cell r="J279" t="str">
            <v>0084754001</v>
          </cell>
          <cell r="K279" t="str">
            <v>FRESH WOTA PRIMARY SCHOOL</v>
          </cell>
          <cell r="L279" t="str">
            <v>PS</v>
          </cell>
          <cell r="M279" t="str">
            <v>No</v>
          </cell>
          <cell r="N279" t="str">
            <v>Yes</v>
          </cell>
          <cell r="O279" t="str">
            <v>Yes</v>
          </cell>
          <cell r="P279" t="str">
            <v>Yes</v>
          </cell>
          <cell r="Q279" t="str">
            <v>Yes</v>
          </cell>
          <cell r="R279" t="str">
            <v>Yes</v>
          </cell>
          <cell r="S279" t="str">
            <v>Yes</v>
          </cell>
          <cell r="T279" t="str">
            <v>Yes</v>
          </cell>
          <cell r="U279" t="str">
            <v>Yes</v>
          </cell>
          <cell r="V279" t="str">
            <v>No</v>
          </cell>
          <cell r="W279" t="str">
            <v>No</v>
          </cell>
          <cell r="X279" t="str">
            <v>No</v>
          </cell>
          <cell r="Y279" t="str">
            <v>No</v>
          </cell>
          <cell r="Z279" t="str">
            <v>No</v>
          </cell>
          <cell r="AA279" t="str">
            <v>No</v>
          </cell>
          <cell r="AB279" t="str">
            <v>No</v>
          </cell>
          <cell r="AC279" t="str">
            <v>No</v>
          </cell>
          <cell r="AD279" t="str">
            <v xml:space="preserve">1 2 3 4 5 6 7 8 </v>
          </cell>
          <cell r="AE279" t="str">
            <v>No</v>
          </cell>
          <cell r="AF279" t="str">
            <v>Yes</v>
          </cell>
          <cell r="AG279" t="str">
            <v>Yes</v>
          </cell>
          <cell r="AH279" t="str">
            <v>Yes</v>
          </cell>
          <cell r="AI279" t="str">
            <v>No</v>
          </cell>
          <cell r="AJ279" t="str">
            <v>Yes</v>
          </cell>
          <cell r="AK279" t="str">
            <v>Yes</v>
          </cell>
          <cell r="AL279" t="str">
            <v>Yes</v>
          </cell>
          <cell r="AM279" t="str">
            <v>Yes</v>
          </cell>
          <cell r="AN279" t="str">
            <v>Yes</v>
          </cell>
          <cell r="AO279" t="str">
            <v>Yes</v>
          </cell>
          <cell r="AP279" t="str">
            <v>Yes</v>
          </cell>
          <cell r="AQ279" t="str">
            <v>Yes</v>
          </cell>
          <cell r="AR279" t="str">
            <v>Yes</v>
          </cell>
          <cell r="AS279" t="str">
            <v>Yes</v>
          </cell>
          <cell r="AT279" t="str">
            <v>Yes</v>
          </cell>
          <cell r="AU279" t="str">
            <v>Yes</v>
          </cell>
          <cell r="AV279" t="str">
            <v>No</v>
          </cell>
          <cell r="AW279" t="str">
            <v>No</v>
          </cell>
          <cell r="AX279">
            <v>0</v>
          </cell>
          <cell r="AY279">
            <v>32</v>
          </cell>
          <cell r="AZ279">
            <v>39</v>
          </cell>
          <cell r="BA279">
            <v>47</v>
          </cell>
          <cell r="BB279">
            <v>51</v>
          </cell>
          <cell r="BC279">
            <v>41</v>
          </cell>
          <cell r="BD279">
            <v>58</v>
          </cell>
          <cell r="BE279">
            <v>50</v>
          </cell>
          <cell r="BF279">
            <v>55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268</v>
          </cell>
          <cell r="BO279">
            <v>105</v>
          </cell>
          <cell r="BP279">
            <v>0</v>
          </cell>
          <cell r="BQ279">
            <v>32</v>
          </cell>
          <cell r="BR279">
            <v>39</v>
          </cell>
          <cell r="BS279">
            <v>47</v>
          </cell>
          <cell r="BT279">
            <v>51</v>
          </cell>
          <cell r="BU279">
            <v>41</v>
          </cell>
          <cell r="BV279">
            <v>58</v>
          </cell>
          <cell r="BW279">
            <v>50</v>
          </cell>
          <cell r="BX279">
            <v>55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268</v>
          </cell>
          <cell r="CG279">
            <v>105</v>
          </cell>
          <cell r="CH279">
            <v>0</v>
          </cell>
          <cell r="CI279">
            <v>0</v>
          </cell>
          <cell r="CJ279">
            <v>15</v>
          </cell>
        </row>
        <row r="280">
          <cell r="A280" t="str">
            <v>050209</v>
          </cell>
          <cell r="B280" t="str">
            <v>Freedom Primary</v>
          </cell>
          <cell r="C280" t="str">
            <v>ENG</v>
          </cell>
          <cell r="D280" t="str">
            <v>NTCU</v>
          </cell>
          <cell r="E280" t="str">
            <v>Freedom Education Authority</v>
          </cell>
          <cell r="F280" t="str">
            <v>G</v>
          </cell>
          <cell r="G280" t="str">
            <v>Church (Government Assisted)</v>
          </cell>
          <cell r="H280" t="str">
            <v>Efate</v>
          </cell>
          <cell r="I280" t="str">
            <v>Shefa</v>
          </cell>
          <cell r="J280" t="str">
            <v>0087895001</v>
          </cell>
          <cell r="K280" t="str">
            <v>NTM PRIMARY SCHOOL</v>
          </cell>
          <cell r="L280" t="str">
            <v>PS</v>
          </cell>
          <cell r="M280" t="str">
            <v>No</v>
          </cell>
          <cell r="N280" t="str">
            <v>Yes</v>
          </cell>
          <cell r="O280" t="str">
            <v>Yes</v>
          </cell>
          <cell r="P280" t="str">
            <v>Yes</v>
          </cell>
          <cell r="Q280" t="str">
            <v>Yes</v>
          </cell>
          <cell r="R280" t="str">
            <v>Yes</v>
          </cell>
          <cell r="S280" t="str">
            <v>Yes</v>
          </cell>
          <cell r="T280" t="str">
            <v>No</v>
          </cell>
          <cell r="U280" t="str">
            <v>No</v>
          </cell>
          <cell r="V280" t="str">
            <v>No</v>
          </cell>
          <cell r="W280" t="str">
            <v>No</v>
          </cell>
          <cell r="X280" t="str">
            <v>No</v>
          </cell>
          <cell r="Y280" t="str">
            <v>No</v>
          </cell>
          <cell r="Z280" t="str">
            <v>No</v>
          </cell>
          <cell r="AA280" t="str">
            <v>No</v>
          </cell>
          <cell r="AB280" t="str">
            <v>No</v>
          </cell>
          <cell r="AC280" t="str">
            <v>No</v>
          </cell>
          <cell r="AD280" t="str">
            <v xml:space="preserve">1 2 3 4 5 6 </v>
          </cell>
          <cell r="AE280" t="str">
            <v>No</v>
          </cell>
          <cell r="AF280" t="str">
            <v>Yes</v>
          </cell>
          <cell r="AG280" t="str">
            <v>No</v>
          </cell>
          <cell r="AH280" t="str">
            <v>No</v>
          </cell>
          <cell r="AI280" t="str">
            <v>No</v>
          </cell>
          <cell r="AJ280" t="str">
            <v>No</v>
          </cell>
          <cell r="AK280" t="str">
            <v>No</v>
          </cell>
          <cell r="AL280" t="str">
            <v>No</v>
          </cell>
          <cell r="AM280" t="str">
            <v>No</v>
          </cell>
          <cell r="AN280" t="str">
            <v>No</v>
          </cell>
          <cell r="AO280" t="str">
            <v>No</v>
          </cell>
          <cell r="AP280" t="str">
            <v>No</v>
          </cell>
          <cell r="AQ280" t="str">
            <v>No</v>
          </cell>
          <cell r="AR280" t="str">
            <v>Yes</v>
          </cell>
          <cell r="AS280" t="str">
            <v>Yes</v>
          </cell>
          <cell r="AT280" t="str">
            <v>Yes</v>
          </cell>
          <cell r="AU280" t="str">
            <v>No</v>
          </cell>
          <cell r="AV280" t="str">
            <v>No</v>
          </cell>
          <cell r="AW280" t="str">
            <v>No</v>
          </cell>
          <cell r="AX280">
            <v>0</v>
          </cell>
          <cell r="AY280">
            <v>65</v>
          </cell>
          <cell r="AZ280">
            <v>25</v>
          </cell>
          <cell r="BA280">
            <v>21</v>
          </cell>
          <cell r="BB280">
            <v>29</v>
          </cell>
          <cell r="BC280">
            <v>25</v>
          </cell>
          <cell r="BD280">
            <v>24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189</v>
          </cell>
          <cell r="BO280">
            <v>0</v>
          </cell>
          <cell r="BP280">
            <v>0</v>
          </cell>
          <cell r="BQ280">
            <v>65</v>
          </cell>
          <cell r="BR280">
            <v>25</v>
          </cell>
          <cell r="BS280">
            <v>21</v>
          </cell>
          <cell r="BT280">
            <v>29</v>
          </cell>
          <cell r="BU280">
            <v>25</v>
          </cell>
          <cell r="BV280">
            <v>24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189</v>
          </cell>
          <cell r="CG280">
            <v>0</v>
          </cell>
          <cell r="CH280">
            <v>0</v>
          </cell>
          <cell r="CI280">
            <v>0</v>
          </cell>
          <cell r="CJ280">
            <v>20</v>
          </cell>
        </row>
        <row r="281">
          <cell r="A281" t="str">
            <v>050214</v>
          </cell>
          <cell r="B281" t="str">
            <v>Ste Jeanne d'Arc Port Vila Primary</v>
          </cell>
          <cell r="C281" t="str">
            <v>FRE</v>
          </cell>
          <cell r="D281" t="str">
            <v>CATH</v>
          </cell>
          <cell r="E281" t="str">
            <v>Catholic Education Authority</v>
          </cell>
          <cell r="F281" t="str">
            <v>G</v>
          </cell>
          <cell r="G281" t="str">
            <v>Church (Government Assisted)</v>
          </cell>
          <cell r="H281" t="str">
            <v>Efate</v>
          </cell>
          <cell r="I281" t="str">
            <v>Shefa</v>
          </cell>
          <cell r="J281" t="str">
            <v>0084830001</v>
          </cell>
          <cell r="K281" t="str">
            <v>ST JEANNE D'ARC PRIMARY SCHOOL</v>
          </cell>
          <cell r="L281" t="str">
            <v>PS</v>
          </cell>
          <cell r="M281" t="str">
            <v>No</v>
          </cell>
          <cell r="N281" t="str">
            <v>Yes</v>
          </cell>
          <cell r="O281" t="str">
            <v>Yes</v>
          </cell>
          <cell r="P281" t="str">
            <v>Yes</v>
          </cell>
          <cell r="Q281" t="str">
            <v>Yes</v>
          </cell>
          <cell r="R281" t="str">
            <v>Yes</v>
          </cell>
          <cell r="S281" t="str">
            <v>Yes</v>
          </cell>
          <cell r="T281" t="str">
            <v>No</v>
          </cell>
          <cell r="U281" t="str">
            <v>No</v>
          </cell>
          <cell r="V281" t="str">
            <v>No</v>
          </cell>
          <cell r="W281" t="str">
            <v>No</v>
          </cell>
          <cell r="X281" t="str">
            <v>No</v>
          </cell>
          <cell r="Y281" t="str">
            <v>No</v>
          </cell>
          <cell r="Z281" t="str">
            <v>No</v>
          </cell>
          <cell r="AA281" t="str">
            <v>No</v>
          </cell>
          <cell r="AB281" t="str">
            <v>No</v>
          </cell>
          <cell r="AC281" t="str">
            <v>No</v>
          </cell>
          <cell r="AD281" t="str">
            <v xml:space="preserve">1 2 3 4 5 6 </v>
          </cell>
          <cell r="AE281" t="str">
            <v>No</v>
          </cell>
          <cell r="AF281" t="str">
            <v>Yes</v>
          </cell>
          <cell r="AG281" t="str">
            <v>No</v>
          </cell>
          <cell r="AH281" t="str">
            <v>No</v>
          </cell>
          <cell r="AI281" t="str">
            <v>No</v>
          </cell>
          <cell r="AJ281" t="str">
            <v>Yes</v>
          </cell>
          <cell r="AK281" t="str">
            <v>Yes</v>
          </cell>
          <cell r="AL281" t="str">
            <v>Yes</v>
          </cell>
          <cell r="AM281" t="str">
            <v>Yes</v>
          </cell>
          <cell r="AN281" t="str">
            <v>Yes</v>
          </cell>
          <cell r="AO281" t="str">
            <v>Yes</v>
          </cell>
          <cell r="AP281" t="str">
            <v>Yes</v>
          </cell>
          <cell r="AQ281" t="str">
            <v>No</v>
          </cell>
          <cell r="AR281" t="str">
            <v>Yes</v>
          </cell>
          <cell r="AS281" t="str">
            <v>Yes</v>
          </cell>
          <cell r="AT281" t="str">
            <v>Yes</v>
          </cell>
          <cell r="AU281" t="str">
            <v>Yes</v>
          </cell>
          <cell r="AV281" t="str">
            <v>No</v>
          </cell>
          <cell r="AW281" t="str">
            <v>No</v>
          </cell>
          <cell r="AX281">
            <v>0</v>
          </cell>
          <cell r="AY281">
            <v>122</v>
          </cell>
          <cell r="AZ281">
            <v>150</v>
          </cell>
          <cell r="BA281">
            <v>140</v>
          </cell>
          <cell r="BB281">
            <v>143</v>
          </cell>
          <cell r="BC281">
            <v>139</v>
          </cell>
          <cell r="BD281">
            <v>132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826</v>
          </cell>
          <cell r="BO281">
            <v>0</v>
          </cell>
          <cell r="BP281">
            <v>0</v>
          </cell>
          <cell r="BQ281">
            <v>122</v>
          </cell>
          <cell r="BR281">
            <v>150</v>
          </cell>
          <cell r="BS281">
            <v>140</v>
          </cell>
          <cell r="BT281">
            <v>143</v>
          </cell>
          <cell r="BU281">
            <v>139</v>
          </cell>
          <cell r="BV281">
            <v>132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826</v>
          </cell>
          <cell r="CG281">
            <v>0</v>
          </cell>
          <cell r="CH281">
            <v>0</v>
          </cell>
          <cell r="CI281">
            <v>0</v>
          </cell>
          <cell r="CJ281">
            <v>292</v>
          </cell>
        </row>
        <row r="282">
          <cell r="A282" t="str">
            <v>050216</v>
          </cell>
          <cell r="B282" t="str">
            <v>Vila  No 2 SDA Primary</v>
          </cell>
          <cell r="C282" t="str">
            <v>ENG</v>
          </cell>
          <cell r="D282" t="str">
            <v>SDA</v>
          </cell>
          <cell r="E282" t="str">
            <v>Seven Day Adventist</v>
          </cell>
          <cell r="F282" t="str">
            <v>G</v>
          </cell>
          <cell r="G282" t="str">
            <v>Church (Government Assisted)</v>
          </cell>
          <cell r="H282" t="str">
            <v>Efate</v>
          </cell>
          <cell r="I282" t="str">
            <v>Shefa</v>
          </cell>
          <cell r="J282" t="str">
            <v>0084828001</v>
          </cell>
          <cell r="K282" t="str">
            <v>VILA NO.2 SDA PRIMARY SCHOOL</v>
          </cell>
          <cell r="L282" t="str">
            <v>PS</v>
          </cell>
          <cell r="M282" t="str">
            <v>No</v>
          </cell>
          <cell r="N282" t="str">
            <v>Yes</v>
          </cell>
          <cell r="O282" t="str">
            <v>Yes</v>
          </cell>
          <cell r="P282" t="str">
            <v>Yes</v>
          </cell>
          <cell r="Q282" t="str">
            <v>Yes</v>
          </cell>
          <cell r="R282" t="str">
            <v>Yes</v>
          </cell>
          <cell r="S282" t="str">
            <v>Yes</v>
          </cell>
          <cell r="T282" t="str">
            <v>No</v>
          </cell>
          <cell r="U282" t="str">
            <v>No</v>
          </cell>
          <cell r="V282" t="str">
            <v>No</v>
          </cell>
          <cell r="W282" t="str">
            <v>No</v>
          </cell>
          <cell r="X282" t="str">
            <v>No</v>
          </cell>
          <cell r="Y282" t="str">
            <v>No</v>
          </cell>
          <cell r="Z282" t="str">
            <v>No</v>
          </cell>
          <cell r="AA282" t="str">
            <v>No</v>
          </cell>
          <cell r="AB282" t="str">
            <v>No</v>
          </cell>
          <cell r="AC282" t="str">
            <v>No</v>
          </cell>
          <cell r="AD282" t="str">
            <v xml:space="preserve">1 2 3 4 5 6 </v>
          </cell>
          <cell r="AE282" t="str">
            <v>No</v>
          </cell>
          <cell r="AF282" t="str">
            <v>Yes</v>
          </cell>
          <cell r="AG282" t="str">
            <v>No</v>
          </cell>
          <cell r="AH282" t="str">
            <v>No</v>
          </cell>
          <cell r="AI282" t="str">
            <v>No</v>
          </cell>
          <cell r="AJ282" t="str">
            <v>No</v>
          </cell>
          <cell r="AK282" t="str">
            <v>Yes</v>
          </cell>
          <cell r="AL282" t="str">
            <v>Yes</v>
          </cell>
          <cell r="AM282" t="str">
            <v>Yes</v>
          </cell>
          <cell r="AN282" t="str">
            <v>Yes</v>
          </cell>
          <cell r="AO282" t="str">
            <v>Yes</v>
          </cell>
          <cell r="AP282" t="str">
            <v>No</v>
          </cell>
          <cell r="AQ282" t="str">
            <v>Yes</v>
          </cell>
          <cell r="AR282" t="str">
            <v>Yes</v>
          </cell>
          <cell r="AS282" t="str">
            <v>Yes</v>
          </cell>
          <cell r="AT282" t="str">
            <v>Yes</v>
          </cell>
          <cell r="AU282" t="str">
            <v>Yes</v>
          </cell>
          <cell r="AV282" t="str">
            <v>No</v>
          </cell>
          <cell r="AW282" t="str">
            <v>No</v>
          </cell>
          <cell r="AX282">
            <v>0</v>
          </cell>
          <cell r="AY282">
            <v>48</v>
          </cell>
          <cell r="AZ282">
            <v>54</v>
          </cell>
          <cell r="BA282">
            <v>53</v>
          </cell>
          <cell r="BB282">
            <v>48</v>
          </cell>
          <cell r="BC282">
            <v>70</v>
          </cell>
          <cell r="BD282">
            <v>51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324</v>
          </cell>
          <cell r="BO282">
            <v>0</v>
          </cell>
          <cell r="BP282">
            <v>0</v>
          </cell>
          <cell r="BQ282">
            <v>48</v>
          </cell>
          <cell r="BR282">
            <v>54</v>
          </cell>
          <cell r="BS282">
            <v>53</v>
          </cell>
          <cell r="BT282">
            <v>48</v>
          </cell>
          <cell r="BU282">
            <v>70</v>
          </cell>
          <cell r="BV282">
            <v>51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324</v>
          </cell>
          <cell r="CG282">
            <v>0</v>
          </cell>
          <cell r="CH282">
            <v>0</v>
          </cell>
          <cell r="CI282">
            <v>0</v>
          </cell>
          <cell r="CJ282">
            <v>180</v>
          </cell>
        </row>
        <row r="283">
          <cell r="A283" t="str">
            <v>050217</v>
          </cell>
          <cell r="B283" t="str">
            <v>Vila East Primary</v>
          </cell>
          <cell r="C283" t="str">
            <v>ENG</v>
          </cell>
          <cell r="D283" t="str">
            <v>PEB_SHEFA</v>
          </cell>
          <cell r="E283" t="str">
            <v>Shefa PEB</v>
          </cell>
          <cell r="F283" t="str">
            <v>V</v>
          </cell>
          <cell r="G283" t="str">
            <v>Government of Vanuatu</v>
          </cell>
          <cell r="H283" t="str">
            <v>Efate</v>
          </cell>
          <cell r="I283" t="str">
            <v>Shefa</v>
          </cell>
          <cell r="J283" t="str">
            <v>0084755001</v>
          </cell>
          <cell r="K283" t="str">
            <v>VILA EAST PRIMARY SCHOOL</v>
          </cell>
          <cell r="L283" t="str">
            <v>PS</v>
          </cell>
          <cell r="M283" t="str">
            <v>No</v>
          </cell>
          <cell r="N283" t="str">
            <v>Yes</v>
          </cell>
          <cell r="O283" t="str">
            <v>Yes</v>
          </cell>
          <cell r="P283" t="str">
            <v>Yes</v>
          </cell>
          <cell r="Q283" t="str">
            <v>Yes</v>
          </cell>
          <cell r="R283" t="str">
            <v>Yes</v>
          </cell>
          <cell r="S283" t="str">
            <v>Yes</v>
          </cell>
          <cell r="T283" t="str">
            <v>Yes</v>
          </cell>
          <cell r="U283" t="str">
            <v>Yes</v>
          </cell>
          <cell r="V283" t="str">
            <v>No</v>
          </cell>
          <cell r="W283" t="str">
            <v>No</v>
          </cell>
          <cell r="X283" t="str">
            <v>No</v>
          </cell>
          <cell r="Y283" t="str">
            <v>No</v>
          </cell>
          <cell r="Z283" t="str">
            <v>No</v>
          </cell>
          <cell r="AA283" t="str">
            <v>No</v>
          </cell>
          <cell r="AB283" t="str">
            <v>No</v>
          </cell>
          <cell r="AC283" t="str">
            <v>No</v>
          </cell>
          <cell r="AD283" t="str">
            <v xml:space="preserve">1 2 3 4 5 6 7 8 </v>
          </cell>
          <cell r="AE283" t="str">
            <v>No</v>
          </cell>
          <cell r="AF283" t="str">
            <v>Yes</v>
          </cell>
          <cell r="AG283" t="str">
            <v>Yes</v>
          </cell>
          <cell r="AH283" t="str">
            <v>Yes</v>
          </cell>
          <cell r="AI283" t="str">
            <v>No</v>
          </cell>
          <cell r="AJ283" t="str">
            <v>Yes</v>
          </cell>
          <cell r="AK283" t="str">
            <v>Yes</v>
          </cell>
          <cell r="AL283" t="str">
            <v>Yes</v>
          </cell>
          <cell r="AM283" t="str">
            <v>Yes</v>
          </cell>
          <cell r="AN283" t="str">
            <v>Yes</v>
          </cell>
          <cell r="AO283" t="str">
            <v>Yes</v>
          </cell>
          <cell r="AP283" t="str">
            <v>Yes</v>
          </cell>
          <cell r="AQ283" t="str">
            <v>Yes</v>
          </cell>
          <cell r="AR283" t="str">
            <v>Yes</v>
          </cell>
          <cell r="AS283" t="str">
            <v>Yes</v>
          </cell>
          <cell r="AT283" t="str">
            <v>Yes</v>
          </cell>
          <cell r="AU283" t="str">
            <v>Yes</v>
          </cell>
          <cell r="AV283" t="str">
            <v>No</v>
          </cell>
          <cell r="AW283" t="str">
            <v>No</v>
          </cell>
          <cell r="AX283">
            <v>0</v>
          </cell>
          <cell r="AY283">
            <v>66</v>
          </cell>
          <cell r="AZ283">
            <v>85</v>
          </cell>
          <cell r="BA283">
            <v>89</v>
          </cell>
          <cell r="BB283">
            <v>94</v>
          </cell>
          <cell r="BC283">
            <v>93</v>
          </cell>
          <cell r="BD283">
            <v>93</v>
          </cell>
          <cell r="BE283">
            <v>96</v>
          </cell>
          <cell r="BF283">
            <v>116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520</v>
          </cell>
          <cell r="BO283">
            <v>212</v>
          </cell>
          <cell r="BP283">
            <v>0</v>
          </cell>
          <cell r="BQ283">
            <v>66</v>
          </cell>
          <cell r="BR283">
            <v>85</v>
          </cell>
          <cell r="BS283">
            <v>89</v>
          </cell>
          <cell r="BT283">
            <v>94</v>
          </cell>
          <cell r="BU283">
            <v>93</v>
          </cell>
          <cell r="BV283">
            <v>93</v>
          </cell>
          <cell r="BW283">
            <v>96</v>
          </cell>
          <cell r="BX283">
            <v>116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520</v>
          </cell>
          <cell r="CG283">
            <v>212</v>
          </cell>
          <cell r="CH283">
            <v>0</v>
          </cell>
          <cell r="CI283">
            <v>0</v>
          </cell>
          <cell r="CJ283">
            <v>91</v>
          </cell>
        </row>
        <row r="284">
          <cell r="A284" t="str">
            <v>050218</v>
          </cell>
          <cell r="B284" t="str">
            <v>Vila North Primary</v>
          </cell>
          <cell r="C284" t="str">
            <v>ENG</v>
          </cell>
          <cell r="D284" t="str">
            <v>PEB_SHEFA</v>
          </cell>
          <cell r="E284" t="str">
            <v>Shefa PEB</v>
          </cell>
          <cell r="F284" t="str">
            <v>V</v>
          </cell>
          <cell r="G284" t="str">
            <v>Government of Vanuatu</v>
          </cell>
          <cell r="H284" t="str">
            <v>Efate</v>
          </cell>
          <cell r="I284" t="str">
            <v>Shefa</v>
          </cell>
          <cell r="J284" t="str">
            <v>0084756001</v>
          </cell>
          <cell r="K284" t="str">
            <v>VILA NORTH SCHOOL</v>
          </cell>
          <cell r="L284" t="str">
            <v>PS</v>
          </cell>
          <cell r="M284" t="str">
            <v>No</v>
          </cell>
          <cell r="N284" t="str">
            <v>Yes</v>
          </cell>
          <cell r="O284" t="str">
            <v>Yes</v>
          </cell>
          <cell r="P284" t="str">
            <v>Yes</v>
          </cell>
          <cell r="Q284" t="str">
            <v>Yes</v>
          </cell>
          <cell r="R284" t="str">
            <v>Yes</v>
          </cell>
          <cell r="S284" t="str">
            <v>Yes</v>
          </cell>
          <cell r="T284" t="str">
            <v>No</v>
          </cell>
          <cell r="U284" t="str">
            <v>No</v>
          </cell>
          <cell r="V284" t="str">
            <v>No</v>
          </cell>
          <cell r="W284" t="str">
            <v>No</v>
          </cell>
          <cell r="X284" t="str">
            <v>No</v>
          </cell>
          <cell r="Y284" t="str">
            <v>No</v>
          </cell>
          <cell r="Z284" t="str">
            <v>No</v>
          </cell>
          <cell r="AA284" t="str">
            <v>No</v>
          </cell>
          <cell r="AB284" t="str">
            <v>No</v>
          </cell>
          <cell r="AC284" t="str">
            <v>No</v>
          </cell>
          <cell r="AD284" t="str">
            <v xml:space="preserve">1 2 3 4 5 6 </v>
          </cell>
          <cell r="AE284" t="str">
            <v>No</v>
          </cell>
          <cell r="AF284" t="str">
            <v>Yes</v>
          </cell>
          <cell r="AG284" t="str">
            <v>No</v>
          </cell>
          <cell r="AH284" t="str">
            <v>No</v>
          </cell>
          <cell r="AI284" t="str">
            <v>No</v>
          </cell>
          <cell r="AJ284" t="str">
            <v>Yes</v>
          </cell>
          <cell r="AK284" t="str">
            <v>Yes</v>
          </cell>
          <cell r="AL284" t="str">
            <v>Yes</v>
          </cell>
          <cell r="AM284" t="str">
            <v>Yes</v>
          </cell>
          <cell r="AN284" t="str">
            <v>Yes</v>
          </cell>
          <cell r="AO284" t="str">
            <v>Yes</v>
          </cell>
          <cell r="AP284" t="str">
            <v>No</v>
          </cell>
          <cell r="AQ284" t="str">
            <v>No</v>
          </cell>
          <cell r="AR284" t="str">
            <v>Yes</v>
          </cell>
          <cell r="AS284" t="str">
            <v>Yes</v>
          </cell>
          <cell r="AT284" t="str">
            <v>Yes</v>
          </cell>
          <cell r="AU284" t="str">
            <v>Yes</v>
          </cell>
          <cell r="AV284" t="str">
            <v>No</v>
          </cell>
          <cell r="AW284" t="str">
            <v>No</v>
          </cell>
          <cell r="AX284">
            <v>0</v>
          </cell>
          <cell r="AY284">
            <v>75</v>
          </cell>
          <cell r="AZ284">
            <v>91</v>
          </cell>
          <cell r="BA284">
            <v>98</v>
          </cell>
          <cell r="BB284">
            <v>96</v>
          </cell>
          <cell r="BC284">
            <v>123</v>
          </cell>
          <cell r="BD284">
            <v>102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585</v>
          </cell>
          <cell r="BO284">
            <v>0</v>
          </cell>
          <cell r="BP284">
            <v>0</v>
          </cell>
          <cell r="BQ284">
            <v>75</v>
          </cell>
          <cell r="BR284">
            <v>91</v>
          </cell>
          <cell r="BS284">
            <v>98</v>
          </cell>
          <cell r="BT284">
            <v>96</v>
          </cell>
          <cell r="BU284">
            <v>123</v>
          </cell>
          <cell r="BV284">
            <v>102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585</v>
          </cell>
          <cell r="CG284">
            <v>0</v>
          </cell>
          <cell r="CH284">
            <v>0</v>
          </cell>
          <cell r="CI284">
            <v>0</v>
          </cell>
          <cell r="CJ284">
            <v>42</v>
          </cell>
        </row>
        <row r="285">
          <cell r="A285" t="str">
            <v>050219</v>
          </cell>
          <cell r="B285" t="str">
            <v>Olwie SDA Primary</v>
          </cell>
          <cell r="C285" t="str">
            <v>ENG</v>
          </cell>
          <cell r="D285" t="str">
            <v>SDA</v>
          </cell>
          <cell r="E285" t="str">
            <v>Seven Day Adventist</v>
          </cell>
          <cell r="F285" t="str">
            <v>G</v>
          </cell>
          <cell r="G285" t="str">
            <v>Church (Government Assisted)</v>
          </cell>
          <cell r="H285" t="str">
            <v>Efate</v>
          </cell>
          <cell r="I285" t="str">
            <v>Shefa</v>
          </cell>
          <cell r="J285" t="str">
            <v>0084827001</v>
          </cell>
          <cell r="K285" t="str">
            <v>OLWIE SDA PRIMARY SCHOOL</v>
          </cell>
          <cell r="L285" t="str">
            <v>PS</v>
          </cell>
          <cell r="M285" t="str">
            <v>No</v>
          </cell>
          <cell r="N285" t="str">
            <v>Yes</v>
          </cell>
          <cell r="O285" t="str">
            <v>Yes</v>
          </cell>
          <cell r="P285" t="str">
            <v>Yes</v>
          </cell>
          <cell r="Q285" t="str">
            <v>Yes</v>
          </cell>
          <cell r="R285" t="str">
            <v>Yes</v>
          </cell>
          <cell r="S285" t="str">
            <v>Yes</v>
          </cell>
          <cell r="T285" t="str">
            <v>No</v>
          </cell>
          <cell r="U285" t="str">
            <v>No</v>
          </cell>
          <cell r="V285" t="str">
            <v>No</v>
          </cell>
          <cell r="W285" t="str">
            <v>No</v>
          </cell>
          <cell r="X285" t="str">
            <v>No</v>
          </cell>
          <cell r="Y285" t="str">
            <v>No</v>
          </cell>
          <cell r="Z285" t="str">
            <v>No</v>
          </cell>
          <cell r="AA285" t="str">
            <v>No</v>
          </cell>
          <cell r="AB285" t="str">
            <v>No</v>
          </cell>
          <cell r="AC285" t="str">
            <v>No</v>
          </cell>
          <cell r="AD285" t="str">
            <v xml:space="preserve">1 2 3 4 5 6 </v>
          </cell>
          <cell r="AE285" t="str">
            <v>No</v>
          </cell>
          <cell r="AF285" t="str">
            <v>Yes</v>
          </cell>
          <cell r="AG285" t="str">
            <v>No</v>
          </cell>
          <cell r="AH285" t="str">
            <v>No</v>
          </cell>
          <cell r="AI285" t="str">
            <v>No</v>
          </cell>
          <cell r="AJ285" t="str">
            <v>No</v>
          </cell>
          <cell r="AK285" t="str">
            <v>Yes</v>
          </cell>
          <cell r="AL285" t="str">
            <v>Yes</v>
          </cell>
          <cell r="AM285" t="str">
            <v>Yes</v>
          </cell>
          <cell r="AN285" t="str">
            <v>Yes</v>
          </cell>
          <cell r="AO285" t="str">
            <v>Yes</v>
          </cell>
          <cell r="AP285" t="str">
            <v>Yes</v>
          </cell>
          <cell r="AQ285" t="str">
            <v>No</v>
          </cell>
          <cell r="AR285" t="str">
            <v>Yes</v>
          </cell>
          <cell r="AS285" t="str">
            <v>Yes</v>
          </cell>
          <cell r="AT285" t="str">
            <v>Yes</v>
          </cell>
          <cell r="AU285" t="str">
            <v>Yes</v>
          </cell>
          <cell r="AV285" t="str">
            <v>No</v>
          </cell>
          <cell r="AW285" t="str">
            <v>No</v>
          </cell>
          <cell r="AX285">
            <v>0</v>
          </cell>
          <cell r="AY285">
            <v>35</v>
          </cell>
          <cell r="AZ285">
            <v>33</v>
          </cell>
          <cell r="BA285">
            <v>25</v>
          </cell>
          <cell r="BB285">
            <v>30</v>
          </cell>
          <cell r="BC285">
            <v>35</v>
          </cell>
          <cell r="BD285">
            <v>29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187</v>
          </cell>
          <cell r="BO285">
            <v>0</v>
          </cell>
          <cell r="BP285">
            <v>0</v>
          </cell>
          <cell r="BQ285">
            <v>35</v>
          </cell>
          <cell r="BR285">
            <v>33</v>
          </cell>
          <cell r="BS285">
            <v>25</v>
          </cell>
          <cell r="BT285">
            <v>30</v>
          </cell>
          <cell r="BU285">
            <v>35</v>
          </cell>
          <cell r="BV285">
            <v>29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187</v>
          </cell>
          <cell r="CG285">
            <v>0</v>
          </cell>
          <cell r="CH285">
            <v>0</v>
          </cell>
          <cell r="CI285">
            <v>0</v>
          </cell>
          <cell r="CJ285">
            <v>11</v>
          </cell>
        </row>
        <row r="286">
          <cell r="A286" t="str">
            <v>050221</v>
          </cell>
          <cell r="B286" t="str">
            <v>Kawenu Primary</v>
          </cell>
          <cell r="C286" t="str">
            <v>ENG</v>
          </cell>
          <cell r="D286" t="str">
            <v>PEB_SHEFA</v>
          </cell>
          <cell r="E286" t="str">
            <v>Shefa PEB</v>
          </cell>
          <cell r="F286" t="str">
            <v>V</v>
          </cell>
          <cell r="G286" t="str">
            <v>Government of Vanuatu</v>
          </cell>
          <cell r="H286" t="str">
            <v>Efate</v>
          </cell>
          <cell r="I286" t="str">
            <v>Shefa</v>
          </cell>
          <cell r="J286" t="str">
            <v>0084814001</v>
          </cell>
          <cell r="K286" t="str">
            <v>KAWENU PRIMARY SCHOOL</v>
          </cell>
          <cell r="L286" t="str">
            <v>PS</v>
          </cell>
          <cell r="M286" t="str">
            <v>No</v>
          </cell>
          <cell r="N286" t="str">
            <v>Yes</v>
          </cell>
          <cell r="O286" t="str">
            <v>Yes</v>
          </cell>
          <cell r="P286" t="str">
            <v>Yes</v>
          </cell>
          <cell r="Q286" t="str">
            <v>Yes</v>
          </cell>
          <cell r="R286" t="str">
            <v>Yes</v>
          </cell>
          <cell r="S286" t="str">
            <v>Yes</v>
          </cell>
          <cell r="T286" t="str">
            <v>Yes</v>
          </cell>
          <cell r="U286" t="str">
            <v>Yes</v>
          </cell>
          <cell r="V286" t="str">
            <v>No</v>
          </cell>
          <cell r="W286" t="str">
            <v>No</v>
          </cell>
          <cell r="X286" t="str">
            <v>No</v>
          </cell>
          <cell r="Y286" t="str">
            <v>No</v>
          </cell>
          <cell r="Z286" t="str">
            <v>No</v>
          </cell>
          <cell r="AA286" t="str">
            <v>No</v>
          </cell>
          <cell r="AB286" t="str">
            <v>No</v>
          </cell>
          <cell r="AC286" t="str">
            <v>No</v>
          </cell>
          <cell r="AD286" t="str">
            <v xml:space="preserve">1 2 3 4 5 6 7 8 </v>
          </cell>
          <cell r="AE286" t="str">
            <v>No</v>
          </cell>
          <cell r="AF286" t="str">
            <v>Yes</v>
          </cell>
          <cell r="AG286" t="str">
            <v>Yes</v>
          </cell>
          <cell r="AH286" t="str">
            <v>Yes</v>
          </cell>
          <cell r="AI286" t="str">
            <v>No</v>
          </cell>
          <cell r="AJ286" t="str">
            <v>Yes</v>
          </cell>
          <cell r="AK286" t="str">
            <v>Yes</v>
          </cell>
          <cell r="AL286" t="str">
            <v>Yes</v>
          </cell>
          <cell r="AM286" t="str">
            <v>Yes</v>
          </cell>
          <cell r="AN286" t="str">
            <v>Yes</v>
          </cell>
          <cell r="AO286" t="str">
            <v>Yes</v>
          </cell>
          <cell r="AP286" t="str">
            <v>Yes</v>
          </cell>
          <cell r="AQ286" t="str">
            <v>Yes</v>
          </cell>
          <cell r="AR286" t="str">
            <v>Yes</v>
          </cell>
          <cell r="AS286" t="str">
            <v>Yes</v>
          </cell>
          <cell r="AT286" t="str">
            <v>Yes</v>
          </cell>
          <cell r="AU286" t="str">
            <v>Yes</v>
          </cell>
          <cell r="AV286" t="str">
            <v>No</v>
          </cell>
          <cell r="AW286" t="str">
            <v>No</v>
          </cell>
          <cell r="AX286">
            <v>0</v>
          </cell>
          <cell r="AY286">
            <v>44</v>
          </cell>
          <cell r="AZ286">
            <v>46</v>
          </cell>
          <cell r="BA286">
            <v>47</v>
          </cell>
          <cell r="BB286">
            <v>43</v>
          </cell>
          <cell r="BC286">
            <v>46</v>
          </cell>
          <cell r="BD286">
            <v>47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273</v>
          </cell>
          <cell r="BO286">
            <v>0</v>
          </cell>
          <cell r="BP286">
            <v>0</v>
          </cell>
          <cell r="BQ286">
            <v>44</v>
          </cell>
          <cell r="BR286">
            <v>46</v>
          </cell>
          <cell r="BS286">
            <v>47</v>
          </cell>
          <cell r="BT286">
            <v>43</v>
          </cell>
          <cell r="BU286">
            <v>46</v>
          </cell>
          <cell r="BV286">
            <v>47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273</v>
          </cell>
          <cell r="CG286">
            <v>0</v>
          </cell>
          <cell r="CH286">
            <v>0</v>
          </cell>
          <cell r="CI286">
            <v>0</v>
          </cell>
          <cell r="CJ286">
            <v>5</v>
          </cell>
        </row>
        <row r="287">
          <cell r="A287" t="str">
            <v>054601</v>
          </cell>
          <cell r="B287" t="str">
            <v>Akama Primary</v>
          </cell>
          <cell r="C287" t="str">
            <v>ENG</v>
          </cell>
          <cell r="D287" t="str">
            <v>PEB_SHEFA</v>
          </cell>
          <cell r="E287" t="str">
            <v>Shefa PEB</v>
          </cell>
          <cell r="F287" t="str">
            <v>V</v>
          </cell>
          <cell r="G287" t="str">
            <v>Government of Vanuatu</v>
          </cell>
          <cell r="H287" t="str">
            <v>Epi</v>
          </cell>
          <cell r="I287" t="str">
            <v>Shefa</v>
          </cell>
          <cell r="J287" t="str">
            <v>0084788001</v>
          </cell>
          <cell r="K287" t="str">
            <v>AKAMA PRIMARY SCHOOL</v>
          </cell>
          <cell r="L287" t="str">
            <v>PS</v>
          </cell>
          <cell r="M287" t="str">
            <v>No</v>
          </cell>
          <cell r="N287" t="str">
            <v>Yes</v>
          </cell>
          <cell r="O287" t="str">
            <v>Yes</v>
          </cell>
          <cell r="P287" t="str">
            <v>Yes</v>
          </cell>
          <cell r="Q287" t="str">
            <v>Yes</v>
          </cell>
          <cell r="R287" t="str">
            <v>Yes</v>
          </cell>
          <cell r="S287" t="str">
            <v>Yes</v>
          </cell>
          <cell r="T287" t="str">
            <v>Yes</v>
          </cell>
          <cell r="U287" t="str">
            <v>Yes</v>
          </cell>
          <cell r="V287" t="str">
            <v>No</v>
          </cell>
          <cell r="W287" t="str">
            <v>No</v>
          </cell>
          <cell r="X287" t="str">
            <v>No</v>
          </cell>
          <cell r="Y287" t="str">
            <v>No</v>
          </cell>
          <cell r="Z287" t="str">
            <v>No</v>
          </cell>
          <cell r="AA287" t="str">
            <v>No</v>
          </cell>
          <cell r="AB287" t="str">
            <v>No</v>
          </cell>
          <cell r="AC287" t="str">
            <v>No</v>
          </cell>
          <cell r="AD287" t="str">
            <v xml:space="preserve">1 2 3 4 5 6 7 8 </v>
          </cell>
          <cell r="AE287" t="str">
            <v>No</v>
          </cell>
          <cell r="AF287" t="str">
            <v>Yes</v>
          </cell>
          <cell r="AG287" t="str">
            <v>Yes</v>
          </cell>
          <cell r="AH287" t="str">
            <v>Yes</v>
          </cell>
          <cell r="AI287" t="str">
            <v>No</v>
          </cell>
          <cell r="AJ287" t="str">
            <v>Yes</v>
          </cell>
          <cell r="AK287" t="str">
            <v>Yes</v>
          </cell>
          <cell r="AL287" t="str">
            <v>Yes</v>
          </cell>
          <cell r="AM287" t="str">
            <v>Yes</v>
          </cell>
          <cell r="AN287" t="str">
            <v>Yes</v>
          </cell>
          <cell r="AO287" t="str">
            <v>Yes</v>
          </cell>
          <cell r="AP287" t="str">
            <v>Yes</v>
          </cell>
          <cell r="AQ287" t="str">
            <v>Yes</v>
          </cell>
          <cell r="AR287" t="str">
            <v>Yes</v>
          </cell>
          <cell r="AS287" t="str">
            <v>Yes</v>
          </cell>
          <cell r="AT287" t="str">
            <v>Yes</v>
          </cell>
          <cell r="AU287" t="str">
            <v>Yes</v>
          </cell>
          <cell r="AV287" t="str">
            <v>No</v>
          </cell>
          <cell r="AW287" t="str">
            <v>No</v>
          </cell>
          <cell r="AX287">
            <v>0</v>
          </cell>
          <cell r="AY287">
            <v>20</v>
          </cell>
          <cell r="AZ287">
            <v>17</v>
          </cell>
          <cell r="BA287">
            <v>28</v>
          </cell>
          <cell r="BB287">
            <v>26</v>
          </cell>
          <cell r="BC287">
            <v>33</v>
          </cell>
          <cell r="BD287">
            <v>27</v>
          </cell>
          <cell r="BE287">
            <v>72</v>
          </cell>
          <cell r="BF287">
            <v>48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151</v>
          </cell>
          <cell r="BO287">
            <v>120</v>
          </cell>
          <cell r="BP287">
            <v>0</v>
          </cell>
          <cell r="BQ287">
            <v>20</v>
          </cell>
          <cell r="BR287">
            <v>17</v>
          </cell>
          <cell r="BS287">
            <v>28</v>
          </cell>
          <cell r="BT287">
            <v>26</v>
          </cell>
          <cell r="BU287">
            <v>33</v>
          </cell>
          <cell r="BV287">
            <v>27</v>
          </cell>
          <cell r="BW287">
            <v>72</v>
          </cell>
          <cell r="BX287">
            <v>48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151</v>
          </cell>
          <cell r="CG287">
            <v>120</v>
          </cell>
          <cell r="CH287">
            <v>0</v>
          </cell>
          <cell r="CI287">
            <v>0</v>
          </cell>
          <cell r="CJ287">
            <v>58</v>
          </cell>
        </row>
        <row r="288">
          <cell r="A288" t="str">
            <v>054603</v>
          </cell>
          <cell r="B288" t="str">
            <v>Nalema (Amarana) Primary</v>
          </cell>
          <cell r="C288" t="str">
            <v>ENG</v>
          </cell>
          <cell r="D288" t="str">
            <v>PEB_SHEFA</v>
          </cell>
          <cell r="E288" t="str">
            <v>Shefa PEB</v>
          </cell>
          <cell r="F288" t="str">
            <v>V</v>
          </cell>
          <cell r="G288" t="str">
            <v>Government of Vanuatu</v>
          </cell>
          <cell r="H288" t="str">
            <v>Epi</v>
          </cell>
          <cell r="I288" t="str">
            <v>Shefa</v>
          </cell>
          <cell r="J288" t="str">
            <v>0084759001</v>
          </cell>
          <cell r="K288" t="str">
            <v>NALEMA PRIMARY SCHOOL</v>
          </cell>
          <cell r="L288" t="str">
            <v>PS</v>
          </cell>
          <cell r="M288" t="str">
            <v>No</v>
          </cell>
          <cell r="N288" t="str">
            <v>Yes</v>
          </cell>
          <cell r="O288" t="str">
            <v>Yes</v>
          </cell>
          <cell r="P288" t="str">
            <v>Yes</v>
          </cell>
          <cell r="Q288" t="str">
            <v>Yes</v>
          </cell>
          <cell r="R288" t="str">
            <v>Yes</v>
          </cell>
          <cell r="S288" t="str">
            <v>Yes</v>
          </cell>
          <cell r="T288" t="str">
            <v>No</v>
          </cell>
          <cell r="U288" t="str">
            <v>No</v>
          </cell>
          <cell r="V288" t="str">
            <v>No</v>
          </cell>
          <cell r="W288" t="str">
            <v>No</v>
          </cell>
          <cell r="X288" t="str">
            <v>No</v>
          </cell>
          <cell r="Y288" t="str">
            <v>No</v>
          </cell>
          <cell r="Z288" t="str">
            <v>No</v>
          </cell>
          <cell r="AA288" t="str">
            <v>No</v>
          </cell>
          <cell r="AB288" t="str">
            <v>No</v>
          </cell>
          <cell r="AC288" t="str">
            <v>No</v>
          </cell>
          <cell r="AD288" t="str">
            <v xml:space="preserve">1 2 3 4 5 6 </v>
          </cell>
          <cell r="AE288" t="str">
            <v>No</v>
          </cell>
          <cell r="AF288" t="str">
            <v>Yes</v>
          </cell>
          <cell r="AG288" t="str">
            <v>No</v>
          </cell>
          <cell r="AH288" t="str">
            <v>No</v>
          </cell>
          <cell r="AI288" t="str">
            <v>No</v>
          </cell>
          <cell r="AJ288" t="str">
            <v>Yes</v>
          </cell>
          <cell r="AK288" t="str">
            <v>Yes</v>
          </cell>
          <cell r="AL288" t="str">
            <v>Yes</v>
          </cell>
          <cell r="AM288" t="str">
            <v>Yes</v>
          </cell>
          <cell r="AN288" t="str">
            <v>Yes</v>
          </cell>
          <cell r="AO288" t="str">
            <v>Yes</v>
          </cell>
          <cell r="AP288" t="str">
            <v>No</v>
          </cell>
          <cell r="AQ288" t="str">
            <v>Yes</v>
          </cell>
          <cell r="AR288" t="str">
            <v>Yes</v>
          </cell>
          <cell r="AS288" t="str">
            <v>Yes</v>
          </cell>
          <cell r="AT288" t="str">
            <v>Yes</v>
          </cell>
          <cell r="AU288" t="str">
            <v>Yes</v>
          </cell>
          <cell r="AV288" t="str">
            <v>No</v>
          </cell>
          <cell r="AW288" t="str">
            <v>No</v>
          </cell>
          <cell r="AX288">
            <v>0</v>
          </cell>
          <cell r="AY288">
            <v>7</v>
          </cell>
          <cell r="AZ288">
            <v>5</v>
          </cell>
          <cell r="BA288">
            <v>5</v>
          </cell>
          <cell r="BB288">
            <v>4</v>
          </cell>
          <cell r="BC288">
            <v>5</v>
          </cell>
          <cell r="BD288">
            <v>4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30</v>
          </cell>
          <cell r="BO288">
            <v>0</v>
          </cell>
          <cell r="BP288">
            <v>0</v>
          </cell>
          <cell r="BQ288">
            <v>7</v>
          </cell>
          <cell r="BR288">
            <v>5</v>
          </cell>
          <cell r="BS288">
            <v>5</v>
          </cell>
          <cell r="BT288">
            <v>4</v>
          </cell>
          <cell r="BU288">
            <v>5</v>
          </cell>
          <cell r="BV288">
            <v>4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30</v>
          </cell>
          <cell r="CG288">
            <v>0</v>
          </cell>
          <cell r="CH288">
            <v>0</v>
          </cell>
          <cell r="CI288">
            <v>0</v>
          </cell>
          <cell r="CJ288">
            <v>29</v>
          </cell>
        </row>
        <row r="289">
          <cell r="A289" t="str">
            <v>054607</v>
          </cell>
          <cell r="B289" t="str">
            <v>Bonkovio Primary</v>
          </cell>
          <cell r="C289" t="str">
            <v>FRE</v>
          </cell>
          <cell r="D289" t="str">
            <v>PEB_SHEFA</v>
          </cell>
          <cell r="E289" t="str">
            <v>Shefa PEB</v>
          </cell>
          <cell r="F289" t="str">
            <v>V</v>
          </cell>
          <cell r="G289" t="str">
            <v>Government of Vanuatu</v>
          </cell>
          <cell r="H289" t="str">
            <v>Epi</v>
          </cell>
          <cell r="I289" t="str">
            <v>Shefa</v>
          </cell>
          <cell r="J289" t="str">
            <v>0084761001</v>
          </cell>
          <cell r="K289" t="str">
            <v>ECOLE PUBLIQUE BONKOVIO</v>
          </cell>
          <cell r="L289" t="str">
            <v>PS</v>
          </cell>
          <cell r="M289" t="str">
            <v>No</v>
          </cell>
          <cell r="N289" t="str">
            <v>Yes</v>
          </cell>
          <cell r="O289" t="str">
            <v>Yes</v>
          </cell>
          <cell r="P289" t="str">
            <v>Yes</v>
          </cell>
          <cell r="Q289" t="str">
            <v>Yes</v>
          </cell>
          <cell r="R289" t="str">
            <v>Yes</v>
          </cell>
          <cell r="S289" t="str">
            <v>Yes</v>
          </cell>
          <cell r="T289" t="str">
            <v>Yes</v>
          </cell>
          <cell r="U289" t="str">
            <v>Yes</v>
          </cell>
          <cell r="V289" t="str">
            <v>No</v>
          </cell>
          <cell r="W289" t="str">
            <v>No</v>
          </cell>
          <cell r="X289" t="str">
            <v>No</v>
          </cell>
          <cell r="Y289" t="str">
            <v>No</v>
          </cell>
          <cell r="Z289" t="str">
            <v>No</v>
          </cell>
          <cell r="AA289" t="str">
            <v>No</v>
          </cell>
          <cell r="AB289" t="str">
            <v>No</v>
          </cell>
          <cell r="AC289" t="str">
            <v>No</v>
          </cell>
          <cell r="AD289" t="str">
            <v xml:space="preserve">1 2 3 4 5 6 7 8 </v>
          </cell>
          <cell r="AE289" t="str">
            <v>No</v>
          </cell>
          <cell r="AF289" t="str">
            <v>Yes</v>
          </cell>
          <cell r="AG289" t="str">
            <v>Yes</v>
          </cell>
          <cell r="AH289" t="str">
            <v>Yes</v>
          </cell>
          <cell r="AI289" t="str">
            <v>No</v>
          </cell>
          <cell r="AJ289" t="str">
            <v>Yes</v>
          </cell>
          <cell r="AK289" t="str">
            <v>Yes</v>
          </cell>
          <cell r="AL289" t="str">
            <v>Yes</v>
          </cell>
          <cell r="AM289" t="str">
            <v>Yes</v>
          </cell>
          <cell r="AN289" t="str">
            <v>Yes</v>
          </cell>
          <cell r="AO289" t="str">
            <v>Yes</v>
          </cell>
          <cell r="AP289" t="str">
            <v>No</v>
          </cell>
          <cell r="AQ289" t="str">
            <v>No</v>
          </cell>
          <cell r="AR289" t="str">
            <v>Yes</v>
          </cell>
          <cell r="AS289" t="str">
            <v>Yes</v>
          </cell>
          <cell r="AT289" t="str">
            <v>Yes</v>
          </cell>
          <cell r="AU289" t="str">
            <v>Yes</v>
          </cell>
          <cell r="AV289" t="str">
            <v>No</v>
          </cell>
          <cell r="AW289" t="str">
            <v>No</v>
          </cell>
          <cell r="AX289">
            <v>0</v>
          </cell>
          <cell r="AY289">
            <v>3</v>
          </cell>
          <cell r="AZ289">
            <v>19</v>
          </cell>
          <cell r="BA289">
            <v>17</v>
          </cell>
          <cell r="BB289">
            <v>18</v>
          </cell>
          <cell r="BC289">
            <v>15</v>
          </cell>
          <cell r="BD289">
            <v>18</v>
          </cell>
          <cell r="BE289">
            <v>26</v>
          </cell>
          <cell r="BF289">
            <v>22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90</v>
          </cell>
          <cell r="BO289">
            <v>48</v>
          </cell>
          <cell r="BP289">
            <v>0</v>
          </cell>
          <cell r="BQ289">
            <v>3</v>
          </cell>
          <cell r="BR289">
            <v>19</v>
          </cell>
          <cell r="BS289">
            <v>17</v>
          </cell>
          <cell r="BT289">
            <v>18</v>
          </cell>
          <cell r="BU289">
            <v>15</v>
          </cell>
          <cell r="BV289">
            <v>18</v>
          </cell>
          <cell r="BW289">
            <v>26</v>
          </cell>
          <cell r="BX289">
            <v>22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90</v>
          </cell>
          <cell r="CG289">
            <v>48</v>
          </cell>
          <cell r="CH289">
            <v>0</v>
          </cell>
          <cell r="CI289">
            <v>0</v>
          </cell>
          <cell r="CJ289">
            <v>60</v>
          </cell>
        </row>
        <row r="290">
          <cell r="A290" t="str">
            <v>054608</v>
          </cell>
          <cell r="B290" t="str">
            <v>Burumba Primary</v>
          </cell>
          <cell r="C290" t="str">
            <v>FRE</v>
          </cell>
          <cell r="D290" t="str">
            <v>PEB_SHEFA</v>
          </cell>
          <cell r="E290" t="str">
            <v>Shefa PEB</v>
          </cell>
          <cell r="F290" t="str">
            <v>V</v>
          </cell>
          <cell r="G290" t="str">
            <v>Government of Vanuatu</v>
          </cell>
          <cell r="H290" t="str">
            <v>Epi</v>
          </cell>
          <cell r="I290" t="str">
            <v>Shefa</v>
          </cell>
          <cell r="J290" t="str">
            <v>0084762001</v>
          </cell>
          <cell r="K290" t="str">
            <v>ECOLE PUBLIQUE BURUMBA</v>
          </cell>
          <cell r="L290" t="str">
            <v>PS</v>
          </cell>
          <cell r="M290" t="str">
            <v>No</v>
          </cell>
          <cell r="N290" t="str">
            <v>Yes</v>
          </cell>
          <cell r="O290" t="str">
            <v>Yes</v>
          </cell>
          <cell r="P290" t="str">
            <v>Yes</v>
          </cell>
          <cell r="Q290" t="str">
            <v>Yes</v>
          </cell>
          <cell r="R290" t="str">
            <v>Yes</v>
          </cell>
          <cell r="S290" t="str">
            <v>Yes</v>
          </cell>
          <cell r="T290" t="str">
            <v>No</v>
          </cell>
          <cell r="U290" t="str">
            <v>No</v>
          </cell>
          <cell r="V290" t="str">
            <v>No</v>
          </cell>
          <cell r="W290" t="str">
            <v>No</v>
          </cell>
          <cell r="X290" t="str">
            <v>No</v>
          </cell>
          <cell r="Y290" t="str">
            <v>No</v>
          </cell>
          <cell r="Z290" t="str">
            <v>No</v>
          </cell>
          <cell r="AA290" t="str">
            <v>No</v>
          </cell>
          <cell r="AB290" t="str">
            <v>No</v>
          </cell>
          <cell r="AC290" t="str">
            <v>No</v>
          </cell>
          <cell r="AD290" t="str">
            <v xml:space="preserve">1 2 3 4 5 6 </v>
          </cell>
          <cell r="AE290" t="str">
            <v>No</v>
          </cell>
          <cell r="AF290" t="str">
            <v>Yes</v>
          </cell>
          <cell r="AG290" t="str">
            <v>No</v>
          </cell>
          <cell r="AH290" t="str">
            <v>No</v>
          </cell>
          <cell r="AI290" t="str">
            <v>No</v>
          </cell>
          <cell r="AJ290" t="str">
            <v>Yes</v>
          </cell>
          <cell r="AK290" t="str">
            <v>Yes</v>
          </cell>
          <cell r="AL290" t="str">
            <v>Yes</v>
          </cell>
          <cell r="AM290" t="str">
            <v>Yes</v>
          </cell>
          <cell r="AN290" t="str">
            <v>Yes</v>
          </cell>
          <cell r="AO290" t="str">
            <v>Yes</v>
          </cell>
          <cell r="AP290" t="str">
            <v>Yes</v>
          </cell>
          <cell r="AQ290" t="str">
            <v>Yes</v>
          </cell>
          <cell r="AR290" t="str">
            <v>Yes</v>
          </cell>
          <cell r="AS290" t="str">
            <v>Yes</v>
          </cell>
          <cell r="AT290" t="str">
            <v>Yes</v>
          </cell>
          <cell r="AU290" t="str">
            <v>Yes</v>
          </cell>
          <cell r="AV290" t="str">
            <v>No</v>
          </cell>
          <cell r="AW290" t="str">
            <v>No</v>
          </cell>
          <cell r="AX290">
            <v>0</v>
          </cell>
          <cell r="AY290">
            <v>16</v>
          </cell>
          <cell r="AZ290">
            <v>12</v>
          </cell>
          <cell r="BA290">
            <v>21</v>
          </cell>
          <cell r="BB290">
            <v>14</v>
          </cell>
          <cell r="BC290">
            <v>14</v>
          </cell>
          <cell r="BD290">
            <v>12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89</v>
          </cell>
          <cell r="BO290">
            <v>0</v>
          </cell>
          <cell r="BP290">
            <v>0</v>
          </cell>
          <cell r="BQ290">
            <v>16</v>
          </cell>
          <cell r="BR290">
            <v>12</v>
          </cell>
          <cell r="BS290">
            <v>21</v>
          </cell>
          <cell r="BT290">
            <v>14</v>
          </cell>
          <cell r="BU290">
            <v>14</v>
          </cell>
          <cell r="BV290">
            <v>12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89</v>
          </cell>
          <cell r="CG290">
            <v>0</v>
          </cell>
          <cell r="CH290">
            <v>0</v>
          </cell>
          <cell r="CI290">
            <v>0</v>
          </cell>
          <cell r="CJ290">
            <v>49</v>
          </cell>
        </row>
        <row r="291">
          <cell r="A291" t="str">
            <v>054627</v>
          </cell>
          <cell r="B291" t="str">
            <v>Lamenu Primary</v>
          </cell>
          <cell r="C291" t="str">
            <v>ENG</v>
          </cell>
          <cell r="D291" t="str">
            <v>PEB_SHEFA</v>
          </cell>
          <cell r="E291" t="str">
            <v>Shefa PEB</v>
          </cell>
          <cell r="F291" t="str">
            <v>V</v>
          </cell>
          <cell r="G291" t="str">
            <v>Government of Vanuatu</v>
          </cell>
          <cell r="H291" t="str">
            <v>Epi</v>
          </cell>
          <cell r="I291" t="str">
            <v>Shefa</v>
          </cell>
          <cell r="J291" t="str">
            <v>0084763001</v>
          </cell>
          <cell r="K291" t="str">
            <v>LAMENU PRIMARY SCHOOL</v>
          </cell>
          <cell r="L291" t="str">
            <v>PS</v>
          </cell>
          <cell r="M291" t="str">
            <v>No</v>
          </cell>
          <cell r="N291" t="str">
            <v>Yes</v>
          </cell>
          <cell r="O291" t="str">
            <v>Yes</v>
          </cell>
          <cell r="P291" t="str">
            <v>Yes</v>
          </cell>
          <cell r="Q291" t="str">
            <v>Yes</v>
          </cell>
          <cell r="R291" t="str">
            <v>Yes</v>
          </cell>
          <cell r="S291" t="str">
            <v>Yes</v>
          </cell>
          <cell r="T291" t="str">
            <v>No</v>
          </cell>
          <cell r="U291" t="str">
            <v>No</v>
          </cell>
          <cell r="V291" t="str">
            <v>No</v>
          </cell>
          <cell r="W291" t="str">
            <v>No</v>
          </cell>
          <cell r="X291" t="str">
            <v>No</v>
          </cell>
          <cell r="Y291" t="str">
            <v>No</v>
          </cell>
          <cell r="Z291" t="str">
            <v>No</v>
          </cell>
          <cell r="AA291" t="str">
            <v>No</v>
          </cell>
          <cell r="AB291" t="str">
            <v>No</v>
          </cell>
          <cell r="AC291" t="str">
            <v>No</v>
          </cell>
          <cell r="AD291" t="str">
            <v xml:space="preserve">1 2 3 4 5 6 </v>
          </cell>
          <cell r="AE291" t="str">
            <v>No</v>
          </cell>
          <cell r="AF291" t="str">
            <v>Yes</v>
          </cell>
          <cell r="AG291" t="str">
            <v>No</v>
          </cell>
          <cell r="AH291" t="str">
            <v>No</v>
          </cell>
          <cell r="AI291" t="str">
            <v>No</v>
          </cell>
          <cell r="AJ291" t="str">
            <v>Yes</v>
          </cell>
          <cell r="AK291" t="str">
            <v>Yes</v>
          </cell>
          <cell r="AL291" t="str">
            <v>Yes</v>
          </cell>
          <cell r="AM291" t="str">
            <v>Yes</v>
          </cell>
          <cell r="AN291" t="str">
            <v>Yes</v>
          </cell>
          <cell r="AO291" t="str">
            <v>Yes</v>
          </cell>
          <cell r="AP291" t="str">
            <v>No</v>
          </cell>
          <cell r="AQ291" t="str">
            <v>Yes</v>
          </cell>
          <cell r="AR291" t="str">
            <v>Yes</v>
          </cell>
          <cell r="AS291" t="str">
            <v>Yes</v>
          </cell>
          <cell r="AT291" t="str">
            <v>Yes</v>
          </cell>
          <cell r="AU291" t="str">
            <v>Yes</v>
          </cell>
          <cell r="AV291" t="str">
            <v>No</v>
          </cell>
          <cell r="AW291" t="str">
            <v>No</v>
          </cell>
          <cell r="AX291">
            <v>0</v>
          </cell>
          <cell r="AY291">
            <v>14</v>
          </cell>
          <cell r="AZ291">
            <v>18</v>
          </cell>
          <cell r="BA291">
            <v>16</v>
          </cell>
          <cell r="BB291">
            <v>13</v>
          </cell>
          <cell r="BC291">
            <v>19</v>
          </cell>
          <cell r="BD291">
            <v>17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97</v>
          </cell>
          <cell r="BO291">
            <v>0</v>
          </cell>
          <cell r="BP291">
            <v>0</v>
          </cell>
          <cell r="BQ291">
            <v>14</v>
          </cell>
          <cell r="BR291">
            <v>18</v>
          </cell>
          <cell r="BS291">
            <v>16</v>
          </cell>
          <cell r="BT291">
            <v>13</v>
          </cell>
          <cell r="BU291">
            <v>19</v>
          </cell>
          <cell r="BV291">
            <v>17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97</v>
          </cell>
          <cell r="CG291">
            <v>0</v>
          </cell>
          <cell r="CH291">
            <v>0</v>
          </cell>
          <cell r="CI291">
            <v>0</v>
          </cell>
          <cell r="CJ291">
            <v>44</v>
          </cell>
        </row>
        <row r="292">
          <cell r="A292" t="str">
            <v>054629</v>
          </cell>
          <cell r="B292" t="str">
            <v>Lokopue Primary</v>
          </cell>
          <cell r="C292" t="str">
            <v>FRE</v>
          </cell>
          <cell r="D292" t="str">
            <v>PEB_SHEFA</v>
          </cell>
          <cell r="E292" t="str">
            <v>Shefa PEB</v>
          </cell>
          <cell r="F292" t="str">
            <v>V</v>
          </cell>
          <cell r="G292" t="str">
            <v>Government of Vanuatu</v>
          </cell>
          <cell r="H292" t="str">
            <v>Epi</v>
          </cell>
          <cell r="I292" t="str">
            <v>Shefa</v>
          </cell>
          <cell r="J292" t="str">
            <v>0084764001</v>
          </cell>
          <cell r="K292" t="str">
            <v>ECOLE PUBLIQUE LOKOPUE</v>
          </cell>
          <cell r="L292" t="str">
            <v>PS</v>
          </cell>
          <cell r="M292" t="str">
            <v>No</v>
          </cell>
          <cell r="N292" t="str">
            <v>Yes</v>
          </cell>
          <cell r="O292" t="str">
            <v>Yes</v>
          </cell>
          <cell r="P292" t="str">
            <v>Yes</v>
          </cell>
          <cell r="Q292" t="str">
            <v>Yes</v>
          </cell>
          <cell r="R292" t="str">
            <v>Yes</v>
          </cell>
          <cell r="S292" t="str">
            <v>Yes</v>
          </cell>
          <cell r="T292" t="str">
            <v>No</v>
          </cell>
          <cell r="U292" t="str">
            <v>No</v>
          </cell>
          <cell r="V292" t="str">
            <v>No</v>
          </cell>
          <cell r="W292" t="str">
            <v>No</v>
          </cell>
          <cell r="X292" t="str">
            <v>No</v>
          </cell>
          <cell r="Y292" t="str">
            <v>No</v>
          </cell>
          <cell r="Z292" t="str">
            <v>No</v>
          </cell>
          <cell r="AA292" t="str">
            <v>No</v>
          </cell>
          <cell r="AB292" t="str">
            <v>No</v>
          </cell>
          <cell r="AC292" t="str">
            <v>No</v>
          </cell>
          <cell r="AD292" t="str">
            <v xml:space="preserve">1 2 3 4 5 6 </v>
          </cell>
          <cell r="AE292" t="str">
            <v>No</v>
          </cell>
          <cell r="AF292" t="str">
            <v>Yes</v>
          </cell>
          <cell r="AG292" t="str">
            <v>No</v>
          </cell>
          <cell r="AH292" t="str">
            <v>No</v>
          </cell>
          <cell r="AI292" t="str">
            <v>No</v>
          </cell>
          <cell r="AJ292" t="str">
            <v>Yes</v>
          </cell>
          <cell r="AK292" t="str">
            <v>Yes</v>
          </cell>
          <cell r="AL292" t="str">
            <v>Yes</v>
          </cell>
          <cell r="AM292" t="str">
            <v>Yes</v>
          </cell>
          <cell r="AN292" t="str">
            <v>Yes</v>
          </cell>
          <cell r="AO292" t="str">
            <v>Yes</v>
          </cell>
          <cell r="AP292" t="str">
            <v>No</v>
          </cell>
          <cell r="AQ292" t="str">
            <v>No</v>
          </cell>
          <cell r="AR292" t="str">
            <v>Yes</v>
          </cell>
          <cell r="AS292" t="str">
            <v>Yes</v>
          </cell>
          <cell r="AT292" t="str">
            <v>Yes</v>
          </cell>
          <cell r="AU292" t="str">
            <v>Yes</v>
          </cell>
          <cell r="AV292" t="str">
            <v>No</v>
          </cell>
          <cell r="AW292" t="str">
            <v>No</v>
          </cell>
          <cell r="AX292">
            <v>0</v>
          </cell>
          <cell r="AY292">
            <v>6</v>
          </cell>
          <cell r="AZ292">
            <v>5</v>
          </cell>
          <cell r="BA292">
            <v>17</v>
          </cell>
          <cell r="BB292">
            <v>7</v>
          </cell>
          <cell r="BC292">
            <v>8</v>
          </cell>
          <cell r="BD292">
            <v>7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50</v>
          </cell>
          <cell r="BO292">
            <v>0</v>
          </cell>
          <cell r="BP292">
            <v>0</v>
          </cell>
          <cell r="BQ292">
            <v>6</v>
          </cell>
          <cell r="BR292">
            <v>5</v>
          </cell>
          <cell r="BS292">
            <v>17</v>
          </cell>
          <cell r="BT292">
            <v>7</v>
          </cell>
          <cell r="BU292">
            <v>8</v>
          </cell>
          <cell r="BV292">
            <v>7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50</v>
          </cell>
          <cell r="CG292">
            <v>0</v>
          </cell>
          <cell r="CH292">
            <v>0</v>
          </cell>
          <cell r="CI292">
            <v>0</v>
          </cell>
          <cell r="CJ292">
            <v>35</v>
          </cell>
        </row>
        <row r="293">
          <cell r="A293" t="str">
            <v>054630</v>
          </cell>
          <cell r="B293" t="str">
            <v>Mabfilau Primary</v>
          </cell>
          <cell r="C293" t="str">
            <v>ENG</v>
          </cell>
          <cell r="D293" t="str">
            <v>PEB_SHEFA</v>
          </cell>
          <cell r="E293" t="str">
            <v>Shefa PEB</v>
          </cell>
          <cell r="F293" t="str">
            <v>V</v>
          </cell>
          <cell r="G293" t="str">
            <v>Government of Vanuatu</v>
          </cell>
          <cell r="H293" t="str">
            <v>Epi</v>
          </cell>
          <cell r="I293" t="str">
            <v>Shefa</v>
          </cell>
          <cell r="J293" t="str">
            <v>0084789001</v>
          </cell>
          <cell r="K293" t="str">
            <v>MAFILAU PRIMARY SCHOOL</v>
          </cell>
          <cell r="L293" t="str">
            <v>PS</v>
          </cell>
          <cell r="M293" t="str">
            <v>No</v>
          </cell>
          <cell r="N293" t="str">
            <v>Yes</v>
          </cell>
          <cell r="O293" t="str">
            <v>Yes</v>
          </cell>
          <cell r="P293" t="str">
            <v>Yes</v>
          </cell>
          <cell r="Q293" t="str">
            <v>Yes</v>
          </cell>
          <cell r="R293" t="str">
            <v>Yes</v>
          </cell>
          <cell r="S293" t="str">
            <v>Yes</v>
          </cell>
          <cell r="T293" t="str">
            <v>No</v>
          </cell>
          <cell r="U293" t="str">
            <v>No</v>
          </cell>
          <cell r="V293" t="str">
            <v>No</v>
          </cell>
          <cell r="W293" t="str">
            <v>No</v>
          </cell>
          <cell r="X293" t="str">
            <v>No</v>
          </cell>
          <cell r="Y293" t="str">
            <v>No</v>
          </cell>
          <cell r="Z293" t="str">
            <v>No</v>
          </cell>
          <cell r="AA293" t="str">
            <v>No</v>
          </cell>
          <cell r="AB293" t="str">
            <v>No</v>
          </cell>
          <cell r="AC293" t="str">
            <v>No</v>
          </cell>
          <cell r="AD293" t="str">
            <v xml:space="preserve">1 2 3 4 5 6 </v>
          </cell>
          <cell r="AE293" t="str">
            <v>No</v>
          </cell>
          <cell r="AF293" t="str">
            <v>Yes</v>
          </cell>
          <cell r="AG293" t="str">
            <v>No</v>
          </cell>
          <cell r="AH293" t="str">
            <v>No</v>
          </cell>
          <cell r="AI293" t="str">
            <v>No</v>
          </cell>
          <cell r="AJ293" t="str">
            <v>Yes</v>
          </cell>
          <cell r="AK293" t="str">
            <v>Yes</v>
          </cell>
          <cell r="AL293" t="str">
            <v>Yes</v>
          </cell>
          <cell r="AM293" t="str">
            <v>Yes</v>
          </cell>
          <cell r="AN293" t="str">
            <v>Yes</v>
          </cell>
          <cell r="AO293" t="str">
            <v>Yes</v>
          </cell>
          <cell r="AP293" t="str">
            <v>No</v>
          </cell>
          <cell r="AQ293" t="str">
            <v>Yes</v>
          </cell>
          <cell r="AR293" t="str">
            <v>Yes</v>
          </cell>
          <cell r="AS293" t="str">
            <v>Yes</v>
          </cell>
          <cell r="AT293" t="str">
            <v>Yes</v>
          </cell>
          <cell r="AU293" t="str">
            <v>Yes</v>
          </cell>
          <cell r="AV293" t="str">
            <v>No</v>
          </cell>
          <cell r="AW293" t="str">
            <v>No</v>
          </cell>
          <cell r="AX293">
            <v>0</v>
          </cell>
          <cell r="AY293">
            <v>10</v>
          </cell>
          <cell r="AZ293">
            <v>9</v>
          </cell>
          <cell r="BA293">
            <v>14</v>
          </cell>
          <cell r="BB293">
            <v>17</v>
          </cell>
          <cell r="BC293">
            <v>19</v>
          </cell>
          <cell r="BD293">
            <v>20</v>
          </cell>
          <cell r="BE293">
            <v>13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89</v>
          </cell>
          <cell r="BO293">
            <v>13</v>
          </cell>
          <cell r="BP293">
            <v>0</v>
          </cell>
          <cell r="BQ293">
            <v>10</v>
          </cell>
          <cell r="BR293">
            <v>9</v>
          </cell>
          <cell r="BS293">
            <v>14</v>
          </cell>
          <cell r="BT293">
            <v>17</v>
          </cell>
          <cell r="BU293">
            <v>19</v>
          </cell>
          <cell r="BV293">
            <v>20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89</v>
          </cell>
          <cell r="CG293">
            <v>0</v>
          </cell>
          <cell r="CH293">
            <v>0</v>
          </cell>
          <cell r="CI293">
            <v>0</v>
          </cell>
          <cell r="CJ293">
            <v>51</v>
          </cell>
        </row>
        <row r="294">
          <cell r="A294" t="str">
            <v>054631</v>
          </cell>
          <cell r="B294" t="str">
            <v>Manganua Primary</v>
          </cell>
          <cell r="C294" t="str">
            <v>ENG</v>
          </cell>
          <cell r="D294" t="str">
            <v>PEB_SHEFA</v>
          </cell>
          <cell r="E294" t="str">
            <v>Shefa PEB</v>
          </cell>
          <cell r="F294" t="str">
            <v>V</v>
          </cell>
          <cell r="G294" t="str">
            <v>Government of Vanuatu</v>
          </cell>
          <cell r="H294" t="str">
            <v>Epi</v>
          </cell>
          <cell r="I294" t="str">
            <v>Shefa</v>
          </cell>
          <cell r="J294" t="str">
            <v>0084765001</v>
          </cell>
          <cell r="K294" t="str">
            <v>MAGANUA PRIMARY SCHOOL</v>
          </cell>
          <cell r="L294" t="str">
            <v>PS</v>
          </cell>
          <cell r="M294" t="str">
            <v>No</v>
          </cell>
          <cell r="N294" t="str">
            <v>Yes</v>
          </cell>
          <cell r="O294" t="str">
            <v>Yes</v>
          </cell>
          <cell r="P294" t="str">
            <v>Yes</v>
          </cell>
          <cell r="Q294" t="str">
            <v>Yes</v>
          </cell>
          <cell r="R294" t="str">
            <v>Yes</v>
          </cell>
          <cell r="S294" t="str">
            <v>Yes</v>
          </cell>
          <cell r="T294" t="str">
            <v>No</v>
          </cell>
          <cell r="U294" t="str">
            <v>No</v>
          </cell>
          <cell r="V294" t="str">
            <v>No</v>
          </cell>
          <cell r="W294" t="str">
            <v>No</v>
          </cell>
          <cell r="X294" t="str">
            <v>No</v>
          </cell>
          <cell r="Y294" t="str">
            <v>No</v>
          </cell>
          <cell r="Z294" t="str">
            <v>No</v>
          </cell>
          <cell r="AA294" t="str">
            <v>No</v>
          </cell>
          <cell r="AB294" t="str">
            <v>No</v>
          </cell>
          <cell r="AC294" t="str">
            <v>No</v>
          </cell>
          <cell r="AD294" t="str">
            <v xml:space="preserve">1 2 3 4 5 6 </v>
          </cell>
          <cell r="AE294" t="str">
            <v>No</v>
          </cell>
          <cell r="AF294" t="str">
            <v>Yes</v>
          </cell>
          <cell r="AG294" t="str">
            <v>No</v>
          </cell>
          <cell r="AH294" t="str">
            <v>No</v>
          </cell>
          <cell r="AI294" t="str">
            <v>No</v>
          </cell>
          <cell r="AJ294" t="str">
            <v>No</v>
          </cell>
          <cell r="AK294" t="str">
            <v>Yes</v>
          </cell>
          <cell r="AL294" t="str">
            <v>Yes</v>
          </cell>
          <cell r="AM294" t="str">
            <v>Yes</v>
          </cell>
          <cell r="AN294" t="str">
            <v>Yes</v>
          </cell>
          <cell r="AO294" t="str">
            <v>Yes</v>
          </cell>
          <cell r="AP294" t="str">
            <v>No</v>
          </cell>
          <cell r="AQ294" t="str">
            <v>No</v>
          </cell>
          <cell r="AR294" t="str">
            <v>Yes</v>
          </cell>
          <cell r="AS294" t="str">
            <v>Yes</v>
          </cell>
          <cell r="AT294" t="str">
            <v>Yes</v>
          </cell>
          <cell r="AU294" t="str">
            <v>Yes</v>
          </cell>
          <cell r="AV294" t="str">
            <v>No</v>
          </cell>
          <cell r="AW294" t="str">
            <v>No</v>
          </cell>
          <cell r="AX294">
            <v>0</v>
          </cell>
          <cell r="AY294">
            <v>13</v>
          </cell>
          <cell r="AZ294">
            <v>16</v>
          </cell>
          <cell r="BA294">
            <v>15</v>
          </cell>
          <cell r="BB294">
            <v>14</v>
          </cell>
          <cell r="BC294">
            <v>8</v>
          </cell>
          <cell r="BD294">
            <v>12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78</v>
          </cell>
          <cell r="BO294">
            <v>0</v>
          </cell>
          <cell r="BP294">
            <v>0</v>
          </cell>
          <cell r="BQ294">
            <v>13</v>
          </cell>
          <cell r="BR294">
            <v>16</v>
          </cell>
          <cell r="BS294">
            <v>15</v>
          </cell>
          <cell r="BT294">
            <v>14</v>
          </cell>
          <cell r="BU294">
            <v>8</v>
          </cell>
          <cell r="BV294">
            <v>12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78</v>
          </cell>
          <cell r="CG294">
            <v>0</v>
          </cell>
          <cell r="CH294">
            <v>0</v>
          </cell>
          <cell r="CI294">
            <v>0</v>
          </cell>
          <cell r="CJ294">
            <v>60</v>
          </cell>
        </row>
        <row r="295">
          <cell r="A295" t="str">
            <v>0546378</v>
          </cell>
          <cell r="B295" t="str">
            <v>Votlo Primary</v>
          </cell>
          <cell r="C295" t="str">
            <v>FRE</v>
          </cell>
          <cell r="D295" t="str">
            <v>PEB_SHEFA</v>
          </cell>
          <cell r="E295" t="str">
            <v>Shefa PEB</v>
          </cell>
          <cell r="F295" t="str">
            <v>V</v>
          </cell>
          <cell r="G295" t="str">
            <v>Government of Vanuatu</v>
          </cell>
          <cell r="H295" t="str">
            <v>Epi</v>
          </cell>
          <cell r="I295" t="str">
            <v>Shefa</v>
          </cell>
          <cell r="J295" t="str">
            <v>0098383001</v>
          </cell>
          <cell r="K295" t="str">
            <v>VOTLO PRIMARY SCHOOL</v>
          </cell>
          <cell r="L295" t="str">
            <v>PS</v>
          </cell>
          <cell r="M295" t="str">
            <v>No</v>
          </cell>
          <cell r="N295" t="str">
            <v>Yes</v>
          </cell>
          <cell r="O295" t="str">
            <v>Yes</v>
          </cell>
          <cell r="P295" t="str">
            <v>Yes</v>
          </cell>
          <cell r="Q295" t="str">
            <v>Yes</v>
          </cell>
          <cell r="R295" t="str">
            <v>Yes</v>
          </cell>
          <cell r="S295" t="str">
            <v>Yes</v>
          </cell>
          <cell r="T295" t="str">
            <v>No</v>
          </cell>
          <cell r="U295" t="str">
            <v>No</v>
          </cell>
          <cell r="V295" t="str">
            <v>No</v>
          </cell>
          <cell r="W295" t="str">
            <v>No</v>
          </cell>
          <cell r="X295" t="str">
            <v>No</v>
          </cell>
          <cell r="Y295" t="str">
            <v>No</v>
          </cell>
          <cell r="Z295" t="str">
            <v>No</v>
          </cell>
          <cell r="AA295" t="str">
            <v>No</v>
          </cell>
          <cell r="AB295" t="str">
            <v>No</v>
          </cell>
          <cell r="AC295" t="str">
            <v>No</v>
          </cell>
          <cell r="AD295" t="str">
            <v xml:space="preserve">1 2 3 4 5 6 </v>
          </cell>
          <cell r="AE295" t="str">
            <v>No</v>
          </cell>
          <cell r="AF295" t="str">
            <v>Yes</v>
          </cell>
          <cell r="AG295" t="str">
            <v>No</v>
          </cell>
          <cell r="AH295" t="str">
            <v>No</v>
          </cell>
          <cell r="AI295" t="str">
            <v>No</v>
          </cell>
          <cell r="AJ295" t="str">
            <v>Yes</v>
          </cell>
          <cell r="AK295" t="str">
            <v>Yes</v>
          </cell>
          <cell r="AL295" t="str">
            <v>Yes</v>
          </cell>
          <cell r="AM295" t="str">
            <v>Yes</v>
          </cell>
          <cell r="AN295" t="str">
            <v>Yes</v>
          </cell>
          <cell r="AO295" t="str">
            <v>Yes</v>
          </cell>
          <cell r="AP295" t="str">
            <v>No</v>
          </cell>
          <cell r="AQ295" t="str">
            <v>Yes</v>
          </cell>
          <cell r="AR295" t="str">
            <v>Yes</v>
          </cell>
          <cell r="AS295" t="str">
            <v>Yes</v>
          </cell>
          <cell r="AT295" t="str">
            <v>Yes</v>
          </cell>
          <cell r="AU295" t="str">
            <v>Yes</v>
          </cell>
          <cell r="AV295" t="str">
            <v>No</v>
          </cell>
          <cell r="AW295" t="str">
            <v>No</v>
          </cell>
          <cell r="AX295">
            <v>0</v>
          </cell>
          <cell r="AY295">
            <v>5</v>
          </cell>
          <cell r="AZ295">
            <v>5</v>
          </cell>
          <cell r="BA295">
            <v>9</v>
          </cell>
          <cell r="BB295">
            <v>11</v>
          </cell>
          <cell r="BC295">
            <v>9</v>
          </cell>
          <cell r="BD295">
            <v>5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44</v>
          </cell>
          <cell r="BO295">
            <v>0</v>
          </cell>
          <cell r="BP295">
            <v>0</v>
          </cell>
          <cell r="BQ295">
            <v>5</v>
          </cell>
          <cell r="BR295">
            <v>5</v>
          </cell>
          <cell r="BS295">
            <v>9</v>
          </cell>
          <cell r="BT295">
            <v>11</v>
          </cell>
          <cell r="BU295">
            <v>9</v>
          </cell>
          <cell r="BV295">
            <v>5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44</v>
          </cell>
          <cell r="CG295">
            <v>0</v>
          </cell>
          <cell r="CH295">
            <v>0</v>
          </cell>
          <cell r="CI295">
            <v>0</v>
          </cell>
          <cell r="CJ295">
            <v>30</v>
          </cell>
        </row>
        <row r="296">
          <cell r="A296" t="str">
            <v>054640</v>
          </cell>
          <cell r="B296" t="str">
            <v>Mobarawa (Moriu) Primary</v>
          </cell>
          <cell r="C296" t="str">
            <v>ENG</v>
          </cell>
          <cell r="D296" t="str">
            <v>PEB_SHEFA</v>
          </cell>
          <cell r="E296" t="str">
            <v>Shefa PEB</v>
          </cell>
          <cell r="F296" t="str">
            <v>V</v>
          </cell>
          <cell r="G296" t="str">
            <v>Government of Vanuatu</v>
          </cell>
          <cell r="H296" t="str">
            <v>Epi</v>
          </cell>
          <cell r="I296" t="str">
            <v>Shefa</v>
          </cell>
          <cell r="J296" t="str">
            <v>0084790001</v>
          </cell>
          <cell r="K296" t="str">
            <v>MAPARAWA PRIMARY SCHOOL</v>
          </cell>
          <cell r="L296" t="str">
            <v>PS</v>
          </cell>
          <cell r="M296" t="str">
            <v>No</v>
          </cell>
          <cell r="N296" t="str">
            <v>Yes</v>
          </cell>
          <cell r="O296" t="str">
            <v>Yes</v>
          </cell>
          <cell r="P296" t="str">
            <v>Yes</v>
          </cell>
          <cell r="Q296" t="str">
            <v>Yes</v>
          </cell>
          <cell r="R296" t="str">
            <v>Yes</v>
          </cell>
          <cell r="S296" t="str">
            <v>Yes</v>
          </cell>
          <cell r="T296" t="str">
            <v>No</v>
          </cell>
          <cell r="U296" t="str">
            <v>No</v>
          </cell>
          <cell r="V296" t="str">
            <v>No</v>
          </cell>
          <cell r="W296" t="str">
            <v>No</v>
          </cell>
          <cell r="X296" t="str">
            <v>No</v>
          </cell>
          <cell r="Y296" t="str">
            <v>No</v>
          </cell>
          <cell r="Z296" t="str">
            <v>No</v>
          </cell>
          <cell r="AA296" t="str">
            <v>No</v>
          </cell>
          <cell r="AB296" t="str">
            <v>No</v>
          </cell>
          <cell r="AC296" t="str">
            <v>No</v>
          </cell>
          <cell r="AD296" t="str">
            <v xml:space="preserve">1 2 3 4 5 6 </v>
          </cell>
          <cell r="AE296" t="str">
            <v>No</v>
          </cell>
          <cell r="AF296" t="str">
            <v>Yes</v>
          </cell>
          <cell r="AG296" t="str">
            <v>No</v>
          </cell>
          <cell r="AH296" t="str">
            <v>No</v>
          </cell>
          <cell r="AI296" t="str">
            <v>No</v>
          </cell>
          <cell r="AJ296" t="str">
            <v>No</v>
          </cell>
          <cell r="AK296" t="str">
            <v>Yes</v>
          </cell>
          <cell r="AL296" t="str">
            <v>Yes</v>
          </cell>
          <cell r="AM296" t="str">
            <v>Yes</v>
          </cell>
          <cell r="AN296" t="str">
            <v>Yes</v>
          </cell>
          <cell r="AO296" t="str">
            <v>Yes</v>
          </cell>
          <cell r="AP296" t="str">
            <v>No</v>
          </cell>
          <cell r="AQ296" t="str">
            <v>Yes</v>
          </cell>
          <cell r="AR296" t="str">
            <v>Yes</v>
          </cell>
          <cell r="AS296" t="str">
            <v>Yes</v>
          </cell>
          <cell r="AT296" t="str">
            <v>Yes</v>
          </cell>
          <cell r="AU296" t="str">
            <v>Yes</v>
          </cell>
          <cell r="AV296" t="str">
            <v>No</v>
          </cell>
          <cell r="AW296" t="str">
            <v>No</v>
          </cell>
          <cell r="AX296">
            <v>0</v>
          </cell>
          <cell r="AY296">
            <v>11</v>
          </cell>
          <cell r="AZ296">
            <v>20</v>
          </cell>
          <cell r="BA296">
            <v>17</v>
          </cell>
          <cell r="BB296">
            <v>16</v>
          </cell>
          <cell r="BC296">
            <v>8</v>
          </cell>
          <cell r="BD296">
            <v>14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86</v>
          </cell>
          <cell r="BO296">
            <v>0</v>
          </cell>
          <cell r="BP296">
            <v>0</v>
          </cell>
          <cell r="BQ296">
            <v>11</v>
          </cell>
          <cell r="BR296">
            <v>20</v>
          </cell>
          <cell r="BS296">
            <v>17</v>
          </cell>
          <cell r="BT296">
            <v>16</v>
          </cell>
          <cell r="BU296">
            <v>8</v>
          </cell>
          <cell r="BV296">
            <v>14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86</v>
          </cell>
          <cell r="CG296">
            <v>0</v>
          </cell>
          <cell r="CH296">
            <v>0</v>
          </cell>
          <cell r="CI296">
            <v>0</v>
          </cell>
          <cell r="CJ296">
            <v>86</v>
          </cell>
        </row>
        <row r="297">
          <cell r="A297" t="str">
            <v>0546409</v>
          </cell>
          <cell r="B297" t="str">
            <v>Lopeni Primary</v>
          </cell>
          <cell r="C297" t="str">
            <v>ENG</v>
          </cell>
          <cell r="D297" t="str">
            <v>PEB_SHEFA</v>
          </cell>
          <cell r="E297" t="str">
            <v>Shefa PEB</v>
          </cell>
          <cell r="F297" t="str">
            <v>V</v>
          </cell>
          <cell r="G297" t="str">
            <v>Government of Vanuatu</v>
          </cell>
          <cell r="H297" t="str">
            <v>Epi</v>
          </cell>
          <cell r="I297" t="str">
            <v>Shefa</v>
          </cell>
          <cell r="J297" t="str">
            <v>0136285003</v>
          </cell>
          <cell r="K297" t="str">
            <v>LOPENI PRIMARY SCHOOL</v>
          </cell>
          <cell r="L297" t="str">
            <v>PS</v>
          </cell>
          <cell r="M297" t="str">
            <v>No</v>
          </cell>
          <cell r="N297" t="str">
            <v>Yes</v>
          </cell>
          <cell r="O297" t="str">
            <v>Yes</v>
          </cell>
          <cell r="P297" t="str">
            <v>Yes</v>
          </cell>
          <cell r="Q297" t="str">
            <v>Yes</v>
          </cell>
          <cell r="R297" t="str">
            <v>Yes</v>
          </cell>
          <cell r="S297" t="str">
            <v>Yes</v>
          </cell>
          <cell r="T297" t="str">
            <v>No</v>
          </cell>
          <cell r="U297" t="str">
            <v>No</v>
          </cell>
          <cell r="V297" t="str">
            <v>No</v>
          </cell>
          <cell r="W297" t="str">
            <v>No</v>
          </cell>
          <cell r="X297" t="str">
            <v>No</v>
          </cell>
          <cell r="Y297" t="str">
            <v>No</v>
          </cell>
          <cell r="Z297" t="str">
            <v>No</v>
          </cell>
          <cell r="AA297" t="str">
            <v>No</v>
          </cell>
          <cell r="AB297" t="str">
            <v>No</v>
          </cell>
          <cell r="AC297" t="str">
            <v>No</v>
          </cell>
          <cell r="AD297" t="str">
            <v xml:space="preserve">1 2 3 4 5 6 </v>
          </cell>
          <cell r="AE297" t="str">
            <v>No</v>
          </cell>
          <cell r="AF297" t="str">
            <v>Yes</v>
          </cell>
          <cell r="AG297" t="str">
            <v>No</v>
          </cell>
          <cell r="AH297" t="str">
            <v>No</v>
          </cell>
          <cell r="AI297" t="str">
            <v>No</v>
          </cell>
          <cell r="AJ297" t="str">
            <v>Yes</v>
          </cell>
          <cell r="AK297" t="str">
            <v>Yes</v>
          </cell>
          <cell r="AL297" t="str">
            <v>Yes</v>
          </cell>
          <cell r="AM297" t="str">
            <v>Yes</v>
          </cell>
          <cell r="AN297" t="str">
            <v>Yes</v>
          </cell>
          <cell r="AO297" t="str">
            <v>Yes</v>
          </cell>
          <cell r="AP297" t="str">
            <v>No</v>
          </cell>
          <cell r="AQ297" t="str">
            <v>Yes</v>
          </cell>
          <cell r="AR297" t="str">
            <v>Yes</v>
          </cell>
          <cell r="AS297" t="str">
            <v>Yes</v>
          </cell>
          <cell r="AT297" t="str">
            <v>Yes</v>
          </cell>
          <cell r="AU297" t="str">
            <v>Yes</v>
          </cell>
          <cell r="AV297" t="str">
            <v>No</v>
          </cell>
          <cell r="AW297" t="str">
            <v>No</v>
          </cell>
          <cell r="AX297">
            <v>0</v>
          </cell>
          <cell r="AY297">
            <v>28</v>
          </cell>
          <cell r="AZ297">
            <v>32</v>
          </cell>
          <cell r="BA297">
            <v>27</v>
          </cell>
          <cell r="BB297">
            <v>31</v>
          </cell>
          <cell r="BC297">
            <v>25</v>
          </cell>
          <cell r="BD297">
            <v>21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164</v>
          </cell>
          <cell r="BO297">
            <v>0</v>
          </cell>
          <cell r="BP297">
            <v>0</v>
          </cell>
          <cell r="BQ297">
            <v>28</v>
          </cell>
          <cell r="BR297">
            <v>32</v>
          </cell>
          <cell r="BS297">
            <v>27</v>
          </cell>
          <cell r="BT297">
            <v>31</v>
          </cell>
          <cell r="BU297">
            <v>25</v>
          </cell>
          <cell r="BV297">
            <v>21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164</v>
          </cell>
          <cell r="CG297">
            <v>0</v>
          </cell>
          <cell r="CH297">
            <v>0</v>
          </cell>
          <cell r="CI297">
            <v>0</v>
          </cell>
          <cell r="CJ297">
            <v>88</v>
          </cell>
        </row>
        <row r="298">
          <cell r="A298" t="str">
            <v>054642</v>
          </cell>
          <cell r="B298" t="str">
            <v>Nikaura Primary</v>
          </cell>
          <cell r="C298" t="str">
            <v>ENG</v>
          </cell>
          <cell r="D298" t="str">
            <v>PEB_SHEFA</v>
          </cell>
          <cell r="E298" t="str">
            <v>Shefa PEB</v>
          </cell>
          <cell r="F298" t="str">
            <v>V</v>
          </cell>
          <cell r="G298" t="str">
            <v>Government of Vanuatu</v>
          </cell>
          <cell r="H298" t="str">
            <v>Epi</v>
          </cell>
          <cell r="I298" t="str">
            <v>Shefa</v>
          </cell>
          <cell r="J298" t="str">
            <v>0084791001</v>
          </cell>
          <cell r="K298" t="str">
            <v>NIKAURA PRIMARY SCHOOL</v>
          </cell>
          <cell r="L298" t="str">
            <v>PS</v>
          </cell>
          <cell r="M298" t="str">
            <v>No</v>
          </cell>
          <cell r="N298" t="str">
            <v>Yes</v>
          </cell>
          <cell r="O298" t="str">
            <v>Yes</v>
          </cell>
          <cell r="P298" t="str">
            <v>Yes</v>
          </cell>
          <cell r="Q298" t="str">
            <v>Yes</v>
          </cell>
          <cell r="R298" t="str">
            <v>Yes</v>
          </cell>
          <cell r="S298" t="str">
            <v>Yes</v>
          </cell>
          <cell r="T298" t="str">
            <v>Yes</v>
          </cell>
          <cell r="U298" t="str">
            <v>Yes</v>
          </cell>
          <cell r="V298" t="str">
            <v>No</v>
          </cell>
          <cell r="W298" t="str">
            <v>No</v>
          </cell>
          <cell r="X298" t="str">
            <v>No</v>
          </cell>
          <cell r="Y298" t="str">
            <v>No</v>
          </cell>
          <cell r="Z298" t="str">
            <v>No</v>
          </cell>
          <cell r="AA298" t="str">
            <v>No</v>
          </cell>
          <cell r="AB298" t="str">
            <v>No</v>
          </cell>
          <cell r="AC298" t="str">
            <v>No</v>
          </cell>
          <cell r="AD298" t="str">
            <v xml:space="preserve">1 2 3 4 5 6 7 8 </v>
          </cell>
          <cell r="AE298" t="str">
            <v>No</v>
          </cell>
          <cell r="AF298" t="str">
            <v>Yes</v>
          </cell>
          <cell r="AG298" t="str">
            <v>Yes</v>
          </cell>
          <cell r="AH298" t="str">
            <v>Yes</v>
          </cell>
          <cell r="AI298" t="str">
            <v>No</v>
          </cell>
          <cell r="AJ298" t="str">
            <v>Yes</v>
          </cell>
          <cell r="AK298" t="str">
            <v>Yes</v>
          </cell>
          <cell r="AL298" t="str">
            <v>Yes</v>
          </cell>
          <cell r="AM298" t="str">
            <v>Yes</v>
          </cell>
          <cell r="AN298" t="str">
            <v>Yes</v>
          </cell>
          <cell r="AO298" t="str">
            <v>Yes</v>
          </cell>
          <cell r="AP298" t="str">
            <v>No</v>
          </cell>
          <cell r="AQ298" t="str">
            <v>No</v>
          </cell>
          <cell r="AR298" t="str">
            <v>Yes</v>
          </cell>
          <cell r="AS298" t="str">
            <v>Yes</v>
          </cell>
          <cell r="AT298" t="str">
            <v>Yes</v>
          </cell>
          <cell r="AU298" t="str">
            <v>Yes</v>
          </cell>
          <cell r="AV298" t="str">
            <v>No</v>
          </cell>
          <cell r="AW298" t="str">
            <v>No</v>
          </cell>
          <cell r="AX298">
            <v>0</v>
          </cell>
          <cell r="AY298">
            <v>15</v>
          </cell>
          <cell r="AZ298">
            <v>14</v>
          </cell>
          <cell r="BA298">
            <v>12</v>
          </cell>
          <cell r="BB298">
            <v>24</v>
          </cell>
          <cell r="BC298">
            <v>15</v>
          </cell>
          <cell r="BD298">
            <v>20</v>
          </cell>
          <cell r="BE298">
            <v>23</v>
          </cell>
          <cell r="BF298">
            <v>21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100</v>
          </cell>
          <cell r="BO298">
            <v>44</v>
          </cell>
          <cell r="BP298">
            <v>0</v>
          </cell>
          <cell r="BQ298">
            <v>15</v>
          </cell>
          <cell r="BR298">
            <v>14</v>
          </cell>
          <cell r="BS298">
            <v>12</v>
          </cell>
          <cell r="BT298">
            <v>24</v>
          </cell>
          <cell r="BU298">
            <v>15</v>
          </cell>
          <cell r="BV298">
            <v>20</v>
          </cell>
          <cell r="BW298">
            <v>23</v>
          </cell>
          <cell r="BX298">
            <v>21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100</v>
          </cell>
          <cell r="CG298">
            <v>44</v>
          </cell>
          <cell r="CH298">
            <v>0</v>
          </cell>
          <cell r="CI298">
            <v>0</v>
          </cell>
          <cell r="CJ298">
            <v>97</v>
          </cell>
        </row>
        <row r="299">
          <cell r="A299" t="str">
            <v>054646</v>
          </cell>
          <cell r="B299" t="str">
            <v>Nulnessa Primary</v>
          </cell>
          <cell r="C299" t="str">
            <v>ENG</v>
          </cell>
          <cell r="D299" t="str">
            <v>PEB_SHEFA</v>
          </cell>
          <cell r="E299" t="str">
            <v>Shefa PEB</v>
          </cell>
          <cell r="F299" t="str">
            <v>V</v>
          </cell>
          <cell r="G299" t="str">
            <v>Government of Vanuatu</v>
          </cell>
          <cell r="H299" t="str">
            <v>Epi</v>
          </cell>
          <cell r="I299" t="str">
            <v>Shefa</v>
          </cell>
          <cell r="J299" t="str">
            <v>0084767001</v>
          </cell>
          <cell r="K299" t="str">
            <v>NULNESA PRIMARY SCHOOL</v>
          </cell>
          <cell r="L299" t="str">
            <v>PS</v>
          </cell>
          <cell r="M299" t="str">
            <v>No</v>
          </cell>
          <cell r="N299" t="str">
            <v>Yes</v>
          </cell>
          <cell r="O299" t="str">
            <v>Yes</v>
          </cell>
          <cell r="P299" t="str">
            <v>Yes</v>
          </cell>
          <cell r="Q299" t="str">
            <v>Yes</v>
          </cell>
          <cell r="R299" t="str">
            <v>Yes</v>
          </cell>
          <cell r="S299" t="str">
            <v>Yes</v>
          </cell>
          <cell r="T299" t="str">
            <v>No</v>
          </cell>
          <cell r="U299" t="str">
            <v>No</v>
          </cell>
          <cell r="V299" t="str">
            <v>No</v>
          </cell>
          <cell r="W299" t="str">
            <v>No</v>
          </cell>
          <cell r="X299" t="str">
            <v>No</v>
          </cell>
          <cell r="Y299" t="str">
            <v>No</v>
          </cell>
          <cell r="Z299" t="str">
            <v>No</v>
          </cell>
          <cell r="AA299" t="str">
            <v>No</v>
          </cell>
          <cell r="AB299" t="str">
            <v>No</v>
          </cell>
          <cell r="AC299" t="str">
            <v>No</v>
          </cell>
          <cell r="AD299" t="str">
            <v xml:space="preserve">1 2 3 4 5 6 </v>
          </cell>
          <cell r="AE299" t="str">
            <v>No</v>
          </cell>
          <cell r="AF299" t="str">
            <v>Yes</v>
          </cell>
          <cell r="AG299" t="str">
            <v>No</v>
          </cell>
          <cell r="AH299" t="str">
            <v>No</v>
          </cell>
          <cell r="AI299" t="str">
            <v>No</v>
          </cell>
          <cell r="AJ299" t="str">
            <v>No</v>
          </cell>
          <cell r="AK299" t="str">
            <v>Yes</v>
          </cell>
          <cell r="AL299" t="str">
            <v>Yes</v>
          </cell>
          <cell r="AM299" t="str">
            <v>Yes</v>
          </cell>
          <cell r="AN299" t="str">
            <v>Yes</v>
          </cell>
          <cell r="AO299" t="str">
            <v>Yes</v>
          </cell>
          <cell r="AP299" t="str">
            <v>No</v>
          </cell>
          <cell r="AQ299" t="str">
            <v>No</v>
          </cell>
          <cell r="AR299" t="str">
            <v>Yes</v>
          </cell>
          <cell r="AS299" t="str">
            <v>Yes</v>
          </cell>
          <cell r="AT299" t="str">
            <v>Yes</v>
          </cell>
          <cell r="AU299" t="str">
            <v>Yes</v>
          </cell>
          <cell r="AV299" t="str">
            <v>No</v>
          </cell>
          <cell r="AW299" t="str">
            <v>No</v>
          </cell>
          <cell r="AX299">
            <v>0</v>
          </cell>
          <cell r="AY299">
            <v>6</v>
          </cell>
          <cell r="AZ299">
            <v>8</v>
          </cell>
          <cell r="BA299">
            <v>6</v>
          </cell>
          <cell r="BB299">
            <v>14</v>
          </cell>
          <cell r="BC299">
            <v>7</v>
          </cell>
          <cell r="BD299">
            <v>5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46</v>
          </cell>
          <cell r="BO299">
            <v>0</v>
          </cell>
          <cell r="BP299">
            <v>0</v>
          </cell>
          <cell r="BQ299">
            <v>6</v>
          </cell>
          <cell r="BR299">
            <v>8</v>
          </cell>
          <cell r="BS299">
            <v>6</v>
          </cell>
          <cell r="BT299">
            <v>14</v>
          </cell>
          <cell r="BU299">
            <v>7</v>
          </cell>
          <cell r="BV299">
            <v>5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46</v>
          </cell>
          <cell r="CG299">
            <v>0</v>
          </cell>
          <cell r="CH299">
            <v>0</v>
          </cell>
          <cell r="CI299">
            <v>0</v>
          </cell>
          <cell r="CJ299">
            <v>12</v>
          </cell>
        </row>
        <row r="300">
          <cell r="A300" t="str">
            <v>054651</v>
          </cell>
          <cell r="B300" t="str">
            <v>Sara Primary</v>
          </cell>
          <cell r="C300" t="str">
            <v>ENG</v>
          </cell>
          <cell r="D300" t="str">
            <v>PEB_SHEFA</v>
          </cell>
          <cell r="E300" t="str">
            <v>Shefa PEB</v>
          </cell>
          <cell r="F300" t="str">
            <v>V</v>
          </cell>
          <cell r="G300" t="str">
            <v>Government of Vanuatu</v>
          </cell>
          <cell r="H300" t="str">
            <v>Epi</v>
          </cell>
          <cell r="I300" t="str">
            <v>Shefa</v>
          </cell>
          <cell r="J300" t="str">
            <v>0084768001</v>
          </cell>
          <cell r="K300" t="str">
            <v>SARA PRIMARY SCHOOL</v>
          </cell>
          <cell r="L300" t="str">
            <v>PS</v>
          </cell>
          <cell r="M300" t="str">
            <v>No</v>
          </cell>
          <cell r="N300" t="str">
            <v>Yes</v>
          </cell>
          <cell r="O300" t="str">
            <v>Yes</v>
          </cell>
          <cell r="P300" t="str">
            <v>Yes</v>
          </cell>
          <cell r="Q300" t="str">
            <v>Yes</v>
          </cell>
          <cell r="R300" t="str">
            <v>Yes</v>
          </cell>
          <cell r="S300" t="str">
            <v>Yes</v>
          </cell>
          <cell r="T300" t="str">
            <v>No</v>
          </cell>
          <cell r="U300" t="str">
            <v>No</v>
          </cell>
          <cell r="V300" t="str">
            <v>No</v>
          </cell>
          <cell r="W300" t="str">
            <v>No</v>
          </cell>
          <cell r="X300" t="str">
            <v>No</v>
          </cell>
          <cell r="Y300" t="str">
            <v>No</v>
          </cell>
          <cell r="Z300" t="str">
            <v>No</v>
          </cell>
          <cell r="AA300" t="str">
            <v>No</v>
          </cell>
          <cell r="AB300" t="str">
            <v>No</v>
          </cell>
          <cell r="AC300" t="str">
            <v>No</v>
          </cell>
          <cell r="AD300" t="str">
            <v xml:space="preserve">1 2 3 4 5 6 </v>
          </cell>
          <cell r="AE300" t="str">
            <v>No</v>
          </cell>
          <cell r="AF300" t="str">
            <v>Yes</v>
          </cell>
          <cell r="AG300" t="str">
            <v>No</v>
          </cell>
          <cell r="AH300" t="str">
            <v>No</v>
          </cell>
          <cell r="AI300" t="str">
            <v>No</v>
          </cell>
          <cell r="AJ300" t="str">
            <v>Yes</v>
          </cell>
          <cell r="AK300" t="str">
            <v>Yes</v>
          </cell>
          <cell r="AL300" t="str">
            <v>Yes</v>
          </cell>
          <cell r="AM300" t="str">
            <v>Yes</v>
          </cell>
          <cell r="AN300" t="str">
            <v>Yes</v>
          </cell>
          <cell r="AO300" t="str">
            <v>Yes</v>
          </cell>
          <cell r="AP300" t="str">
            <v>Yes</v>
          </cell>
          <cell r="AQ300" t="str">
            <v>No</v>
          </cell>
          <cell r="AR300" t="str">
            <v>Yes</v>
          </cell>
          <cell r="AS300" t="str">
            <v>Yes</v>
          </cell>
          <cell r="AT300" t="str">
            <v>Yes</v>
          </cell>
          <cell r="AU300" t="str">
            <v>Yes</v>
          </cell>
          <cell r="AV300" t="str">
            <v>No</v>
          </cell>
          <cell r="AW300" t="str">
            <v>No</v>
          </cell>
          <cell r="AX300">
            <v>0</v>
          </cell>
          <cell r="AY300">
            <v>21</v>
          </cell>
          <cell r="AZ300">
            <v>14</v>
          </cell>
          <cell r="BA300">
            <v>10</v>
          </cell>
          <cell r="BB300">
            <v>15</v>
          </cell>
          <cell r="BC300">
            <v>11</v>
          </cell>
          <cell r="BD300">
            <v>12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83</v>
          </cell>
          <cell r="BO300">
            <v>0</v>
          </cell>
          <cell r="BP300">
            <v>0</v>
          </cell>
          <cell r="BQ300">
            <v>21</v>
          </cell>
          <cell r="BR300">
            <v>14</v>
          </cell>
          <cell r="BS300">
            <v>10</v>
          </cell>
          <cell r="BT300">
            <v>15</v>
          </cell>
          <cell r="BU300">
            <v>11</v>
          </cell>
          <cell r="BV300">
            <v>12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83</v>
          </cell>
          <cell r="CG300">
            <v>0</v>
          </cell>
          <cell r="CH300">
            <v>0</v>
          </cell>
          <cell r="CI300">
            <v>0</v>
          </cell>
          <cell r="CJ300">
            <v>46</v>
          </cell>
        </row>
        <row r="301">
          <cell r="A301" t="str">
            <v>054653</v>
          </cell>
          <cell r="B301" t="str">
            <v>Sikembo Primary</v>
          </cell>
          <cell r="C301" t="str">
            <v>ENG</v>
          </cell>
          <cell r="D301" t="str">
            <v>PEB_SHEFA</v>
          </cell>
          <cell r="E301" t="str">
            <v>Shefa PEB</v>
          </cell>
          <cell r="F301" t="str">
            <v>V</v>
          </cell>
          <cell r="G301" t="str">
            <v>Government of Vanuatu</v>
          </cell>
          <cell r="H301" t="str">
            <v>Epi</v>
          </cell>
          <cell r="I301" t="str">
            <v>Shefa</v>
          </cell>
          <cell r="J301" t="str">
            <v>0084769001</v>
          </cell>
          <cell r="K301" t="str">
            <v>SIKEMBO PRIMARY SCHOOL</v>
          </cell>
          <cell r="L301" t="str">
            <v>PS</v>
          </cell>
          <cell r="M301" t="str">
            <v>No</v>
          </cell>
          <cell r="N301" t="str">
            <v>Yes</v>
          </cell>
          <cell r="O301" t="str">
            <v>Yes</v>
          </cell>
          <cell r="P301" t="str">
            <v>Yes</v>
          </cell>
          <cell r="Q301" t="str">
            <v>Yes</v>
          </cell>
          <cell r="R301" t="str">
            <v>Yes</v>
          </cell>
          <cell r="S301" t="str">
            <v>Yes</v>
          </cell>
          <cell r="T301" t="str">
            <v>No</v>
          </cell>
          <cell r="U301" t="str">
            <v>No</v>
          </cell>
          <cell r="V301" t="str">
            <v>No</v>
          </cell>
          <cell r="W301" t="str">
            <v>No</v>
          </cell>
          <cell r="X301" t="str">
            <v>No</v>
          </cell>
          <cell r="Y301" t="str">
            <v>No</v>
          </cell>
          <cell r="Z301" t="str">
            <v>No</v>
          </cell>
          <cell r="AA301" t="str">
            <v>No</v>
          </cell>
          <cell r="AB301" t="str">
            <v>No</v>
          </cell>
          <cell r="AC301" t="str">
            <v>No</v>
          </cell>
          <cell r="AD301" t="str">
            <v xml:space="preserve">1 2 3 4 5 6 </v>
          </cell>
          <cell r="AE301" t="str">
            <v>No</v>
          </cell>
          <cell r="AF301" t="str">
            <v>Yes</v>
          </cell>
          <cell r="AG301" t="str">
            <v>No</v>
          </cell>
          <cell r="AH301" t="str">
            <v>No</v>
          </cell>
          <cell r="AI301" t="str">
            <v>No</v>
          </cell>
          <cell r="AJ301" t="str">
            <v>No</v>
          </cell>
          <cell r="AK301" t="str">
            <v>Yes</v>
          </cell>
          <cell r="AL301" t="str">
            <v>Yes</v>
          </cell>
          <cell r="AM301" t="str">
            <v>Yes</v>
          </cell>
          <cell r="AN301" t="str">
            <v>Yes</v>
          </cell>
          <cell r="AO301" t="str">
            <v>Yes</v>
          </cell>
          <cell r="AP301" t="str">
            <v>No</v>
          </cell>
          <cell r="AQ301" t="str">
            <v>No</v>
          </cell>
          <cell r="AR301" t="str">
            <v>Yes</v>
          </cell>
          <cell r="AS301" t="str">
            <v>Yes</v>
          </cell>
          <cell r="AT301" t="str">
            <v>Yes</v>
          </cell>
          <cell r="AU301" t="str">
            <v>Yes</v>
          </cell>
          <cell r="AV301" t="str">
            <v>No</v>
          </cell>
          <cell r="AW301" t="str">
            <v>No</v>
          </cell>
          <cell r="AX301">
            <v>0</v>
          </cell>
          <cell r="AY301">
            <v>21</v>
          </cell>
          <cell r="AZ301">
            <v>19</v>
          </cell>
          <cell r="BA301">
            <v>20</v>
          </cell>
          <cell r="BB301">
            <v>15</v>
          </cell>
          <cell r="BC301">
            <v>18</v>
          </cell>
          <cell r="BD301">
            <v>16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109</v>
          </cell>
          <cell r="BO301">
            <v>0</v>
          </cell>
          <cell r="BP301">
            <v>0</v>
          </cell>
          <cell r="BQ301">
            <v>21</v>
          </cell>
          <cell r="BR301">
            <v>19</v>
          </cell>
          <cell r="BS301">
            <v>20</v>
          </cell>
          <cell r="BT301">
            <v>15</v>
          </cell>
          <cell r="BU301">
            <v>18</v>
          </cell>
          <cell r="BV301">
            <v>16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109</v>
          </cell>
          <cell r="CG301">
            <v>0</v>
          </cell>
          <cell r="CH301">
            <v>0</v>
          </cell>
          <cell r="CI301">
            <v>0</v>
          </cell>
          <cell r="CJ301">
            <v>102</v>
          </cell>
        </row>
        <row r="302">
          <cell r="A302" t="str">
            <v>054656</v>
          </cell>
          <cell r="B302" t="str">
            <v>Susana Primary</v>
          </cell>
          <cell r="C302" t="str">
            <v>ENG</v>
          </cell>
          <cell r="D302" t="str">
            <v>SDA</v>
          </cell>
          <cell r="E302" t="str">
            <v>Seven Day Adventist</v>
          </cell>
          <cell r="F302" t="str">
            <v>G</v>
          </cell>
          <cell r="G302" t="str">
            <v>Church (Government Assisted)</v>
          </cell>
          <cell r="H302" t="str">
            <v>Epi</v>
          </cell>
          <cell r="I302" t="str">
            <v>Shefa</v>
          </cell>
          <cell r="J302" t="str">
            <v>0097114001</v>
          </cell>
          <cell r="K302" t="str">
            <v>SUSANA MATE PRIMARY SCHOOL</v>
          </cell>
          <cell r="L302" t="str">
            <v>PS</v>
          </cell>
          <cell r="M302" t="str">
            <v>No</v>
          </cell>
          <cell r="N302" t="str">
            <v>Yes</v>
          </cell>
          <cell r="O302" t="str">
            <v>Yes</v>
          </cell>
          <cell r="P302" t="str">
            <v>Yes</v>
          </cell>
          <cell r="Q302" t="str">
            <v>Yes</v>
          </cell>
          <cell r="R302" t="str">
            <v>Yes</v>
          </cell>
          <cell r="S302" t="str">
            <v>Yes</v>
          </cell>
          <cell r="T302" t="str">
            <v>No</v>
          </cell>
          <cell r="U302" t="str">
            <v>No</v>
          </cell>
          <cell r="V302" t="str">
            <v>No</v>
          </cell>
          <cell r="W302" t="str">
            <v>No</v>
          </cell>
          <cell r="X302" t="str">
            <v>No</v>
          </cell>
          <cell r="Y302" t="str">
            <v>No</v>
          </cell>
          <cell r="Z302" t="str">
            <v>No</v>
          </cell>
          <cell r="AA302" t="str">
            <v>No</v>
          </cell>
          <cell r="AB302" t="str">
            <v>No</v>
          </cell>
          <cell r="AC302" t="str">
            <v>No</v>
          </cell>
          <cell r="AD302" t="str">
            <v xml:space="preserve">1 2 3 4 5 6 </v>
          </cell>
          <cell r="AE302" t="str">
            <v>No</v>
          </cell>
          <cell r="AF302" t="str">
            <v>Yes</v>
          </cell>
          <cell r="AG302" t="str">
            <v>No</v>
          </cell>
          <cell r="AH302" t="str">
            <v>No</v>
          </cell>
          <cell r="AI302" t="str">
            <v>No</v>
          </cell>
          <cell r="AJ302" t="str">
            <v>Yes</v>
          </cell>
          <cell r="AK302" t="str">
            <v>Yes</v>
          </cell>
          <cell r="AL302" t="str">
            <v>Yes</v>
          </cell>
          <cell r="AM302" t="str">
            <v>Yes</v>
          </cell>
          <cell r="AN302" t="str">
            <v>Yes</v>
          </cell>
          <cell r="AO302" t="str">
            <v>Yes</v>
          </cell>
          <cell r="AP302" t="str">
            <v>Yes</v>
          </cell>
          <cell r="AQ302" t="str">
            <v>Yes</v>
          </cell>
          <cell r="AR302" t="str">
            <v>Yes</v>
          </cell>
          <cell r="AS302" t="str">
            <v>Yes</v>
          </cell>
          <cell r="AT302" t="str">
            <v>Yes</v>
          </cell>
          <cell r="AU302" t="str">
            <v>Yes</v>
          </cell>
          <cell r="AV302" t="str">
            <v>No</v>
          </cell>
          <cell r="AW302" t="str">
            <v>No</v>
          </cell>
          <cell r="AX302">
            <v>0</v>
          </cell>
          <cell r="AY302">
            <v>11</v>
          </cell>
          <cell r="AZ302">
            <v>21</v>
          </cell>
          <cell r="BA302">
            <v>14</v>
          </cell>
          <cell r="BB302">
            <v>19</v>
          </cell>
          <cell r="BC302">
            <v>19</v>
          </cell>
          <cell r="BD302">
            <v>23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107</v>
          </cell>
          <cell r="BO302">
            <v>0</v>
          </cell>
          <cell r="BP302">
            <v>0</v>
          </cell>
          <cell r="BQ302">
            <v>11</v>
          </cell>
          <cell r="BR302">
            <v>21</v>
          </cell>
          <cell r="BS302">
            <v>14</v>
          </cell>
          <cell r="BT302">
            <v>19</v>
          </cell>
          <cell r="BU302">
            <v>19</v>
          </cell>
          <cell r="BV302">
            <v>23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107</v>
          </cell>
          <cell r="CG302">
            <v>0</v>
          </cell>
          <cell r="CH302">
            <v>0</v>
          </cell>
          <cell r="CI302">
            <v>0</v>
          </cell>
          <cell r="CJ302">
            <v>73</v>
          </cell>
        </row>
        <row r="303">
          <cell r="A303" t="str">
            <v>054663</v>
          </cell>
          <cell r="B303" t="str">
            <v>Yevali Primary</v>
          </cell>
          <cell r="C303" t="str">
            <v>ENG</v>
          </cell>
          <cell r="D303" t="str">
            <v>PEB_SHEFA</v>
          </cell>
          <cell r="E303" t="str">
            <v>Shefa PEB</v>
          </cell>
          <cell r="F303" t="str">
            <v>V</v>
          </cell>
          <cell r="G303" t="str">
            <v>Government of Vanuatu</v>
          </cell>
          <cell r="H303" t="str">
            <v>Epi</v>
          </cell>
          <cell r="I303" t="str">
            <v>Shefa</v>
          </cell>
          <cell r="J303" t="str">
            <v>0084770001</v>
          </cell>
          <cell r="K303" t="str">
            <v>YEVALI PRIMARY SCHOOL</v>
          </cell>
          <cell r="L303" t="str">
            <v>PS</v>
          </cell>
          <cell r="M303" t="str">
            <v>No</v>
          </cell>
          <cell r="N303" t="str">
            <v>Yes</v>
          </cell>
          <cell r="O303" t="str">
            <v>Yes</v>
          </cell>
          <cell r="P303" t="str">
            <v>Yes</v>
          </cell>
          <cell r="Q303" t="str">
            <v>Yes</v>
          </cell>
          <cell r="R303" t="str">
            <v>Yes</v>
          </cell>
          <cell r="S303" t="str">
            <v>Yes</v>
          </cell>
          <cell r="T303" t="str">
            <v>Yes</v>
          </cell>
          <cell r="U303" t="str">
            <v>Yes</v>
          </cell>
          <cell r="V303" t="str">
            <v>No</v>
          </cell>
          <cell r="W303" t="str">
            <v>No</v>
          </cell>
          <cell r="X303" t="str">
            <v>No</v>
          </cell>
          <cell r="Y303" t="str">
            <v>No</v>
          </cell>
          <cell r="Z303" t="str">
            <v>No</v>
          </cell>
          <cell r="AA303" t="str">
            <v>No</v>
          </cell>
          <cell r="AB303" t="str">
            <v>No</v>
          </cell>
          <cell r="AC303" t="str">
            <v>No</v>
          </cell>
          <cell r="AD303" t="str">
            <v xml:space="preserve">1 2 3 4 5 6 7 8 </v>
          </cell>
          <cell r="AE303" t="str">
            <v>No</v>
          </cell>
          <cell r="AF303" t="str">
            <v>Yes</v>
          </cell>
          <cell r="AG303" t="str">
            <v>Yes</v>
          </cell>
          <cell r="AH303" t="str">
            <v>Yes</v>
          </cell>
          <cell r="AI303" t="str">
            <v>No</v>
          </cell>
          <cell r="AJ303" t="str">
            <v>No</v>
          </cell>
          <cell r="AK303" t="str">
            <v>Yes</v>
          </cell>
          <cell r="AL303" t="str">
            <v>Yes</v>
          </cell>
          <cell r="AM303" t="str">
            <v>Yes</v>
          </cell>
          <cell r="AN303" t="str">
            <v>Yes</v>
          </cell>
          <cell r="AO303" t="str">
            <v>Yes</v>
          </cell>
          <cell r="AP303" t="str">
            <v>Yes</v>
          </cell>
          <cell r="AQ303" t="str">
            <v>Yes</v>
          </cell>
          <cell r="AR303" t="str">
            <v>Yes</v>
          </cell>
          <cell r="AS303" t="str">
            <v>Yes</v>
          </cell>
          <cell r="AT303" t="str">
            <v>Yes</v>
          </cell>
          <cell r="AU303" t="str">
            <v>Yes</v>
          </cell>
          <cell r="AV303" t="str">
            <v>No</v>
          </cell>
          <cell r="AW303" t="str">
            <v>No</v>
          </cell>
          <cell r="AX303">
            <v>0</v>
          </cell>
          <cell r="AY303">
            <v>11</v>
          </cell>
          <cell r="AZ303">
            <v>13</v>
          </cell>
          <cell r="BA303">
            <v>26</v>
          </cell>
          <cell r="BB303">
            <v>27</v>
          </cell>
          <cell r="BC303">
            <v>26</v>
          </cell>
          <cell r="BD303">
            <v>25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128</v>
          </cell>
          <cell r="BO303">
            <v>0</v>
          </cell>
          <cell r="BP303">
            <v>0</v>
          </cell>
          <cell r="BQ303">
            <v>11</v>
          </cell>
          <cell r="BR303">
            <v>13</v>
          </cell>
          <cell r="BS303">
            <v>26</v>
          </cell>
          <cell r="BT303">
            <v>27</v>
          </cell>
          <cell r="BU303">
            <v>26</v>
          </cell>
          <cell r="BV303">
            <v>25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128</v>
          </cell>
          <cell r="CG303">
            <v>0</v>
          </cell>
          <cell r="CH303">
            <v>0</v>
          </cell>
          <cell r="CI303">
            <v>0</v>
          </cell>
          <cell r="CJ303">
            <v>61</v>
          </cell>
        </row>
        <row r="304">
          <cell r="A304" t="str">
            <v>054817</v>
          </cell>
          <cell r="B304" t="str">
            <v>Ere Primary</v>
          </cell>
          <cell r="C304" t="str">
            <v>ENG</v>
          </cell>
          <cell r="D304" t="str">
            <v>PEB_SHEFA</v>
          </cell>
          <cell r="E304" t="str">
            <v>Shefa PEB</v>
          </cell>
          <cell r="F304" t="str">
            <v>V</v>
          </cell>
          <cell r="G304" t="str">
            <v>Government of Vanuatu</v>
          </cell>
          <cell r="H304" t="str">
            <v>Tongoa</v>
          </cell>
          <cell r="I304" t="str">
            <v>Shefa</v>
          </cell>
          <cell r="J304" t="str">
            <v>0084771001</v>
          </cell>
          <cell r="K304" t="str">
            <v>ERE PRIMARY SCHOOL</v>
          </cell>
          <cell r="L304" t="str">
            <v>PS</v>
          </cell>
          <cell r="M304" t="str">
            <v>No</v>
          </cell>
          <cell r="N304" t="str">
            <v>Yes</v>
          </cell>
          <cell r="O304" t="str">
            <v>Yes</v>
          </cell>
          <cell r="P304" t="str">
            <v>Yes</v>
          </cell>
          <cell r="Q304" t="str">
            <v>Yes</v>
          </cell>
          <cell r="R304" t="str">
            <v>Yes</v>
          </cell>
          <cell r="S304" t="str">
            <v>Yes</v>
          </cell>
          <cell r="T304" t="str">
            <v>No</v>
          </cell>
          <cell r="U304" t="str">
            <v>No</v>
          </cell>
          <cell r="V304" t="str">
            <v>No</v>
          </cell>
          <cell r="W304" t="str">
            <v>No</v>
          </cell>
          <cell r="X304" t="str">
            <v>No</v>
          </cell>
          <cell r="Y304" t="str">
            <v>No</v>
          </cell>
          <cell r="Z304" t="str">
            <v>No</v>
          </cell>
          <cell r="AA304" t="str">
            <v>No</v>
          </cell>
          <cell r="AB304" t="str">
            <v>No</v>
          </cell>
          <cell r="AC304" t="str">
            <v>No</v>
          </cell>
          <cell r="AD304" t="str">
            <v xml:space="preserve">1 2 3 4 5 6 </v>
          </cell>
          <cell r="AE304" t="str">
            <v>No</v>
          </cell>
          <cell r="AF304" t="str">
            <v>Yes</v>
          </cell>
          <cell r="AG304" t="str">
            <v>No</v>
          </cell>
          <cell r="AH304" t="str">
            <v>No</v>
          </cell>
          <cell r="AI304" t="str">
            <v>No</v>
          </cell>
          <cell r="AJ304" t="str">
            <v>Yes</v>
          </cell>
          <cell r="AK304" t="str">
            <v>Yes</v>
          </cell>
          <cell r="AL304" t="str">
            <v>Yes</v>
          </cell>
          <cell r="AM304" t="str">
            <v>Yes</v>
          </cell>
          <cell r="AN304" t="str">
            <v>Yes</v>
          </cell>
          <cell r="AO304" t="str">
            <v>Yes</v>
          </cell>
          <cell r="AP304" t="str">
            <v>No</v>
          </cell>
          <cell r="AQ304" t="str">
            <v>No</v>
          </cell>
          <cell r="AR304" t="str">
            <v>Yes</v>
          </cell>
          <cell r="AS304" t="str">
            <v>Yes</v>
          </cell>
          <cell r="AT304" t="str">
            <v>Yes</v>
          </cell>
          <cell r="AU304" t="str">
            <v>Yes</v>
          </cell>
          <cell r="AV304" t="str">
            <v>No</v>
          </cell>
          <cell r="AW304" t="str">
            <v>No</v>
          </cell>
          <cell r="AX304">
            <v>0</v>
          </cell>
          <cell r="AY304">
            <v>22</v>
          </cell>
          <cell r="AZ304">
            <v>13</v>
          </cell>
          <cell r="BA304">
            <v>16</v>
          </cell>
          <cell r="BB304">
            <v>25</v>
          </cell>
          <cell r="BC304">
            <v>18</v>
          </cell>
          <cell r="BD304">
            <v>20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114</v>
          </cell>
          <cell r="BO304">
            <v>0</v>
          </cell>
          <cell r="BP304">
            <v>0</v>
          </cell>
          <cell r="BQ304">
            <v>22</v>
          </cell>
          <cell r="BR304">
            <v>13</v>
          </cell>
          <cell r="BS304">
            <v>16</v>
          </cell>
          <cell r="BT304">
            <v>25</v>
          </cell>
          <cell r="BU304">
            <v>18</v>
          </cell>
          <cell r="BV304">
            <v>20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114</v>
          </cell>
          <cell r="CG304">
            <v>0</v>
          </cell>
          <cell r="CH304">
            <v>0</v>
          </cell>
          <cell r="CI304">
            <v>0</v>
          </cell>
          <cell r="CJ304">
            <v>66</v>
          </cell>
        </row>
        <row r="305">
          <cell r="A305" t="str">
            <v>054821</v>
          </cell>
          <cell r="B305" t="str">
            <v>Hiwelo Primary</v>
          </cell>
          <cell r="C305" t="str">
            <v>ENG</v>
          </cell>
          <cell r="D305" t="str">
            <v>PEB_SHEFA</v>
          </cell>
          <cell r="E305" t="str">
            <v>Shefa PEB</v>
          </cell>
          <cell r="F305" t="str">
            <v>V</v>
          </cell>
          <cell r="G305" t="str">
            <v>Government of Vanuatu</v>
          </cell>
          <cell r="H305" t="str">
            <v>Tongoa</v>
          </cell>
          <cell r="I305" t="str">
            <v>Shefa</v>
          </cell>
          <cell r="J305" t="str">
            <v>0084772001</v>
          </cell>
          <cell r="K305" t="str">
            <v>HIWELO PRIMARY SCHOOL</v>
          </cell>
          <cell r="L305" t="str">
            <v>PS</v>
          </cell>
          <cell r="M305" t="str">
            <v>No</v>
          </cell>
          <cell r="N305" t="str">
            <v>Yes</v>
          </cell>
          <cell r="O305" t="str">
            <v>Yes</v>
          </cell>
          <cell r="P305" t="str">
            <v>Yes</v>
          </cell>
          <cell r="Q305" t="str">
            <v>Yes</v>
          </cell>
          <cell r="R305" t="str">
            <v>Yes</v>
          </cell>
          <cell r="S305" t="str">
            <v>Yes</v>
          </cell>
          <cell r="T305" t="str">
            <v>No</v>
          </cell>
          <cell r="U305" t="str">
            <v>No</v>
          </cell>
          <cell r="V305" t="str">
            <v>No</v>
          </cell>
          <cell r="W305" t="str">
            <v>No</v>
          </cell>
          <cell r="X305" t="str">
            <v>No</v>
          </cell>
          <cell r="Y305" t="str">
            <v>No</v>
          </cell>
          <cell r="Z305" t="str">
            <v>No</v>
          </cell>
          <cell r="AA305" t="str">
            <v>No</v>
          </cell>
          <cell r="AB305" t="str">
            <v>No</v>
          </cell>
          <cell r="AC305" t="str">
            <v>No</v>
          </cell>
          <cell r="AD305" t="str">
            <v xml:space="preserve">1 2 3 4 5 6 </v>
          </cell>
          <cell r="AE305" t="str">
            <v>No</v>
          </cell>
          <cell r="AF305" t="str">
            <v>Yes</v>
          </cell>
          <cell r="AG305" t="str">
            <v>No</v>
          </cell>
          <cell r="AH305" t="str">
            <v>No</v>
          </cell>
          <cell r="AI305" t="str">
            <v>No</v>
          </cell>
          <cell r="AJ305" t="str">
            <v>Yes</v>
          </cell>
          <cell r="AK305" t="str">
            <v>Yes</v>
          </cell>
          <cell r="AL305" t="str">
            <v>Yes</v>
          </cell>
          <cell r="AM305" t="str">
            <v>Yes</v>
          </cell>
          <cell r="AN305" t="str">
            <v>Yes</v>
          </cell>
          <cell r="AO305" t="str">
            <v>Yes</v>
          </cell>
          <cell r="AP305" t="str">
            <v>No</v>
          </cell>
          <cell r="AQ305" t="str">
            <v>No</v>
          </cell>
          <cell r="AR305" t="str">
            <v>Yes</v>
          </cell>
          <cell r="AS305" t="str">
            <v>Yes</v>
          </cell>
          <cell r="AT305" t="str">
            <v>Yes</v>
          </cell>
          <cell r="AU305" t="str">
            <v>Yes</v>
          </cell>
          <cell r="AV305" t="str">
            <v>No</v>
          </cell>
          <cell r="AW305" t="str">
            <v>No</v>
          </cell>
          <cell r="AX305">
            <v>0</v>
          </cell>
          <cell r="AY305">
            <v>8</v>
          </cell>
          <cell r="AZ305">
            <v>0</v>
          </cell>
          <cell r="BA305">
            <v>7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15</v>
          </cell>
          <cell r="BO305">
            <v>0</v>
          </cell>
          <cell r="BP305">
            <v>0</v>
          </cell>
          <cell r="BQ305">
            <v>8</v>
          </cell>
          <cell r="BR305">
            <v>0</v>
          </cell>
          <cell r="BS305">
            <v>7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15</v>
          </cell>
          <cell r="CG305">
            <v>0</v>
          </cell>
          <cell r="CH305">
            <v>0</v>
          </cell>
          <cell r="CI305">
            <v>0</v>
          </cell>
          <cell r="CJ305">
            <v>11</v>
          </cell>
        </row>
        <row r="306">
          <cell r="A306" t="str">
            <v>054824</v>
          </cell>
          <cell r="B306" t="str">
            <v>Itakoma Primary</v>
          </cell>
          <cell r="C306" t="str">
            <v>FRE</v>
          </cell>
          <cell r="D306" t="str">
            <v>PEB_SHEFA</v>
          </cell>
          <cell r="E306" t="str">
            <v>Shefa PEB</v>
          </cell>
          <cell r="F306" t="str">
            <v>V</v>
          </cell>
          <cell r="G306" t="str">
            <v>Government of Vanuatu</v>
          </cell>
          <cell r="H306" t="str">
            <v>Tongoa</v>
          </cell>
          <cell r="I306" t="str">
            <v>Shefa</v>
          </cell>
          <cell r="J306" t="str">
            <v>0084773001</v>
          </cell>
          <cell r="K306" t="str">
            <v>ECOLE PUBLIQUE ITAKOMA</v>
          </cell>
          <cell r="L306" t="str">
            <v>PS</v>
          </cell>
          <cell r="M306" t="str">
            <v>No</v>
          </cell>
          <cell r="N306" t="str">
            <v>Yes</v>
          </cell>
          <cell r="O306" t="str">
            <v>Yes</v>
          </cell>
          <cell r="P306" t="str">
            <v>Yes</v>
          </cell>
          <cell r="Q306" t="str">
            <v>Yes</v>
          </cell>
          <cell r="R306" t="str">
            <v>Yes</v>
          </cell>
          <cell r="S306" t="str">
            <v>Yes</v>
          </cell>
          <cell r="T306" t="str">
            <v>Yes</v>
          </cell>
          <cell r="U306" t="str">
            <v>Yes</v>
          </cell>
          <cell r="V306" t="str">
            <v>No</v>
          </cell>
          <cell r="W306" t="str">
            <v>No</v>
          </cell>
          <cell r="X306" t="str">
            <v>No</v>
          </cell>
          <cell r="Y306" t="str">
            <v>No</v>
          </cell>
          <cell r="Z306" t="str">
            <v>No</v>
          </cell>
          <cell r="AA306" t="str">
            <v>No</v>
          </cell>
          <cell r="AB306" t="str">
            <v>No</v>
          </cell>
          <cell r="AC306" t="str">
            <v>No</v>
          </cell>
          <cell r="AD306" t="str">
            <v xml:space="preserve">1 2 3 4 5 6 7 8 </v>
          </cell>
          <cell r="AE306" t="str">
            <v>No</v>
          </cell>
          <cell r="AF306" t="str">
            <v>Yes</v>
          </cell>
          <cell r="AG306" t="str">
            <v>Yes</v>
          </cell>
          <cell r="AH306" t="str">
            <v>Yes</v>
          </cell>
          <cell r="AI306" t="str">
            <v>No</v>
          </cell>
          <cell r="AJ306" t="str">
            <v>Yes</v>
          </cell>
          <cell r="AK306" t="str">
            <v>Yes</v>
          </cell>
          <cell r="AL306" t="str">
            <v>Yes</v>
          </cell>
          <cell r="AM306" t="str">
            <v>Yes</v>
          </cell>
          <cell r="AN306" t="str">
            <v>Yes</v>
          </cell>
          <cell r="AO306" t="str">
            <v>Yes</v>
          </cell>
          <cell r="AP306" t="str">
            <v>Yes</v>
          </cell>
          <cell r="AQ306" t="str">
            <v>Yes</v>
          </cell>
          <cell r="AR306" t="str">
            <v>Yes</v>
          </cell>
          <cell r="AS306" t="str">
            <v>Yes</v>
          </cell>
          <cell r="AT306" t="str">
            <v>Yes</v>
          </cell>
          <cell r="AU306" t="str">
            <v>Yes</v>
          </cell>
          <cell r="AV306" t="str">
            <v>No</v>
          </cell>
          <cell r="AW306" t="str">
            <v>No</v>
          </cell>
          <cell r="AX306">
            <v>0</v>
          </cell>
          <cell r="AY306">
            <v>10</v>
          </cell>
          <cell r="AZ306">
            <v>9</v>
          </cell>
          <cell r="BA306">
            <v>8</v>
          </cell>
          <cell r="BB306">
            <v>7</v>
          </cell>
          <cell r="BC306">
            <v>6</v>
          </cell>
          <cell r="BD306">
            <v>7</v>
          </cell>
          <cell r="BE306">
            <v>16</v>
          </cell>
          <cell r="BF306">
            <v>7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47</v>
          </cell>
          <cell r="BO306">
            <v>23</v>
          </cell>
          <cell r="BP306">
            <v>0</v>
          </cell>
          <cell r="BQ306">
            <v>10</v>
          </cell>
          <cell r="BR306">
            <v>9</v>
          </cell>
          <cell r="BS306">
            <v>8</v>
          </cell>
          <cell r="BT306">
            <v>7</v>
          </cell>
          <cell r="BU306">
            <v>6</v>
          </cell>
          <cell r="BV306">
            <v>7</v>
          </cell>
          <cell r="BW306">
            <v>16</v>
          </cell>
          <cell r="BX306">
            <v>7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47</v>
          </cell>
          <cell r="CG306">
            <v>23</v>
          </cell>
          <cell r="CH306">
            <v>0</v>
          </cell>
          <cell r="CI306">
            <v>0</v>
          </cell>
          <cell r="CJ306">
            <v>24</v>
          </cell>
        </row>
        <row r="307">
          <cell r="A307" t="str">
            <v>054825</v>
          </cell>
          <cell r="B307" t="str">
            <v>Katundaula Primary</v>
          </cell>
          <cell r="C307" t="str">
            <v>FRE</v>
          </cell>
          <cell r="D307" t="str">
            <v>PEB_SHEFA</v>
          </cell>
          <cell r="E307" t="str">
            <v>Shefa PEB</v>
          </cell>
          <cell r="F307" t="str">
            <v>V</v>
          </cell>
          <cell r="G307" t="str">
            <v>Government of Vanuatu</v>
          </cell>
          <cell r="H307" t="str">
            <v>Tongoa</v>
          </cell>
          <cell r="I307" t="str">
            <v>Shefa</v>
          </cell>
          <cell r="J307" t="str">
            <v>0084775001</v>
          </cell>
          <cell r="K307" t="str">
            <v>ECOLE PUBLIQUE KUTUNDAULA</v>
          </cell>
          <cell r="L307" t="str">
            <v>PS</v>
          </cell>
          <cell r="M307" t="str">
            <v>No</v>
          </cell>
          <cell r="N307" t="str">
            <v>Yes</v>
          </cell>
          <cell r="O307" t="str">
            <v>Yes</v>
          </cell>
          <cell r="P307" t="str">
            <v>Yes</v>
          </cell>
          <cell r="Q307" t="str">
            <v>Yes</v>
          </cell>
          <cell r="R307" t="str">
            <v>Yes</v>
          </cell>
          <cell r="S307" t="str">
            <v>Yes</v>
          </cell>
          <cell r="T307" t="str">
            <v>No</v>
          </cell>
          <cell r="U307" t="str">
            <v>No</v>
          </cell>
          <cell r="V307" t="str">
            <v>No</v>
          </cell>
          <cell r="W307" t="str">
            <v>No</v>
          </cell>
          <cell r="X307" t="str">
            <v>No</v>
          </cell>
          <cell r="Y307" t="str">
            <v>No</v>
          </cell>
          <cell r="Z307" t="str">
            <v>No</v>
          </cell>
          <cell r="AA307" t="str">
            <v>No</v>
          </cell>
          <cell r="AB307" t="str">
            <v>No</v>
          </cell>
          <cell r="AC307" t="str">
            <v>No</v>
          </cell>
          <cell r="AD307" t="str">
            <v xml:space="preserve">1 2 3 4 5 6 </v>
          </cell>
          <cell r="AE307" t="str">
            <v>No</v>
          </cell>
          <cell r="AF307" t="str">
            <v>Yes</v>
          </cell>
          <cell r="AG307" t="str">
            <v>No</v>
          </cell>
          <cell r="AH307" t="str">
            <v>No</v>
          </cell>
          <cell r="AI307" t="str">
            <v>No</v>
          </cell>
          <cell r="AJ307" t="str">
            <v>Yes</v>
          </cell>
          <cell r="AK307" t="str">
            <v>Yes</v>
          </cell>
          <cell r="AL307" t="str">
            <v>Yes</v>
          </cell>
          <cell r="AM307" t="str">
            <v>Yes</v>
          </cell>
          <cell r="AN307" t="str">
            <v>Yes</v>
          </cell>
          <cell r="AO307" t="str">
            <v>Yes</v>
          </cell>
          <cell r="AP307" t="str">
            <v>No</v>
          </cell>
          <cell r="AQ307" t="str">
            <v>Yes</v>
          </cell>
          <cell r="AR307" t="str">
            <v>Yes</v>
          </cell>
          <cell r="AS307" t="str">
            <v>Yes</v>
          </cell>
          <cell r="AT307" t="str">
            <v>Yes</v>
          </cell>
          <cell r="AU307" t="str">
            <v>Yes</v>
          </cell>
          <cell r="AV307" t="str">
            <v>No</v>
          </cell>
          <cell r="AW307" t="str">
            <v>No</v>
          </cell>
          <cell r="AX307">
            <v>0</v>
          </cell>
          <cell r="AY307">
            <v>16</v>
          </cell>
          <cell r="AZ307">
            <v>10</v>
          </cell>
          <cell r="BA307">
            <v>8</v>
          </cell>
          <cell r="BB307">
            <v>9</v>
          </cell>
          <cell r="BC307">
            <v>6</v>
          </cell>
          <cell r="BD307">
            <v>9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58</v>
          </cell>
          <cell r="BO307">
            <v>0</v>
          </cell>
          <cell r="BP307">
            <v>0</v>
          </cell>
          <cell r="BQ307">
            <v>16</v>
          </cell>
          <cell r="BR307">
            <v>10</v>
          </cell>
          <cell r="BS307">
            <v>8</v>
          </cell>
          <cell r="BT307">
            <v>9</v>
          </cell>
          <cell r="BU307">
            <v>6</v>
          </cell>
          <cell r="BV307">
            <v>9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58</v>
          </cell>
          <cell r="CG307">
            <v>0</v>
          </cell>
          <cell r="CH307">
            <v>0</v>
          </cell>
          <cell r="CI307">
            <v>0</v>
          </cell>
          <cell r="CJ307">
            <v>27</v>
          </cell>
        </row>
        <row r="308">
          <cell r="A308" t="str">
            <v>054834</v>
          </cell>
          <cell r="B308" t="str">
            <v>Malawia Primary</v>
          </cell>
          <cell r="C308" t="str">
            <v>FRE</v>
          </cell>
          <cell r="D308" t="str">
            <v>PEB_SHEFA</v>
          </cell>
          <cell r="E308" t="str">
            <v>Shefa PEB</v>
          </cell>
          <cell r="F308" t="str">
            <v>V</v>
          </cell>
          <cell r="G308" t="str">
            <v>Government of Vanuatu</v>
          </cell>
          <cell r="H308" t="str">
            <v>Tongoa</v>
          </cell>
          <cell r="I308" t="str">
            <v>Shefa</v>
          </cell>
          <cell r="J308" t="str">
            <v>0084817001</v>
          </cell>
          <cell r="K308" t="str">
            <v>ECOLE PUBLIQUE MALAWIA</v>
          </cell>
          <cell r="L308" t="str">
            <v>PS</v>
          </cell>
          <cell r="M308" t="str">
            <v>No</v>
          </cell>
          <cell r="N308" t="str">
            <v>Yes</v>
          </cell>
          <cell r="O308" t="str">
            <v>Yes</v>
          </cell>
          <cell r="P308" t="str">
            <v>Yes</v>
          </cell>
          <cell r="Q308" t="str">
            <v>Yes</v>
          </cell>
          <cell r="R308" t="str">
            <v>Yes</v>
          </cell>
          <cell r="S308" t="str">
            <v>Yes</v>
          </cell>
          <cell r="T308" t="str">
            <v>No</v>
          </cell>
          <cell r="U308" t="str">
            <v>No</v>
          </cell>
          <cell r="V308" t="str">
            <v>No</v>
          </cell>
          <cell r="W308" t="str">
            <v>No</v>
          </cell>
          <cell r="X308" t="str">
            <v>No</v>
          </cell>
          <cell r="Y308" t="str">
            <v>No</v>
          </cell>
          <cell r="Z308" t="str">
            <v>No</v>
          </cell>
          <cell r="AA308" t="str">
            <v>No</v>
          </cell>
          <cell r="AB308" t="str">
            <v>No</v>
          </cell>
          <cell r="AC308" t="str">
            <v>No</v>
          </cell>
          <cell r="AD308" t="str">
            <v xml:space="preserve">1 2 3 4 5 6 </v>
          </cell>
          <cell r="AE308" t="str">
            <v>No</v>
          </cell>
          <cell r="AF308" t="str">
            <v>Yes</v>
          </cell>
          <cell r="AG308" t="str">
            <v>No</v>
          </cell>
          <cell r="AH308" t="str">
            <v>No</v>
          </cell>
          <cell r="AI308" t="str">
            <v>No</v>
          </cell>
          <cell r="AJ308" t="str">
            <v>No</v>
          </cell>
          <cell r="AK308" t="str">
            <v>No</v>
          </cell>
          <cell r="AL308" t="str">
            <v>No</v>
          </cell>
          <cell r="AM308" t="str">
            <v>No</v>
          </cell>
          <cell r="AN308" t="str">
            <v>No</v>
          </cell>
          <cell r="AO308" t="str">
            <v>No</v>
          </cell>
          <cell r="AP308" t="str">
            <v>No</v>
          </cell>
          <cell r="AQ308" t="str">
            <v>No</v>
          </cell>
          <cell r="AR308" t="str">
            <v>No</v>
          </cell>
          <cell r="AS308" t="str">
            <v>No</v>
          </cell>
          <cell r="AT308" t="str">
            <v>No</v>
          </cell>
          <cell r="AU308" t="str">
            <v>No</v>
          </cell>
          <cell r="AV308" t="str">
            <v>No</v>
          </cell>
          <cell r="AW308" t="str">
            <v>Yes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</row>
        <row r="309">
          <cell r="A309" t="str">
            <v>054841</v>
          </cell>
          <cell r="B309" t="str">
            <v>Naworaone Primary</v>
          </cell>
          <cell r="C309" t="str">
            <v>ENG</v>
          </cell>
          <cell r="D309" t="str">
            <v>PEB_SHEFA</v>
          </cell>
          <cell r="E309" t="str">
            <v>Shefa PEB</v>
          </cell>
          <cell r="F309" t="str">
            <v>V</v>
          </cell>
          <cell r="G309" t="str">
            <v>Government of Vanuatu</v>
          </cell>
          <cell r="H309" t="str">
            <v>Tongoa</v>
          </cell>
          <cell r="I309" t="str">
            <v>Shefa</v>
          </cell>
          <cell r="J309" t="str">
            <v>0084776001</v>
          </cell>
          <cell r="K309" t="str">
            <v>NAWORAONE PRIMARY SCHOOL</v>
          </cell>
          <cell r="L309" t="str">
            <v>PS</v>
          </cell>
          <cell r="M309" t="str">
            <v>No</v>
          </cell>
          <cell r="N309" t="str">
            <v>Yes</v>
          </cell>
          <cell r="O309" t="str">
            <v>Yes</v>
          </cell>
          <cell r="P309" t="str">
            <v>Yes</v>
          </cell>
          <cell r="Q309" t="str">
            <v>Yes</v>
          </cell>
          <cell r="R309" t="str">
            <v>Yes</v>
          </cell>
          <cell r="S309" t="str">
            <v>Yes</v>
          </cell>
          <cell r="T309" t="str">
            <v>No</v>
          </cell>
          <cell r="U309" t="str">
            <v>No</v>
          </cell>
          <cell r="V309" t="str">
            <v>No</v>
          </cell>
          <cell r="W309" t="str">
            <v>No</v>
          </cell>
          <cell r="X309" t="str">
            <v>No</v>
          </cell>
          <cell r="Y309" t="str">
            <v>No</v>
          </cell>
          <cell r="Z309" t="str">
            <v>No</v>
          </cell>
          <cell r="AA309" t="str">
            <v>No</v>
          </cell>
          <cell r="AB309" t="str">
            <v>No</v>
          </cell>
          <cell r="AC309" t="str">
            <v>No</v>
          </cell>
          <cell r="AD309" t="str">
            <v xml:space="preserve">1 2 3 4 5 6 </v>
          </cell>
          <cell r="AE309" t="str">
            <v>No</v>
          </cell>
          <cell r="AF309" t="str">
            <v>Yes</v>
          </cell>
          <cell r="AG309" t="str">
            <v>No</v>
          </cell>
          <cell r="AH309" t="str">
            <v>No</v>
          </cell>
          <cell r="AI309" t="str">
            <v>No</v>
          </cell>
          <cell r="AJ309" t="str">
            <v>Yes</v>
          </cell>
          <cell r="AK309" t="str">
            <v>Yes</v>
          </cell>
          <cell r="AL309" t="str">
            <v>Yes</v>
          </cell>
          <cell r="AM309" t="str">
            <v>Yes</v>
          </cell>
          <cell r="AN309" t="str">
            <v>Yes</v>
          </cell>
          <cell r="AO309" t="str">
            <v>Yes</v>
          </cell>
          <cell r="AP309" t="str">
            <v>No</v>
          </cell>
          <cell r="AQ309" t="str">
            <v>Yes</v>
          </cell>
          <cell r="AR309" t="str">
            <v>Yes</v>
          </cell>
          <cell r="AS309" t="str">
            <v>Yes</v>
          </cell>
          <cell r="AT309" t="str">
            <v>Yes</v>
          </cell>
          <cell r="AU309" t="str">
            <v>Yes</v>
          </cell>
          <cell r="AV309" t="str">
            <v>No</v>
          </cell>
          <cell r="AW309" t="str">
            <v>No</v>
          </cell>
          <cell r="AX309">
            <v>0</v>
          </cell>
          <cell r="AY309">
            <v>17</v>
          </cell>
          <cell r="AZ309">
            <v>20</v>
          </cell>
          <cell r="BA309">
            <v>22</v>
          </cell>
          <cell r="BB309">
            <v>28</v>
          </cell>
          <cell r="BC309">
            <v>33</v>
          </cell>
          <cell r="BD309">
            <v>42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162</v>
          </cell>
          <cell r="BO309">
            <v>0</v>
          </cell>
          <cell r="BP309">
            <v>0</v>
          </cell>
          <cell r="BQ309">
            <v>17</v>
          </cell>
          <cell r="BR309">
            <v>20</v>
          </cell>
          <cell r="BS309">
            <v>22</v>
          </cell>
          <cell r="BT309">
            <v>28</v>
          </cell>
          <cell r="BU309">
            <v>33</v>
          </cell>
          <cell r="BV309">
            <v>42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162</v>
          </cell>
          <cell r="CG309">
            <v>0</v>
          </cell>
          <cell r="CH309">
            <v>0</v>
          </cell>
          <cell r="CI309">
            <v>0</v>
          </cell>
          <cell r="CJ309">
            <v>110</v>
          </cell>
        </row>
        <row r="310">
          <cell r="A310" t="str">
            <v>054844</v>
          </cell>
          <cell r="B310" t="str">
            <v>Nottage Primary</v>
          </cell>
          <cell r="C310" t="str">
            <v>ENG</v>
          </cell>
          <cell r="D310" t="str">
            <v>PEB_SHEFA</v>
          </cell>
          <cell r="E310" t="str">
            <v>Shefa PEB</v>
          </cell>
          <cell r="F310" t="str">
            <v>V</v>
          </cell>
          <cell r="G310" t="str">
            <v>Government of Vanuatu</v>
          </cell>
          <cell r="H310" t="str">
            <v>Tongoa</v>
          </cell>
          <cell r="I310" t="str">
            <v>Shefa</v>
          </cell>
          <cell r="J310" t="str">
            <v>0084778001</v>
          </cell>
          <cell r="K310" t="str">
            <v>NOTTAGE PRIMARY SCHOOL</v>
          </cell>
          <cell r="L310" t="str">
            <v>PS</v>
          </cell>
          <cell r="M310" t="str">
            <v>No</v>
          </cell>
          <cell r="N310" t="str">
            <v>Yes</v>
          </cell>
          <cell r="O310" t="str">
            <v>Yes</v>
          </cell>
          <cell r="P310" t="str">
            <v>Yes</v>
          </cell>
          <cell r="Q310" t="str">
            <v>Yes</v>
          </cell>
          <cell r="R310" t="str">
            <v>Yes</v>
          </cell>
          <cell r="S310" t="str">
            <v>Yes</v>
          </cell>
          <cell r="T310" t="str">
            <v>No</v>
          </cell>
          <cell r="U310" t="str">
            <v>No</v>
          </cell>
          <cell r="V310" t="str">
            <v>No</v>
          </cell>
          <cell r="W310" t="str">
            <v>No</v>
          </cell>
          <cell r="X310" t="str">
            <v>No</v>
          </cell>
          <cell r="Y310" t="str">
            <v>No</v>
          </cell>
          <cell r="Z310" t="str">
            <v>No</v>
          </cell>
          <cell r="AA310" t="str">
            <v>No</v>
          </cell>
          <cell r="AB310" t="str">
            <v>No</v>
          </cell>
          <cell r="AC310" t="str">
            <v>No</v>
          </cell>
          <cell r="AD310" t="str">
            <v xml:space="preserve">1 2 3 4 5 6 </v>
          </cell>
          <cell r="AE310" t="str">
            <v>No</v>
          </cell>
          <cell r="AF310" t="str">
            <v>Yes</v>
          </cell>
          <cell r="AG310" t="str">
            <v>No</v>
          </cell>
          <cell r="AH310" t="str">
            <v>No</v>
          </cell>
          <cell r="AI310" t="str">
            <v>No</v>
          </cell>
          <cell r="AJ310" t="str">
            <v>Yes</v>
          </cell>
          <cell r="AK310" t="str">
            <v>Yes</v>
          </cell>
          <cell r="AL310" t="str">
            <v>Yes</v>
          </cell>
          <cell r="AM310" t="str">
            <v>Yes</v>
          </cell>
          <cell r="AN310" t="str">
            <v>Yes</v>
          </cell>
          <cell r="AO310" t="str">
            <v>Yes</v>
          </cell>
          <cell r="AP310" t="str">
            <v>No</v>
          </cell>
          <cell r="AQ310" t="str">
            <v>Yes</v>
          </cell>
          <cell r="AR310" t="str">
            <v>Yes</v>
          </cell>
          <cell r="AS310" t="str">
            <v>Yes</v>
          </cell>
          <cell r="AT310" t="str">
            <v>Yes</v>
          </cell>
          <cell r="AU310" t="str">
            <v>Yes</v>
          </cell>
          <cell r="AV310" t="str">
            <v>No</v>
          </cell>
          <cell r="AW310" t="str">
            <v>No</v>
          </cell>
          <cell r="AX310">
            <v>0</v>
          </cell>
          <cell r="AY310">
            <v>12</v>
          </cell>
          <cell r="AZ310">
            <v>15</v>
          </cell>
          <cell r="BA310">
            <v>15</v>
          </cell>
          <cell r="BB310">
            <v>9</v>
          </cell>
          <cell r="BC310">
            <v>7</v>
          </cell>
          <cell r="BD310">
            <v>22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80</v>
          </cell>
          <cell r="BO310">
            <v>0</v>
          </cell>
          <cell r="BP310">
            <v>0</v>
          </cell>
          <cell r="BQ310">
            <v>12</v>
          </cell>
          <cell r="BR310">
            <v>15</v>
          </cell>
          <cell r="BS310">
            <v>15</v>
          </cell>
          <cell r="BT310">
            <v>9</v>
          </cell>
          <cell r="BU310">
            <v>7</v>
          </cell>
          <cell r="BV310">
            <v>22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80</v>
          </cell>
          <cell r="CG310">
            <v>0</v>
          </cell>
          <cell r="CH310">
            <v>0</v>
          </cell>
          <cell r="CI310">
            <v>0</v>
          </cell>
          <cell r="CJ310">
            <v>44</v>
          </cell>
        </row>
        <row r="311">
          <cell r="A311" t="str">
            <v>054861</v>
          </cell>
          <cell r="B311" t="str">
            <v>Tumaropa/Lakalaka Primary</v>
          </cell>
          <cell r="C311" t="str">
            <v>ENG</v>
          </cell>
          <cell r="D311" t="str">
            <v>SDA</v>
          </cell>
          <cell r="E311" t="str">
            <v>Seven Day Adventist</v>
          </cell>
          <cell r="F311" t="str">
            <v>G</v>
          </cell>
          <cell r="G311" t="str">
            <v>Church (Government Assisted)</v>
          </cell>
          <cell r="H311" t="str">
            <v>Tongoa</v>
          </cell>
          <cell r="I311" t="str">
            <v>Shefa</v>
          </cell>
          <cell r="J311" t="str">
            <v>0098406001</v>
          </cell>
          <cell r="K311" t="str">
            <v>LAKALAKA (TUMAROPA) PRIMARY SCHOOL</v>
          </cell>
          <cell r="L311" t="str">
            <v>PS</v>
          </cell>
          <cell r="M311" t="str">
            <v>No</v>
          </cell>
          <cell r="N311" t="str">
            <v>Yes</v>
          </cell>
          <cell r="O311" t="str">
            <v>Yes</v>
          </cell>
          <cell r="P311" t="str">
            <v>Yes</v>
          </cell>
          <cell r="Q311" t="str">
            <v>Yes</v>
          </cell>
          <cell r="R311" t="str">
            <v>Yes</v>
          </cell>
          <cell r="S311" t="str">
            <v>Yes</v>
          </cell>
          <cell r="T311" t="str">
            <v>No</v>
          </cell>
          <cell r="U311" t="str">
            <v>No</v>
          </cell>
          <cell r="V311" t="str">
            <v>No</v>
          </cell>
          <cell r="W311" t="str">
            <v>No</v>
          </cell>
          <cell r="X311" t="str">
            <v>No</v>
          </cell>
          <cell r="Y311" t="str">
            <v>No</v>
          </cell>
          <cell r="Z311" t="str">
            <v>No</v>
          </cell>
          <cell r="AA311" t="str">
            <v>No</v>
          </cell>
          <cell r="AB311" t="str">
            <v>No</v>
          </cell>
          <cell r="AC311" t="str">
            <v>No</v>
          </cell>
          <cell r="AD311" t="str">
            <v xml:space="preserve">1 2 3 4 5 6 </v>
          </cell>
          <cell r="AE311" t="str">
            <v>No</v>
          </cell>
          <cell r="AF311" t="str">
            <v>Yes</v>
          </cell>
          <cell r="AG311" t="str">
            <v>No</v>
          </cell>
          <cell r="AH311" t="str">
            <v>No</v>
          </cell>
          <cell r="AI311" t="str">
            <v>No</v>
          </cell>
          <cell r="AJ311" t="str">
            <v>No</v>
          </cell>
          <cell r="AK311" t="str">
            <v>No</v>
          </cell>
          <cell r="AL311" t="str">
            <v>No</v>
          </cell>
          <cell r="AM311" t="str">
            <v>No</v>
          </cell>
          <cell r="AN311" t="str">
            <v>No</v>
          </cell>
          <cell r="AO311" t="str">
            <v>No</v>
          </cell>
          <cell r="AP311" t="str">
            <v>No</v>
          </cell>
          <cell r="AQ311" t="str">
            <v>No</v>
          </cell>
          <cell r="AR311" t="str">
            <v>No</v>
          </cell>
          <cell r="AS311" t="str">
            <v>No</v>
          </cell>
          <cell r="AT311" t="str">
            <v>No</v>
          </cell>
          <cell r="AU311" t="str">
            <v>No</v>
          </cell>
          <cell r="AV311" t="str">
            <v>No</v>
          </cell>
          <cell r="AW311" t="str">
            <v>Yes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</row>
        <row r="312">
          <cell r="A312" t="str">
            <v>054909</v>
          </cell>
          <cell r="B312" t="str">
            <v>Coconak Primary</v>
          </cell>
          <cell r="C312" t="str">
            <v>ENG</v>
          </cell>
          <cell r="D312" t="str">
            <v>PEB_SHEFA</v>
          </cell>
          <cell r="E312" t="str">
            <v>Shefa PEB</v>
          </cell>
          <cell r="F312" t="str">
            <v>V</v>
          </cell>
          <cell r="G312" t="str">
            <v>Government of Vanuatu</v>
          </cell>
          <cell r="H312" t="str">
            <v>Tongariki</v>
          </cell>
          <cell r="I312" t="str">
            <v>Shefa</v>
          </cell>
          <cell r="J312" t="str">
            <v>0084779001</v>
          </cell>
          <cell r="K312" t="str">
            <v>COCONAK PRIMARY SCHOOL</v>
          </cell>
          <cell r="L312" t="str">
            <v>PS</v>
          </cell>
          <cell r="M312" t="str">
            <v>No</v>
          </cell>
          <cell r="N312" t="str">
            <v>Yes</v>
          </cell>
          <cell r="O312" t="str">
            <v>Yes</v>
          </cell>
          <cell r="P312" t="str">
            <v>Yes</v>
          </cell>
          <cell r="Q312" t="str">
            <v>Yes</v>
          </cell>
          <cell r="R312" t="str">
            <v>Yes</v>
          </cell>
          <cell r="S312" t="str">
            <v>Yes</v>
          </cell>
          <cell r="T312" t="str">
            <v>No</v>
          </cell>
          <cell r="U312" t="str">
            <v>No</v>
          </cell>
          <cell r="V312" t="str">
            <v>No</v>
          </cell>
          <cell r="W312" t="str">
            <v>No</v>
          </cell>
          <cell r="X312" t="str">
            <v>No</v>
          </cell>
          <cell r="Y312" t="str">
            <v>No</v>
          </cell>
          <cell r="Z312" t="str">
            <v>No</v>
          </cell>
          <cell r="AA312" t="str">
            <v>No</v>
          </cell>
          <cell r="AB312" t="str">
            <v>No</v>
          </cell>
          <cell r="AC312" t="str">
            <v>No</v>
          </cell>
          <cell r="AD312" t="str">
            <v xml:space="preserve">1 2 3 4 5 6 </v>
          </cell>
          <cell r="AE312" t="str">
            <v>No</v>
          </cell>
          <cell r="AF312" t="str">
            <v>Yes</v>
          </cell>
          <cell r="AG312" t="str">
            <v>No</v>
          </cell>
          <cell r="AH312" t="str">
            <v>No</v>
          </cell>
          <cell r="AI312" t="str">
            <v>No</v>
          </cell>
          <cell r="AJ312" t="str">
            <v>Yes</v>
          </cell>
          <cell r="AK312" t="str">
            <v>Yes</v>
          </cell>
          <cell r="AL312" t="str">
            <v>Yes</v>
          </cell>
          <cell r="AM312" t="str">
            <v>Yes</v>
          </cell>
          <cell r="AN312" t="str">
            <v>Yes</v>
          </cell>
          <cell r="AO312" t="str">
            <v>Yes</v>
          </cell>
          <cell r="AP312" t="str">
            <v>No</v>
          </cell>
          <cell r="AQ312" t="str">
            <v>Yes</v>
          </cell>
          <cell r="AR312" t="str">
            <v>Yes</v>
          </cell>
          <cell r="AS312" t="str">
            <v>Yes</v>
          </cell>
          <cell r="AT312" t="str">
            <v>Yes</v>
          </cell>
          <cell r="AU312" t="str">
            <v>Yes</v>
          </cell>
          <cell r="AV312" t="str">
            <v>No</v>
          </cell>
          <cell r="AW312" t="str">
            <v>No</v>
          </cell>
          <cell r="AX312">
            <v>0</v>
          </cell>
          <cell r="AY312">
            <v>16</v>
          </cell>
          <cell r="AZ312">
            <v>19</v>
          </cell>
          <cell r="BA312">
            <v>11</v>
          </cell>
          <cell r="BB312">
            <v>14</v>
          </cell>
          <cell r="BC312">
            <v>9</v>
          </cell>
          <cell r="BD312">
            <v>8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77</v>
          </cell>
          <cell r="BO312">
            <v>0</v>
          </cell>
          <cell r="BP312">
            <v>0</v>
          </cell>
          <cell r="BQ312">
            <v>16</v>
          </cell>
          <cell r="BR312">
            <v>19</v>
          </cell>
          <cell r="BS312">
            <v>11</v>
          </cell>
          <cell r="BT312">
            <v>14</v>
          </cell>
          <cell r="BU312">
            <v>9</v>
          </cell>
          <cell r="BV312">
            <v>8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77</v>
          </cell>
          <cell r="CG312">
            <v>0</v>
          </cell>
          <cell r="CH312">
            <v>0</v>
          </cell>
          <cell r="CI312">
            <v>0</v>
          </cell>
          <cell r="CJ312">
            <v>18</v>
          </cell>
        </row>
        <row r="313">
          <cell r="A313" t="str">
            <v>055052</v>
          </cell>
          <cell r="B313" t="str">
            <v>Senecol Primary</v>
          </cell>
          <cell r="C313" t="str">
            <v>ENG</v>
          </cell>
          <cell r="D313" t="str">
            <v>PEB_SHEFA</v>
          </cell>
          <cell r="E313" t="str">
            <v>Shefa PEB</v>
          </cell>
          <cell r="F313" t="str">
            <v>V</v>
          </cell>
          <cell r="G313" t="str">
            <v>Government of Vanuatu</v>
          </cell>
          <cell r="H313" t="str">
            <v>Buninga</v>
          </cell>
          <cell r="I313" t="str">
            <v>Shefa</v>
          </cell>
          <cell r="J313" t="str">
            <v>0084824001</v>
          </cell>
          <cell r="K313" t="str">
            <v>SENECOL PRIMARY SCHOOL</v>
          </cell>
          <cell r="L313" t="str">
            <v>PS</v>
          </cell>
          <cell r="M313" t="str">
            <v>No</v>
          </cell>
          <cell r="N313" t="str">
            <v>Yes</v>
          </cell>
          <cell r="O313" t="str">
            <v>Yes</v>
          </cell>
          <cell r="P313" t="str">
            <v>Yes</v>
          </cell>
          <cell r="Q313" t="str">
            <v>Yes</v>
          </cell>
          <cell r="R313" t="str">
            <v>Yes</v>
          </cell>
          <cell r="S313" t="str">
            <v>Yes</v>
          </cell>
          <cell r="T313" t="str">
            <v>No</v>
          </cell>
          <cell r="U313" t="str">
            <v>No</v>
          </cell>
          <cell r="V313" t="str">
            <v>No</v>
          </cell>
          <cell r="W313" t="str">
            <v>No</v>
          </cell>
          <cell r="X313" t="str">
            <v>No</v>
          </cell>
          <cell r="Y313" t="str">
            <v>No</v>
          </cell>
          <cell r="Z313" t="str">
            <v>No</v>
          </cell>
          <cell r="AA313" t="str">
            <v>No</v>
          </cell>
          <cell r="AB313" t="str">
            <v>No</v>
          </cell>
          <cell r="AC313" t="str">
            <v>No</v>
          </cell>
          <cell r="AD313" t="str">
            <v xml:space="preserve">1 2 3 4 5 6 </v>
          </cell>
          <cell r="AE313" t="str">
            <v>No</v>
          </cell>
          <cell r="AF313" t="str">
            <v>Yes</v>
          </cell>
          <cell r="AG313" t="str">
            <v>No</v>
          </cell>
          <cell r="AH313" t="str">
            <v>No</v>
          </cell>
          <cell r="AI313" t="str">
            <v>No</v>
          </cell>
          <cell r="AJ313" t="str">
            <v>Yes</v>
          </cell>
          <cell r="AK313" t="str">
            <v>Yes</v>
          </cell>
          <cell r="AL313" t="str">
            <v>Yes</v>
          </cell>
          <cell r="AM313" t="str">
            <v>Yes</v>
          </cell>
          <cell r="AN313" t="str">
            <v>Yes</v>
          </cell>
          <cell r="AO313" t="str">
            <v>Yes</v>
          </cell>
          <cell r="AP313" t="str">
            <v>No</v>
          </cell>
          <cell r="AQ313" t="str">
            <v>No</v>
          </cell>
          <cell r="AR313" t="str">
            <v>Yes</v>
          </cell>
          <cell r="AS313" t="str">
            <v>Yes</v>
          </cell>
          <cell r="AT313" t="str">
            <v>Yes</v>
          </cell>
          <cell r="AU313" t="str">
            <v>Yes</v>
          </cell>
          <cell r="AV313" t="str">
            <v>No</v>
          </cell>
          <cell r="AW313" t="str">
            <v>No</v>
          </cell>
          <cell r="AX313">
            <v>0</v>
          </cell>
          <cell r="AY313">
            <v>0</v>
          </cell>
          <cell r="AZ313">
            <v>0</v>
          </cell>
          <cell r="BA313">
            <v>6</v>
          </cell>
          <cell r="BB313">
            <v>0</v>
          </cell>
          <cell r="BC313">
            <v>4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10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6</v>
          </cell>
          <cell r="BT313">
            <v>0</v>
          </cell>
          <cell r="BU313">
            <v>4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10</v>
          </cell>
          <cell r="CG313">
            <v>0</v>
          </cell>
          <cell r="CH313">
            <v>0</v>
          </cell>
          <cell r="CI313">
            <v>0</v>
          </cell>
          <cell r="CJ313">
            <v>2</v>
          </cell>
        </row>
        <row r="314">
          <cell r="A314" t="str">
            <v>055145</v>
          </cell>
          <cell r="B314" t="str">
            <v>Nofo Primary</v>
          </cell>
          <cell r="C314" t="str">
            <v>ENG</v>
          </cell>
          <cell r="D314" t="str">
            <v>PEB_SHEFA</v>
          </cell>
          <cell r="E314" t="str">
            <v>Shefa PEB</v>
          </cell>
          <cell r="F314" t="str">
            <v>V</v>
          </cell>
          <cell r="G314" t="str">
            <v>Government of Vanuatu</v>
          </cell>
          <cell r="H314" t="str">
            <v>Emae</v>
          </cell>
          <cell r="I314" t="str">
            <v>Shefa</v>
          </cell>
          <cell r="J314" t="str">
            <v>0084787001</v>
          </cell>
          <cell r="K314" t="str">
            <v>NOFO AND WORARANA PRIMARY SCHOOL</v>
          </cell>
          <cell r="L314" t="str">
            <v>PS</v>
          </cell>
          <cell r="M314" t="str">
            <v>No</v>
          </cell>
          <cell r="N314" t="str">
            <v>Yes</v>
          </cell>
          <cell r="O314" t="str">
            <v>Yes</v>
          </cell>
          <cell r="P314" t="str">
            <v>Yes</v>
          </cell>
          <cell r="Q314" t="str">
            <v>Yes</v>
          </cell>
          <cell r="R314" t="str">
            <v>Yes</v>
          </cell>
          <cell r="S314" t="str">
            <v>Yes</v>
          </cell>
          <cell r="T314" t="str">
            <v>No</v>
          </cell>
          <cell r="U314" t="str">
            <v>No</v>
          </cell>
          <cell r="V314" t="str">
            <v>No</v>
          </cell>
          <cell r="W314" t="str">
            <v>No</v>
          </cell>
          <cell r="X314" t="str">
            <v>No</v>
          </cell>
          <cell r="Y314" t="str">
            <v>No</v>
          </cell>
          <cell r="Z314" t="str">
            <v>No</v>
          </cell>
          <cell r="AA314" t="str">
            <v>No</v>
          </cell>
          <cell r="AB314" t="str">
            <v>No</v>
          </cell>
          <cell r="AC314" t="str">
            <v>No</v>
          </cell>
          <cell r="AD314" t="str">
            <v xml:space="preserve">1 2 3 4 5 6 </v>
          </cell>
          <cell r="AE314" t="str">
            <v>No</v>
          </cell>
          <cell r="AF314" t="str">
            <v>Yes</v>
          </cell>
          <cell r="AG314" t="str">
            <v>No</v>
          </cell>
          <cell r="AH314" t="str">
            <v>No</v>
          </cell>
          <cell r="AI314" t="str">
            <v>No</v>
          </cell>
          <cell r="AJ314" t="str">
            <v>Yes</v>
          </cell>
          <cell r="AK314" t="str">
            <v>Yes</v>
          </cell>
          <cell r="AL314" t="str">
            <v>Yes</v>
          </cell>
          <cell r="AM314" t="str">
            <v>Yes</v>
          </cell>
          <cell r="AN314" t="str">
            <v>Yes</v>
          </cell>
          <cell r="AO314" t="str">
            <v>Yes</v>
          </cell>
          <cell r="AP314" t="str">
            <v>No</v>
          </cell>
          <cell r="AQ314" t="str">
            <v>No</v>
          </cell>
          <cell r="AR314" t="str">
            <v>Yes</v>
          </cell>
          <cell r="AS314" t="str">
            <v>Yes</v>
          </cell>
          <cell r="AT314" t="str">
            <v>Yes</v>
          </cell>
          <cell r="AU314" t="str">
            <v>Yes</v>
          </cell>
          <cell r="AV314" t="str">
            <v>No</v>
          </cell>
          <cell r="AW314" t="str">
            <v>No</v>
          </cell>
          <cell r="AX314">
            <v>0</v>
          </cell>
          <cell r="AY314">
            <v>21</v>
          </cell>
          <cell r="AZ314">
            <v>13</v>
          </cell>
          <cell r="BA314">
            <v>17</v>
          </cell>
          <cell r="BB314">
            <v>15</v>
          </cell>
          <cell r="BC314">
            <v>19</v>
          </cell>
          <cell r="BD314">
            <v>26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111</v>
          </cell>
          <cell r="BO314">
            <v>0</v>
          </cell>
          <cell r="BP314">
            <v>0</v>
          </cell>
          <cell r="BQ314">
            <v>21</v>
          </cell>
          <cell r="BR314">
            <v>13</v>
          </cell>
          <cell r="BS314">
            <v>17</v>
          </cell>
          <cell r="BT314">
            <v>15</v>
          </cell>
          <cell r="BU314">
            <v>19</v>
          </cell>
          <cell r="BV314">
            <v>26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111</v>
          </cell>
          <cell r="CG314">
            <v>0</v>
          </cell>
          <cell r="CH314">
            <v>0</v>
          </cell>
          <cell r="CI314">
            <v>0</v>
          </cell>
          <cell r="CJ314">
            <v>22</v>
          </cell>
        </row>
        <row r="315">
          <cell r="A315" t="str">
            <v>055162</v>
          </cell>
          <cell r="B315" t="str">
            <v>Worarana Primary</v>
          </cell>
          <cell r="C315" t="str">
            <v>FRE</v>
          </cell>
          <cell r="D315" t="str">
            <v>PEB_SHEFA</v>
          </cell>
          <cell r="E315" t="str">
            <v>Shefa PEB</v>
          </cell>
          <cell r="F315" t="str">
            <v>V</v>
          </cell>
          <cell r="G315" t="str">
            <v>Government of Vanuatu</v>
          </cell>
          <cell r="H315" t="str">
            <v>Emae</v>
          </cell>
          <cell r="I315" t="str">
            <v>Shefa</v>
          </cell>
          <cell r="J315" t="str">
            <v>0084795001</v>
          </cell>
          <cell r="K315" t="str">
            <v>ECOLE PUBLIQUE WORARANA</v>
          </cell>
          <cell r="L315" t="str">
            <v>PS</v>
          </cell>
          <cell r="M315" t="str">
            <v>No</v>
          </cell>
          <cell r="N315" t="str">
            <v>Yes</v>
          </cell>
          <cell r="O315" t="str">
            <v>Yes</v>
          </cell>
          <cell r="P315" t="str">
            <v>Yes</v>
          </cell>
          <cell r="Q315" t="str">
            <v>Yes</v>
          </cell>
          <cell r="R315" t="str">
            <v>Yes</v>
          </cell>
          <cell r="S315" t="str">
            <v>Yes</v>
          </cell>
          <cell r="T315" t="str">
            <v>No</v>
          </cell>
          <cell r="U315" t="str">
            <v>No</v>
          </cell>
          <cell r="V315" t="str">
            <v>No</v>
          </cell>
          <cell r="W315" t="str">
            <v>No</v>
          </cell>
          <cell r="X315" t="str">
            <v>No</v>
          </cell>
          <cell r="Y315" t="str">
            <v>No</v>
          </cell>
          <cell r="Z315" t="str">
            <v>No</v>
          </cell>
          <cell r="AA315" t="str">
            <v>No</v>
          </cell>
          <cell r="AB315" t="str">
            <v>No</v>
          </cell>
          <cell r="AC315" t="str">
            <v>No</v>
          </cell>
          <cell r="AD315" t="str">
            <v xml:space="preserve">1 2 3 4 5 6 </v>
          </cell>
          <cell r="AE315" t="str">
            <v>No</v>
          </cell>
          <cell r="AF315" t="str">
            <v>Yes</v>
          </cell>
          <cell r="AG315" t="str">
            <v>No</v>
          </cell>
          <cell r="AH315" t="str">
            <v>No</v>
          </cell>
          <cell r="AI315" t="str">
            <v>No</v>
          </cell>
          <cell r="AJ315" t="str">
            <v>Yes</v>
          </cell>
          <cell r="AK315" t="str">
            <v>Yes</v>
          </cell>
          <cell r="AL315" t="str">
            <v>Yes</v>
          </cell>
          <cell r="AM315" t="str">
            <v>Yes</v>
          </cell>
          <cell r="AN315" t="str">
            <v>Yes</v>
          </cell>
          <cell r="AO315" t="str">
            <v>Yes</v>
          </cell>
          <cell r="AP315" t="str">
            <v>No</v>
          </cell>
          <cell r="AQ315" t="str">
            <v>No</v>
          </cell>
          <cell r="AR315" t="str">
            <v>Yes</v>
          </cell>
          <cell r="AS315" t="str">
            <v>Yes</v>
          </cell>
          <cell r="AT315" t="str">
            <v>Yes</v>
          </cell>
          <cell r="AU315" t="str">
            <v>Yes</v>
          </cell>
          <cell r="AV315" t="str">
            <v>No</v>
          </cell>
          <cell r="AW315" t="str">
            <v>No</v>
          </cell>
          <cell r="AX315">
            <v>0</v>
          </cell>
          <cell r="AY315">
            <v>0</v>
          </cell>
          <cell r="AZ315">
            <v>10</v>
          </cell>
          <cell r="BA315">
            <v>6</v>
          </cell>
          <cell r="BB315">
            <v>13</v>
          </cell>
          <cell r="BC315">
            <v>11</v>
          </cell>
          <cell r="BD315">
            <v>2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42</v>
          </cell>
          <cell r="BO315">
            <v>0</v>
          </cell>
          <cell r="BP315">
            <v>0</v>
          </cell>
          <cell r="BQ315">
            <v>0</v>
          </cell>
          <cell r="BR315">
            <v>10</v>
          </cell>
          <cell r="BS315">
            <v>6</v>
          </cell>
          <cell r="BT315">
            <v>13</v>
          </cell>
          <cell r="BU315">
            <v>11</v>
          </cell>
          <cell r="BV315">
            <v>2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42</v>
          </cell>
          <cell r="CG315">
            <v>0</v>
          </cell>
          <cell r="CH315">
            <v>0</v>
          </cell>
          <cell r="CI315">
            <v>0</v>
          </cell>
          <cell r="CJ315">
            <v>5</v>
          </cell>
        </row>
        <row r="316">
          <cell r="A316" t="str">
            <v>055232</v>
          </cell>
          <cell r="B316" t="str">
            <v>Makira Primary</v>
          </cell>
          <cell r="C316" t="str">
            <v>ENG</v>
          </cell>
          <cell r="D316" t="str">
            <v>PEB_SHEFA</v>
          </cell>
          <cell r="E316" t="str">
            <v>Shefa PEB</v>
          </cell>
          <cell r="F316" t="str">
            <v>V</v>
          </cell>
          <cell r="G316" t="str">
            <v>Government of Vanuatu</v>
          </cell>
          <cell r="H316" t="str">
            <v>Makira</v>
          </cell>
          <cell r="I316" t="str">
            <v>Shefa</v>
          </cell>
          <cell r="J316" t="str">
            <v>0084815001</v>
          </cell>
          <cell r="K316" t="str">
            <v>MAKIRA PRIMARY SCHOOL</v>
          </cell>
          <cell r="L316" t="str">
            <v>PS</v>
          </cell>
          <cell r="M316" t="str">
            <v>No</v>
          </cell>
          <cell r="N316" t="str">
            <v>Yes</v>
          </cell>
          <cell r="O316" t="str">
            <v>Yes</v>
          </cell>
          <cell r="P316" t="str">
            <v>Yes</v>
          </cell>
          <cell r="Q316" t="str">
            <v>Yes</v>
          </cell>
          <cell r="R316" t="str">
            <v>Yes</v>
          </cell>
          <cell r="S316" t="str">
            <v>Yes</v>
          </cell>
          <cell r="T316" t="str">
            <v>No</v>
          </cell>
          <cell r="U316" t="str">
            <v>No</v>
          </cell>
          <cell r="V316" t="str">
            <v>No</v>
          </cell>
          <cell r="W316" t="str">
            <v>No</v>
          </cell>
          <cell r="X316" t="str">
            <v>No</v>
          </cell>
          <cell r="Y316" t="str">
            <v>No</v>
          </cell>
          <cell r="Z316" t="str">
            <v>No</v>
          </cell>
          <cell r="AA316" t="str">
            <v>No</v>
          </cell>
          <cell r="AB316" t="str">
            <v>No</v>
          </cell>
          <cell r="AC316" t="str">
            <v>No</v>
          </cell>
          <cell r="AD316" t="str">
            <v xml:space="preserve">1 2 3 4 5 6 </v>
          </cell>
          <cell r="AE316" t="str">
            <v>No</v>
          </cell>
          <cell r="AF316" t="str">
            <v>Yes</v>
          </cell>
          <cell r="AG316" t="str">
            <v>No</v>
          </cell>
          <cell r="AH316" t="str">
            <v>No</v>
          </cell>
          <cell r="AI316" t="str">
            <v>No</v>
          </cell>
          <cell r="AJ316" t="str">
            <v>Yes</v>
          </cell>
          <cell r="AK316" t="str">
            <v>Yes</v>
          </cell>
          <cell r="AL316" t="str">
            <v>Yes</v>
          </cell>
          <cell r="AM316" t="str">
            <v>Yes</v>
          </cell>
          <cell r="AN316" t="str">
            <v>Yes</v>
          </cell>
          <cell r="AO316" t="str">
            <v>Yes</v>
          </cell>
          <cell r="AP316" t="str">
            <v>No</v>
          </cell>
          <cell r="AQ316" t="str">
            <v>Yes</v>
          </cell>
          <cell r="AR316" t="str">
            <v>Yes</v>
          </cell>
          <cell r="AS316" t="str">
            <v>Yes</v>
          </cell>
          <cell r="AT316" t="str">
            <v>Yes</v>
          </cell>
          <cell r="AU316" t="str">
            <v>Yes</v>
          </cell>
          <cell r="AV316" t="str">
            <v>No</v>
          </cell>
          <cell r="AW316" t="str">
            <v>No</v>
          </cell>
          <cell r="AX316">
            <v>0</v>
          </cell>
          <cell r="AY316">
            <v>6</v>
          </cell>
          <cell r="AZ316">
            <v>2</v>
          </cell>
          <cell r="BA316">
            <v>5</v>
          </cell>
          <cell r="BB316">
            <v>5</v>
          </cell>
          <cell r="BC316">
            <v>9</v>
          </cell>
          <cell r="BD316">
            <v>10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37</v>
          </cell>
          <cell r="BO316">
            <v>0</v>
          </cell>
          <cell r="BP316">
            <v>0</v>
          </cell>
          <cell r="BQ316">
            <v>6</v>
          </cell>
          <cell r="BR316">
            <v>2</v>
          </cell>
          <cell r="BS316">
            <v>5</v>
          </cell>
          <cell r="BT316">
            <v>5</v>
          </cell>
          <cell r="BU316">
            <v>9</v>
          </cell>
          <cell r="BV316">
            <v>10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37</v>
          </cell>
          <cell r="CG316">
            <v>0</v>
          </cell>
          <cell r="CH316">
            <v>0</v>
          </cell>
          <cell r="CI316">
            <v>0</v>
          </cell>
          <cell r="CJ316">
            <v>8</v>
          </cell>
        </row>
        <row r="317">
          <cell r="A317" t="str">
            <v>055338</v>
          </cell>
          <cell r="B317" t="str">
            <v>Mataso Primary</v>
          </cell>
          <cell r="C317" t="str">
            <v>ENG</v>
          </cell>
          <cell r="D317" t="str">
            <v>PEB_SHEFA</v>
          </cell>
          <cell r="E317" t="str">
            <v>Shefa PEB</v>
          </cell>
          <cell r="F317" t="str">
            <v>V</v>
          </cell>
          <cell r="G317" t="str">
            <v>Government of Vanuatu</v>
          </cell>
          <cell r="H317" t="str">
            <v>Matoso</v>
          </cell>
          <cell r="I317" t="str">
            <v>Shefa</v>
          </cell>
          <cell r="J317" t="str">
            <v>0084818001</v>
          </cell>
          <cell r="K317" t="str">
            <v>MATASO PRIMARY SCHOOL</v>
          </cell>
          <cell r="L317" t="str">
            <v>PS</v>
          </cell>
          <cell r="M317" t="str">
            <v>No</v>
          </cell>
          <cell r="N317" t="str">
            <v>Yes</v>
          </cell>
          <cell r="O317" t="str">
            <v>Yes</v>
          </cell>
          <cell r="P317" t="str">
            <v>Yes</v>
          </cell>
          <cell r="Q317" t="str">
            <v>Yes</v>
          </cell>
          <cell r="R317" t="str">
            <v>Yes</v>
          </cell>
          <cell r="S317" t="str">
            <v>Yes</v>
          </cell>
          <cell r="T317" t="str">
            <v>No</v>
          </cell>
          <cell r="U317" t="str">
            <v>No</v>
          </cell>
          <cell r="V317" t="str">
            <v>No</v>
          </cell>
          <cell r="W317" t="str">
            <v>No</v>
          </cell>
          <cell r="X317" t="str">
            <v>No</v>
          </cell>
          <cell r="Y317" t="str">
            <v>No</v>
          </cell>
          <cell r="Z317" t="str">
            <v>No</v>
          </cell>
          <cell r="AA317" t="str">
            <v>No</v>
          </cell>
          <cell r="AB317" t="str">
            <v>No</v>
          </cell>
          <cell r="AC317" t="str">
            <v>No</v>
          </cell>
          <cell r="AD317" t="str">
            <v xml:space="preserve">1 2 3 4 5 6 </v>
          </cell>
          <cell r="AE317" t="str">
            <v>No</v>
          </cell>
          <cell r="AF317" t="str">
            <v>Yes</v>
          </cell>
          <cell r="AG317" t="str">
            <v>No</v>
          </cell>
          <cell r="AH317" t="str">
            <v>No</v>
          </cell>
          <cell r="AI317" t="str">
            <v>No</v>
          </cell>
          <cell r="AJ317" t="str">
            <v>No</v>
          </cell>
          <cell r="AK317" t="str">
            <v>Yes</v>
          </cell>
          <cell r="AL317" t="str">
            <v>Yes</v>
          </cell>
          <cell r="AM317" t="str">
            <v>Yes</v>
          </cell>
          <cell r="AN317" t="str">
            <v>Yes</v>
          </cell>
          <cell r="AO317" t="str">
            <v>Yes</v>
          </cell>
          <cell r="AP317" t="str">
            <v>No</v>
          </cell>
          <cell r="AQ317" t="str">
            <v>Yes</v>
          </cell>
          <cell r="AR317" t="str">
            <v>Yes</v>
          </cell>
          <cell r="AS317" t="str">
            <v>Yes</v>
          </cell>
          <cell r="AT317" t="str">
            <v>Yes</v>
          </cell>
          <cell r="AU317" t="str">
            <v>Yes</v>
          </cell>
          <cell r="AV317" t="str">
            <v>No</v>
          </cell>
          <cell r="AW317" t="str">
            <v>No</v>
          </cell>
          <cell r="AX317">
            <v>0</v>
          </cell>
          <cell r="AY317">
            <v>0</v>
          </cell>
          <cell r="AZ317">
            <v>3</v>
          </cell>
          <cell r="BA317">
            <v>10</v>
          </cell>
          <cell r="BB317">
            <v>0</v>
          </cell>
          <cell r="BC317">
            <v>6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19</v>
          </cell>
          <cell r="BO317">
            <v>0</v>
          </cell>
          <cell r="BP317">
            <v>0</v>
          </cell>
          <cell r="BQ317">
            <v>0</v>
          </cell>
          <cell r="BR317">
            <v>3</v>
          </cell>
          <cell r="BS317">
            <v>10</v>
          </cell>
          <cell r="BT317">
            <v>0</v>
          </cell>
          <cell r="BU317">
            <v>6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19</v>
          </cell>
          <cell r="CG317">
            <v>0</v>
          </cell>
          <cell r="CH317">
            <v>0</v>
          </cell>
          <cell r="CI317">
            <v>0</v>
          </cell>
          <cell r="CJ317">
            <v>9</v>
          </cell>
        </row>
        <row r="318">
          <cell r="A318" t="str">
            <v>055410</v>
          </cell>
          <cell r="B318" t="str">
            <v>Ekipe Primary</v>
          </cell>
          <cell r="C318" t="str">
            <v>ENG</v>
          </cell>
          <cell r="D318" t="str">
            <v>PEB_SHEFA</v>
          </cell>
          <cell r="E318" t="str">
            <v>Shefa PEB</v>
          </cell>
          <cell r="F318" t="str">
            <v>V</v>
          </cell>
          <cell r="G318" t="str">
            <v>Government of Vanuatu</v>
          </cell>
          <cell r="H318" t="str">
            <v>Efate</v>
          </cell>
          <cell r="I318" t="str">
            <v>Shefa</v>
          </cell>
          <cell r="J318" t="str">
            <v>0084812001</v>
          </cell>
          <cell r="K318" t="str">
            <v>EKIPE PRIMARY SCHOOL</v>
          </cell>
          <cell r="L318" t="str">
            <v>PS</v>
          </cell>
          <cell r="M318" t="str">
            <v>No</v>
          </cell>
          <cell r="N318" t="str">
            <v>Yes</v>
          </cell>
          <cell r="O318" t="str">
            <v>Yes</v>
          </cell>
          <cell r="P318" t="str">
            <v>Yes</v>
          </cell>
          <cell r="Q318" t="str">
            <v>Yes</v>
          </cell>
          <cell r="R318" t="str">
            <v>Yes</v>
          </cell>
          <cell r="S318" t="str">
            <v>Yes</v>
          </cell>
          <cell r="T318" t="str">
            <v>Yes</v>
          </cell>
          <cell r="U318" t="str">
            <v>Yes</v>
          </cell>
          <cell r="V318" t="str">
            <v>No</v>
          </cell>
          <cell r="W318" t="str">
            <v>No</v>
          </cell>
          <cell r="X318" t="str">
            <v>No</v>
          </cell>
          <cell r="Y318" t="str">
            <v>No</v>
          </cell>
          <cell r="Z318" t="str">
            <v>No</v>
          </cell>
          <cell r="AA318" t="str">
            <v>No</v>
          </cell>
          <cell r="AB318" t="str">
            <v>No</v>
          </cell>
          <cell r="AC318" t="str">
            <v>No</v>
          </cell>
          <cell r="AD318" t="str">
            <v xml:space="preserve">1 2 3 4 5 6 7 8 </v>
          </cell>
          <cell r="AE318" t="str">
            <v>No</v>
          </cell>
          <cell r="AF318" t="str">
            <v>Yes</v>
          </cell>
          <cell r="AG318" t="str">
            <v>Yes</v>
          </cell>
          <cell r="AH318" t="str">
            <v>Yes</v>
          </cell>
          <cell r="AI318" t="str">
            <v>No</v>
          </cell>
          <cell r="AJ318" t="str">
            <v>Yes</v>
          </cell>
          <cell r="AK318" t="str">
            <v>Yes</v>
          </cell>
          <cell r="AL318" t="str">
            <v>Yes</v>
          </cell>
          <cell r="AM318" t="str">
            <v>Yes</v>
          </cell>
          <cell r="AN318" t="str">
            <v>Yes</v>
          </cell>
          <cell r="AO318" t="str">
            <v>Yes</v>
          </cell>
          <cell r="AP318" t="str">
            <v>Yes</v>
          </cell>
          <cell r="AQ318" t="str">
            <v>Yes</v>
          </cell>
          <cell r="AR318" t="str">
            <v>Yes</v>
          </cell>
          <cell r="AS318" t="str">
            <v>Yes</v>
          </cell>
          <cell r="AT318" t="str">
            <v>Yes</v>
          </cell>
          <cell r="AU318" t="str">
            <v>Yes</v>
          </cell>
          <cell r="AV318" t="str">
            <v>No</v>
          </cell>
          <cell r="AW318" t="str">
            <v>No</v>
          </cell>
          <cell r="AX318">
            <v>0</v>
          </cell>
          <cell r="AY318">
            <v>19</v>
          </cell>
          <cell r="AZ318">
            <v>29</v>
          </cell>
          <cell r="BA318">
            <v>24</v>
          </cell>
          <cell r="BB318">
            <v>26</v>
          </cell>
          <cell r="BC318">
            <v>22</v>
          </cell>
          <cell r="BD318">
            <v>20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140</v>
          </cell>
          <cell r="BO318">
            <v>0</v>
          </cell>
          <cell r="BP318">
            <v>0</v>
          </cell>
          <cell r="BQ318">
            <v>19</v>
          </cell>
          <cell r="BR318">
            <v>29</v>
          </cell>
          <cell r="BS318">
            <v>24</v>
          </cell>
          <cell r="BT318">
            <v>26</v>
          </cell>
          <cell r="BU318">
            <v>22</v>
          </cell>
          <cell r="BV318">
            <v>20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140</v>
          </cell>
          <cell r="CG318">
            <v>0</v>
          </cell>
          <cell r="CH318">
            <v>0</v>
          </cell>
          <cell r="CI318">
            <v>0</v>
          </cell>
          <cell r="CJ318">
            <v>29</v>
          </cell>
        </row>
        <row r="319">
          <cell r="A319" t="str">
            <v>055412</v>
          </cell>
          <cell r="B319" t="str">
            <v>Ekonak Primary</v>
          </cell>
          <cell r="C319" t="str">
            <v>ENG</v>
          </cell>
          <cell r="D319" t="str">
            <v>PEB_SHEFA</v>
          </cell>
          <cell r="E319" t="str">
            <v>Shefa PEB</v>
          </cell>
          <cell r="F319" t="str">
            <v>V</v>
          </cell>
          <cell r="G319" t="str">
            <v>Government of Vanuatu</v>
          </cell>
          <cell r="H319" t="str">
            <v>Efate</v>
          </cell>
          <cell r="I319" t="str">
            <v>Shefa</v>
          </cell>
          <cell r="J319" t="str">
            <v>0084793001</v>
          </cell>
          <cell r="K319" t="str">
            <v>EKONAK PRIMARY SCHOOL</v>
          </cell>
          <cell r="L319" t="str">
            <v>PS</v>
          </cell>
          <cell r="M319" t="str">
            <v>No</v>
          </cell>
          <cell r="N319" t="str">
            <v>Yes</v>
          </cell>
          <cell r="O319" t="str">
            <v>Yes</v>
          </cell>
          <cell r="P319" t="str">
            <v>Yes</v>
          </cell>
          <cell r="Q319" t="str">
            <v>Yes</v>
          </cell>
          <cell r="R319" t="str">
            <v>Yes</v>
          </cell>
          <cell r="S319" t="str">
            <v>Yes</v>
          </cell>
          <cell r="T319" t="str">
            <v>No</v>
          </cell>
          <cell r="U319" t="str">
            <v>No</v>
          </cell>
          <cell r="V319" t="str">
            <v>No</v>
          </cell>
          <cell r="W319" t="str">
            <v>No</v>
          </cell>
          <cell r="X319" t="str">
            <v>No</v>
          </cell>
          <cell r="Y319" t="str">
            <v>No</v>
          </cell>
          <cell r="Z319" t="str">
            <v>No</v>
          </cell>
          <cell r="AA319" t="str">
            <v>No</v>
          </cell>
          <cell r="AB319" t="str">
            <v>No</v>
          </cell>
          <cell r="AC319" t="str">
            <v>No</v>
          </cell>
          <cell r="AD319" t="str">
            <v xml:space="preserve">1 2 3 4 5 6 </v>
          </cell>
          <cell r="AE319" t="str">
            <v>No</v>
          </cell>
          <cell r="AF319" t="str">
            <v>Yes</v>
          </cell>
          <cell r="AG319" t="str">
            <v>No</v>
          </cell>
          <cell r="AH319" t="str">
            <v>No</v>
          </cell>
          <cell r="AI319" t="str">
            <v>No</v>
          </cell>
          <cell r="AJ319" t="str">
            <v>Yes</v>
          </cell>
          <cell r="AK319" t="str">
            <v>Yes</v>
          </cell>
          <cell r="AL319" t="str">
            <v>Yes</v>
          </cell>
          <cell r="AM319" t="str">
            <v>Yes</v>
          </cell>
          <cell r="AN319" t="str">
            <v>Yes</v>
          </cell>
          <cell r="AO319" t="str">
            <v>Yes</v>
          </cell>
          <cell r="AP319" t="str">
            <v>Yes</v>
          </cell>
          <cell r="AQ319" t="str">
            <v>Yes</v>
          </cell>
          <cell r="AR319" t="str">
            <v>Yes</v>
          </cell>
          <cell r="AS319" t="str">
            <v>Yes</v>
          </cell>
          <cell r="AT319" t="str">
            <v>Yes</v>
          </cell>
          <cell r="AU319" t="str">
            <v>Yes</v>
          </cell>
          <cell r="AV319" t="str">
            <v>No</v>
          </cell>
          <cell r="AW319" t="str">
            <v>No</v>
          </cell>
          <cell r="AX319">
            <v>0</v>
          </cell>
          <cell r="AY319">
            <v>18</v>
          </cell>
          <cell r="AZ319">
            <v>20</v>
          </cell>
          <cell r="BA319">
            <v>20</v>
          </cell>
          <cell r="BB319">
            <v>21</v>
          </cell>
          <cell r="BC319">
            <v>21</v>
          </cell>
          <cell r="BD319">
            <v>14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114</v>
          </cell>
          <cell r="BO319">
            <v>0</v>
          </cell>
          <cell r="BP319">
            <v>0</v>
          </cell>
          <cell r="BQ319">
            <v>18</v>
          </cell>
          <cell r="BR319">
            <v>20</v>
          </cell>
          <cell r="BS319">
            <v>20</v>
          </cell>
          <cell r="BT319">
            <v>21</v>
          </cell>
          <cell r="BU319">
            <v>21</v>
          </cell>
          <cell r="BV319">
            <v>14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114</v>
          </cell>
          <cell r="CG319">
            <v>0</v>
          </cell>
          <cell r="CH319">
            <v>0</v>
          </cell>
          <cell r="CI319">
            <v>0</v>
          </cell>
          <cell r="CJ319">
            <v>15</v>
          </cell>
        </row>
        <row r="320">
          <cell r="A320" t="str">
            <v>055414</v>
          </cell>
          <cell r="B320" t="str">
            <v>Eratap Primary</v>
          </cell>
          <cell r="C320" t="str">
            <v>ENG</v>
          </cell>
          <cell r="D320" t="str">
            <v>PEB_SHEFA</v>
          </cell>
          <cell r="E320" t="str">
            <v>Shefa PEB</v>
          </cell>
          <cell r="F320" t="str">
            <v>V</v>
          </cell>
          <cell r="G320" t="str">
            <v>Government of Vanuatu</v>
          </cell>
          <cell r="H320" t="str">
            <v>Efate</v>
          </cell>
          <cell r="I320" t="str">
            <v>Shefa</v>
          </cell>
          <cell r="J320" t="str">
            <v>0084796001</v>
          </cell>
          <cell r="K320" t="str">
            <v>ERATAP PRIMARY SCHOOL</v>
          </cell>
          <cell r="L320" t="str">
            <v>PS</v>
          </cell>
          <cell r="M320" t="str">
            <v>No</v>
          </cell>
          <cell r="N320" t="str">
            <v>Yes</v>
          </cell>
          <cell r="O320" t="str">
            <v>Yes</v>
          </cell>
          <cell r="P320" t="str">
            <v>Yes</v>
          </cell>
          <cell r="Q320" t="str">
            <v>Yes</v>
          </cell>
          <cell r="R320" t="str">
            <v>Yes</v>
          </cell>
          <cell r="S320" t="str">
            <v>Yes</v>
          </cell>
          <cell r="T320" t="str">
            <v>Yes</v>
          </cell>
          <cell r="U320" t="str">
            <v>Yes</v>
          </cell>
          <cell r="V320" t="str">
            <v>No</v>
          </cell>
          <cell r="W320" t="str">
            <v>No</v>
          </cell>
          <cell r="X320" t="str">
            <v>No</v>
          </cell>
          <cell r="Y320" t="str">
            <v>No</v>
          </cell>
          <cell r="Z320" t="str">
            <v>No</v>
          </cell>
          <cell r="AA320" t="str">
            <v>No</v>
          </cell>
          <cell r="AB320" t="str">
            <v>No</v>
          </cell>
          <cell r="AC320" t="str">
            <v>No</v>
          </cell>
          <cell r="AD320" t="str">
            <v xml:space="preserve">1 2 3 4 5 6 7 8 </v>
          </cell>
          <cell r="AE320" t="str">
            <v>No</v>
          </cell>
          <cell r="AF320" t="str">
            <v>Yes</v>
          </cell>
          <cell r="AG320" t="str">
            <v>Yes</v>
          </cell>
          <cell r="AH320" t="str">
            <v>Yes</v>
          </cell>
          <cell r="AI320" t="str">
            <v>No</v>
          </cell>
          <cell r="AJ320" t="str">
            <v>Yes</v>
          </cell>
          <cell r="AK320" t="str">
            <v>Yes</v>
          </cell>
          <cell r="AL320" t="str">
            <v>Yes</v>
          </cell>
          <cell r="AM320" t="str">
            <v>Yes</v>
          </cell>
          <cell r="AN320" t="str">
            <v>Yes</v>
          </cell>
          <cell r="AO320" t="str">
            <v>Yes</v>
          </cell>
          <cell r="AP320" t="str">
            <v>Yes</v>
          </cell>
          <cell r="AQ320" t="str">
            <v>Yes</v>
          </cell>
          <cell r="AR320" t="str">
            <v>Yes</v>
          </cell>
          <cell r="AS320" t="str">
            <v>Yes</v>
          </cell>
          <cell r="AT320" t="str">
            <v>Yes</v>
          </cell>
          <cell r="AU320" t="str">
            <v>Yes</v>
          </cell>
          <cell r="AV320" t="str">
            <v>No</v>
          </cell>
          <cell r="AW320" t="str">
            <v>No</v>
          </cell>
          <cell r="AX320">
            <v>0</v>
          </cell>
          <cell r="AY320">
            <v>41</v>
          </cell>
          <cell r="AZ320">
            <v>49</v>
          </cell>
          <cell r="BA320">
            <v>48</v>
          </cell>
          <cell r="BB320">
            <v>55</v>
          </cell>
          <cell r="BC320">
            <v>54</v>
          </cell>
          <cell r="BD320">
            <v>74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321</v>
          </cell>
          <cell r="BO320">
            <v>0</v>
          </cell>
          <cell r="BP320">
            <v>0</v>
          </cell>
          <cell r="BQ320">
            <v>41</v>
          </cell>
          <cell r="BR320">
            <v>49</v>
          </cell>
          <cell r="BS320">
            <v>48</v>
          </cell>
          <cell r="BT320">
            <v>55</v>
          </cell>
          <cell r="BU320">
            <v>54</v>
          </cell>
          <cell r="BV320">
            <v>74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321</v>
          </cell>
          <cell r="CG320">
            <v>0</v>
          </cell>
          <cell r="CH320">
            <v>0</v>
          </cell>
          <cell r="CI320">
            <v>0</v>
          </cell>
          <cell r="CJ320">
            <v>51</v>
          </cell>
        </row>
        <row r="321">
          <cell r="A321" t="str">
            <v>055415</v>
          </cell>
          <cell r="B321" t="str">
            <v>Erakor English Primary</v>
          </cell>
          <cell r="C321" t="str">
            <v>ENG</v>
          </cell>
          <cell r="D321" t="str">
            <v>PEB_SHEFA</v>
          </cell>
          <cell r="E321" t="str">
            <v>Shefa PEB</v>
          </cell>
          <cell r="F321" t="str">
            <v>V</v>
          </cell>
          <cell r="G321" t="str">
            <v>Government of Vanuatu</v>
          </cell>
          <cell r="H321" t="str">
            <v>Efate</v>
          </cell>
          <cell r="I321" t="str">
            <v>Shefa</v>
          </cell>
          <cell r="J321" t="str">
            <v>0084813001</v>
          </cell>
          <cell r="K321" t="str">
            <v>ERAKOR PRIMARY SCHOOL</v>
          </cell>
          <cell r="L321" t="str">
            <v>PS</v>
          </cell>
          <cell r="M321" t="str">
            <v>No</v>
          </cell>
          <cell r="N321" t="str">
            <v>Yes</v>
          </cell>
          <cell r="O321" t="str">
            <v>Yes</v>
          </cell>
          <cell r="P321" t="str">
            <v>Yes</v>
          </cell>
          <cell r="Q321" t="str">
            <v>Yes</v>
          </cell>
          <cell r="R321" t="str">
            <v>Yes</v>
          </cell>
          <cell r="S321" t="str">
            <v>Yes</v>
          </cell>
          <cell r="T321" t="str">
            <v>No</v>
          </cell>
          <cell r="U321" t="str">
            <v>No</v>
          </cell>
          <cell r="V321" t="str">
            <v>No</v>
          </cell>
          <cell r="W321" t="str">
            <v>No</v>
          </cell>
          <cell r="X321" t="str">
            <v>No</v>
          </cell>
          <cell r="Y321" t="str">
            <v>No</v>
          </cell>
          <cell r="Z321" t="str">
            <v>No</v>
          </cell>
          <cell r="AA321" t="str">
            <v>No</v>
          </cell>
          <cell r="AB321" t="str">
            <v>No</v>
          </cell>
          <cell r="AC321" t="str">
            <v>No</v>
          </cell>
          <cell r="AD321" t="str">
            <v xml:space="preserve">1 2 3 4 5 6 </v>
          </cell>
          <cell r="AE321" t="str">
            <v>No</v>
          </cell>
          <cell r="AF321" t="str">
            <v>Yes</v>
          </cell>
          <cell r="AG321" t="str">
            <v>No</v>
          </cell>
          <cell r="AH321" t="str">
            <v>No</v>
          </cell>
          <cell r="AI321" t="str">
            <v>No</v>
          </cell>
          <cell r="AJ321" t="str">
            <v>Yes</v>
          </cell>
          <cell r="AK321" t="str">
            <v>Yes</v>
          </cell>
          <cell r="AL321" t="str">
            <v>Yes</v>
          </cell>
          <cell r="AM321" t="str">
            <v>Yes</v>
          </cell>
          <cell r="AN321" t="str">
            <v>Yes</v>
          </cell>
          <cell r="AO321" t="str">
            <v>Yes</v>
          </cell>
          <cell r="AP321" t="str">
            <v>Yes</v>
          </cell>
          <cell r="AQ321" t="str">
            <v>Yes</v>
          </cell>
          <cell r="AR321" t="str">
            <v>Yes</v>
          </cell>
          <cell r="AS321" t="str">
            <v>Yes</v>
          </cell>
          <cell r="AT321" t="str">
            <v>Yes</v>
          </cell>
          <cell r="AU321" t="str">
            <v>Yes</v>
          </cell>
          <cell r="AV321" t="str">
            <v>No</v>
          </cell>
          <cell r="AW321" t="str">
            <v>No</v>
          </cell>
          <cell r="AX321">
            <v>0</v>
          </cell>
          <cell r="AY321">
            <v>30</v>
          </cell>
          <cell r="AZ321">
            <v>33</v>
          </cell>
          <cell r="BA321">
            <v>40</v>
          </cell>
          <cell r="BB321">
            <v>47</v>
          </cell>
          <cell r="BC321">
            <v>48</v>
          </cell>
          <cell r="BD321">
            <v>57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255</v>
          </cell>
          <cell r="BO321">
            <v>0</v>
          </cell>
          <cell r="BP321">
            <v>0</v>
          </cell>
          <cell r="BQ321">
            <v>30</v>
          </cell>
          <cell r="BR321">
            <v>33</v>
          </cell>
          <cell r="BS321">
            <v>40</v>
          </cell>
          <cell r="BT321">
            <v>47</v>
          </cell>
          <cell r="BU321">
            <v>48</v>
          </cell>
          <cell r="BV321">
            <v>57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255</v>
          </cell>
          <cell r="CG321">
            <v>0</v>
          </cell>
          <cell r="CH321">
            <v>0</v>
          </cell>
          <cell r="CI321">
            <v>0</v>
          </cell>
          <cell r="CJ321">
            <v>13</v>
          </cell>
        </row>
        <row r="322">
          <cell r="A322" t="str">
            <v>055416</v>
          </cell>
          <cell r="B322" t="str">
            <v>Erakor French Primary</v>
          </cell>
          <cell r="C322" t="str">
            <v>FRE</v>
          </cell>
          <cell r="D322" t="str">
            <v>PEB_SHEFA</v>
          </cell>
          <cell r="E322" t="str">
            <v>Shefa PEB</v>
          </cell>
          <cell r="F322" t="str">
            <v>V</v>
          </cell>
          <cell r="G322" t="str">
            <v>Government of Vanuatu</v>
          </cell>
          <cell r="H322" t="str">
            <v>Efate</v>
          </cell>
          <cell r="I322" t="str">
            <v>Shefa</v>
          </cell>
          <cell r="J322" t="str">
            <v>0084813001</v>
          </cell>
          <cell r="K322" t="str">
            <v>ERAKOR PRIMARY SCHOOL</v>
          </cell>
          <cell r="L322" t="str">
            <v>PS</v>
          </cell>
          <cell r="M322" t="str">
            <v>No</v>
          </cell>
          <cell r="N322" t="str">
            <v>Yes</v>
          </cell>
          <cell r="O322" t="str">
            <v>Yes</v>
          </cell>
          <cell r="P322" t="str">
            <v>Yes</v>
          </cell>
          <cell r="Q322" t="str">
            <v>Yes</v>
          </cell>
          <cell r="R322" t="str">
            <v>Yes</v>
          </cell>
          <cell r="S322" t="str">
            <v>Yes</v>
          </cell>
          <cell r="T322" t="str">
            <v>Yes</v>
          </cell>
          <cell r="U322" t="str">
            <v>Yes</v>
          </cell>
          <cell r="V322" t="str">
            <v>No</v>
          </cell>
          <cell r="W322" t="str">
            <v>No</v>
          </cell>
          <cell r="X322" t="str">
            <v>No</v>
          </cell>
          <cell r="Y322" t="str">
            <v>No</v>
          </cell>
          <cell r="Z322" t="str">
            <v>No</v>
          </cell>
          <cell r="AA322" t="str">
            <v>No</v>
          </cell>
          <cell r="AB322" t="str">
            <v>No</v>
          </cell>
          <cell r="AC322" t="str">
            <v>No</v>
          </cell>
          <cell r="AD322" t="str">
            <v xml:space="preserve">1 2 3 4 5 6 7 8 </v>
          </cell>
          <cell r="AE322" t="str">
            <v>No</v>
          </cell>
          <cell r="AF322" t="str">
            <v>Yes</v>
          </cell>
          <cell r="AG322" t="str">
            <v>Yes</v>
          </cell>
          <cell r="AH322" t="str">
            <v>Yes</v>
          </cell>
          <cell r="AI322" t="str">
            <v>No</v>
          </cell>
          <cell r="AJ322" t="str">
            <v>Yes</v>
          </cell>
          <cell r="AK322" t="str">
            <v>Yes</v>
          </cell>
          <cell r="AL322" t="str">
            <v>Yes</v>
          </cell>
          <cell r="AM322" t="str">
            <v>Yes</v>
          </cell>
          <cell r="AN322" t="str">
            <v>Yes</v>
          </cell>
          <cell r="AO322" t="str">
            <v>Yes</v>
          </cell>
          <cell r="AP322" t="str">
            <v>Yes</v>
          </cell>
          <cell r="AQ322" t="str">
            <v>Yes</v>
          </cell>
          <cell r="AR322" t="str">
            <v>Yes</v>
          </cell>
          <cell r="AS322" t="str">
            <v>Yes</v>
          </cell>
          <cell r="AT322" t="str">
            <v>Yes</v>
          </cell>
          <cell r="AU322" t="str">
            <v>Yes</v>
          </cell>
          <cell r="AV322" t="str">
            <v>No</v>
          </cell>
          <cell r="AW322" t="str">
            <v>No</v>
          </cell>
          <cell r="AX322">
            <v>0</v>
          </cell>
          <cell r="AY322">
            <v>30</v>
          </cell>
          <cell r="AZ322">
            <v>28</v>
          </cell>
          <cell r="BA322">
            <v>29</v>
          </cell>
          <cell r="BB322">
            <v>34</v>
          </cell>
          <cell r="BC322">
            <v>44</v>
          </cell>
          <cell r="BD322">
            <v>31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196</v>
          </cell>
          <cell r="BO322">
            <v>0</v>
          </cell>
          <cell r="BP322">
            <v>0</v>
          </cell>
          <cell r="BQ322">
            <v>30</v>
          </cell>
          <cell r="BR322">
            <v>28</v>
          </cell>
          <cell r="BS322">
            <v>29</v>
          </cell>
          <cell r="BT322">
            <v>34</v>
          </cell>
          <cell r="BU322">
            <v>44</v>
          </cell>
          <cell r="BV322">
            <v>31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196</v>
          </cell>
          <cell r="CG322">
            <v>0</v>
          </cell>
          <cell r="CH322">
            <v>0</v>
          </cell>
          <cell r="CI322">
            <v>0</v>
          </cell>
          <cell r="CJ322">
            <v>15</v>
          </cell>
        </row>
        <row r="323">
          <cell r="A323" t="str">
            <v>055418</v>
          </cell>
          <cell r="B323" t="str">
            <v>Eton Primary</v>
          </cell>
          <cell r="C323" t="str">
            <v>ENG</v>
          </cell>
          <cell r="D323" t="str">
            <v>PEB_SHEFA</v>
          </cell>
          <cell r="E323" t="str">
            <v>Shefa PEB</v>
          </cell>
          <cell r="F323" t="str">
            <v>V</v>
          </cell>
          <cell r="G323" t="str">
            <v>Government of Vanuatu</v>
          </cell>
          <cell r="H323" t="str">
            <v>Efate</v>
          </cell>
          <cell r="I323" t="str">
            <v>Shefa</v>
          </cell>
          <cell r="J323" t="str">
            <v>0084797001</v>
          </cell>
          <cell r="K323" t="str">
            <v>ETON PRIMARY SCHOOL</v>
          </cell>
          <cell r="L323" t="str">
            <v>PS</v>
          </cell>
          <cell r="M323" t="str">
            <v>No</v>
          </cell>
          <cell r="N323" t="str">
            <v>Yes</v>
          </cell>
          <cell r="O323" t="str">
            <v>Yes</v>
          </cell>
          <cell r="P323" t="str">
            <v>Yes</v>
          </cell>
          <cell r="Q323" t="str">
            <v>Yes</v>
          </cell>
          <cell r="R323" t="str">
            <v>Yes</v>
          </cell>
          <cell r="S323" t="str">
            <v>Yes</v>
          </cell>
          <cell r="T323" t="str">
            <v>Yes</v>
          </cell>
          <cell r="U323" t="str">
            <v>Yes</v>
          </cell>
          <cell r="V323" t="str">
            <v>No</v>
          </cell>
          <cell r="W323" t="str">
            <v>No</v>
          </cell>
          <cell r="X323" t="str">
            <v>No</v>
          </cell>
          <cell r="Y323" t="str">
            <v>No</v>
          </cell>
          <cell r="Z323" t="str">
            <v>No</v>
          </cell>
          <cell r="AA323" t="str">
            <v>No</v>
          </cell>
          <cell r="AB323" t="str">
            <v>No</v>
          </cell>
          <cell r="AC323" t="str">
            <v>No</v>
          </cell>
          <cell r="AD323" t="str">
            <v xml:space="preserve">1 2 3 4 5 6 7 8 </v>
          </cell>
          <cell r="AE323" t="str">
            <v>No</v>
          </cell>
          <cell r="AF323" t="str">
            <v>Yes</v>
          </cell>
          <cell r="AG323" t="str">
            <v>Yes</v>
          </cell>
          <cell r="AH323" t="str">
            <v>Yes</v>
          </cell>
          <cell r="AI323" t="str">
            <v>No</v>
          </cell>
          <cell r="AJ323" t="str">
            <v>Yes</v>
          </cell>
          <cell r="AK323" t="str">
            <v>Yes</v>
          </cell>
          <cell r="AL323" t="str">
            <v>Yes</v>
          </cell>
          <cell r="AM323" t="str">
            <v>Yes</v>
          </cell>
          <cell r="AN323" t="str">
            <v>Yes</v>
          </cell>
          <cell r="AO323" t="str">
            <v>Yes</v>
          </cell>
          <cell r="AP323" t="str">
            <v>Yes</v>
          </cell>
          <cell r="AQ323" t="str">
            <v>Yes</v>
          </cell>
          <cell r="AR323" t="str">
            <v>Yes</v>
          </cell>
          <cell r="AS323" t="str">
            <v>Yes</v>
          </cell>
          <cell r="AT323" t="str">
            <v>Yes</v>
          </cell>
          <cell r="AU323" t="str">
            <v>Yes</v>
          </cell>
          <cell r="AV323" t="str">
            <v>No</v>
          </cell>
          <cell r="AW323" t="str">
            <v>No</v>
          </cell>
          <cell r="AX323">
            <v>0</v>
          </cell>
          <cell r="AY323">
            <v>30</v>
          </cell>
          <cell r="AZ323">
            <v>22</v>
          </cell>
          <cell r="BA323">
            <v>29</v>
          </cell>
          <cell r="BB323">
            <v>37</v>
          </cell>
          <cell r="BC323">
            <v>29</v>
          </cell>
          <cell r="BD323">
            <v>32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179</v>
          </cell>
          <cell r="BO323">
            <v>0</v>
          </cell>
          <cell r="BP323">
            <v>0</v>
          </cell>
          <cell r="BQ323">
            <v>30</v>
          </cell>
          <cell r="BR323">
            <v>22</v>
          </cell>
          <cell r="BS323">
            <v>29</v>
          </cell>
          <cell r="BT323">
            <v>37</v>
          </cell>
          <cell r="BU323">
            <v>29</v>
          </cell>
          <cell r="BV323">
            <v>32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179</v>
          </cell>
          <cell r="CG323">
            <v>0</v>
          </cell>
          <cell r="CH323">
            <v>0</v>
          </cell>
          <cell r="CI323">
            <v>0</v>
          </cell>
          <cell r="CJ323">
            <v>35</v>
          </cell>
        </row>
        <row r="324">
          <cell r="A324" t="str">
            <v>055426</v>
          </cell>
          <cell r="B324" t="str">
            <v>Lagon II/St. Joseph Primary</v>
          </cell>
          <cell r="C324" t="str">
            <v>FRE</v>
          </cell>
          <cell r="D324" t="str">
            <v>CATH</v>
          </cell>
          <cell r="E324" t="str">
            <v>Catholic Education Authority</v>
          </cell>
          <cell r="F324" t="str">
            <v>G</v>
          </cell>
          <cell r="G324" t="str">
            <v>Church (Government Assisted)</v>
          </cell>
          <cell r="H324" t="str">
            <v>Efate</v>
          </cell>
          <cell r="I324" t="str">
            <v>Shefa</v>
          </cell>
          <cell r="J324" t="str">
            <v>0084829001</v>
          </cell>
          <cell r="K324" t="str">
            <v>ST JOSEPH PRIMARY SCHOOL</v>
          </cell>
          <cell r="L324" t="str">
            <v>PS</v>
          </cell>
          <cell r="M324" t="str">
            <v>No</v>
          </cell>
          <cell r="N324" t="str">
            <v>Yes</v>
          </cell>
          <cell r="O324" t="str">
            <v>Yes</v>
          </cell>
          <cell r="P324" t="str">
            <v>Yes</v>
          </cell>
          <cell r="Q324" t="str">
            <v>Yes</v>
          </cell>
          <cell r="R324" t="str">
            <v>Yes</v>
          </cell>
          <cell r="S324" t="str">
            <v>Yes</v>
          </cell>
          <cell r="T324" t="str">
            <v>No</v>
          </cell>
          <cell r="U324" t="str">
            <v>No</v>
          </cell>
          <cell r="V324" t="str">
            <v>No</v>
          </cell>
          <cell r="W324" t="str">
            <v>No</v>
          </cell>
          <cell r="X324" t="str">
            <v>No</v>
          </cell>
          <cell r="Y324" t="str">
            <v>No</v>
          </cell>
          <cell r="Z324" t="str">
            <v>No</v>
          </cell>
          <cell r="AA324" t="str">
            <v>No</v>
          </cell>
          <cell r="AB324" t="str">
            <v>No</v>
          </cell>
          <cell r="AC324" t="str">
            <v>No</v>
          </cell>
          <cell r="AD324" t="str">
            <v xml:space="preserve">1 2 3 4 5 6 </v>
          </cell>
          <cell r="AE324" t="str">
            <v>No</v>
          </cell>
          <cell r="AF324" t="str">
            <v>Yes</v>
          </cell>
          <cell r="AG324" t="str">
            <v>No</v>
          </cell>
          <cell r="AH324" t="str">
            <v>No</v>
          </cell>
          <cell r="AI324" t="str">
            <v>No</v>
          </cell>
          <cell r="AJ324" t="str">
            <v>Yes</v>
          </cell>
          <cell r="AK324" t="str">
            <v>Yes</v>
          </cell>
          <cell r="AL324" t="str">
            <v>Yes</v>
          </cell>
          <cell r="AM324" t="str">
            <v>Yes</v>
          </cell>
          <cell r="AN324" t="str">
            <v>Yes</v>
          </cell>
          <cell r="AO324" t="str">
            <v>Yes</v>
          </cell>
          <cell r="AP324" t="str">
            <v>Yes</v>
          </cell>
          <cell r="AQ324" t="str">
            <v>Yes</v>
          </cell>
          <cell r="AR324" t="str">
            <v>Yes</v>
          </cell>
          <cell r="AS324" t="str">
            <v>Yes</v>
          </cell>
          <cell r="AT324" t="str">
            <v>Yes</v>
          </cell>
          <cell r="AU324" t="str">
            <v>Yes</v>
          </cell>
          <cell r="AV324" t="str">
            <v>No</v>
          </cell>
          <cell r="AW324" t="str">
            <v>No</v>
          </cell>
          <cell r="AX324">
            <v>0</v>
          </cell>
          <cell r="AY324">
            <v>66</v>
          </cell>
          <cell r="AZ324">
            <v>53</v>
          </cell>
          <cell r="BA324">
            <v>61</v>
          </cell>
          <cell r="BB324">
            <v>74</v>
          </cell>
          <cell r="BC324">
            <v>51</v>
          </cell>
          <cell r="BD324">
            <v>78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383</v>
          </cell>
          <cell r="BO324">
            <v>0</v>
          </cell>
          <cell r="BP324">
            <v>0</v>
          </cell>
          <cell r="BQ324">
            <v>66</v>
          </cell>
          <cell r="BR324">
            <v>53</v>
          </cell>
          <cell r="BS324">
            <v>61</v>
          </cell>
          <cell r="BT324">
            <v>73</v>
          </cell>
          <cell r="BU324">
            <v>51</v>
          </cell>
          <cell r="BV324">
            <v>78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382</v>
          </cell>
          <cell r="CG324">
            <v>0</v>
          </cell>
          <cell r="CH324">
            <v>0</v>
          </cell>
          <cell r="CI324">
            <v>0</v>
          </cell>
          <cell r="CJ324">
            <v>24</v>
          </cell>
        </row>
        <row r="325">
          <cell r="A325" t="str">
            <v>055428</v>
          </cell>
          <cell r="B325" t="str">
            <v>Lausake Primary</v>
          </cell>
          <cell r="C325" t="str">
            <v>ENG</v>
          </cell>
          <cell r="D325" t="str">
            <v>PEB_SHEFA</v>
          </cell>
          <cell r="E325" t="str">
            <v>Shefa PEB</v>
          </cell>
          <cell r="F325" t="str">
            <v>V</v>
          </cell>
          <cell r="G325" t="str">
            <v>Government of Vanuatu</v>
          </cell>
          <cell r="H325" t="str">
            <v>Emao</v>
          </cell>
          <cell r="I325" t="str">
            <v>Shefa</v>
          </cell>
          <cell r="J325" t="str">
            <v>0084798001</v>
          </cell>
          <cell r="K325" t="str">
            <v>LAUSAKE PRIMARY SCHOOL</v>
          </cell>
          <cell r="L325" t="str">
            <v>PS</v>
          </cell>
          <cell r="M325" t="str">
            <v>No</v>
          </cell>
          <cell r="N325" t="str">
            <v>Yes</v>
          </cell>
          <cell r="O325" t="str">
            <v>Yes</v>
          </cell>
          <cell r="P325" t="str">
            <v>Yes</v>
          </cell>
          <cell r="Q325" t="str">
            <v>Yes</v>
          </cell>
          <cell r="R325" t="str">
            <v>Yes</v>
          </cell>
          <cell r="S325" t="str">
            <v>Yes</v>
          </cell>
          <cell r="T325" t="str">
            <v>No</v>
          </cell>
          <cell r="U325" t="str">
            <v>No</v>
          </cell>
          <cell r="V325" t="str">
            <v>No</v>
          </cell>
          <cell r="W325" t="str">
            <v>No</v>
          </cell>
          <cell r="X325" t="str">
            <v>No</v>
          </cell>
          <cell r="Y325" t="str">
            <v>No</v>
          </cell>
          <cell r="Z325" t="str">
            <v>No</v>
          </cell>
          <cell r="AA325" t="str">
            <v>No</v>
          </cell>
          <cell r="AB325" t="str">
            <v>No</v>
          </cell>
          <cell r="AC325" t="str">
            <v>No</v>
          </cell>
          <cell r="AD325" t="str">
            <v xml:space="preserve">1 2 3 4 5 6 </v>
          </cell>
          <cell r="AE325" t="str">
            <v>No</v>
          </cell>
          <cell r="AF325" t="str">
            <v>Yes</v>
          </cell>
          <cell r="AG325" t="str">
            <v>No</v>
          </cell>
          <cell r="AH325" t="str">
            <v>No</v>
          </cell>
          <cell r="AI325" t="str">
            <v>No</v>
          </cell>
          <cell r="AJ325" t="str">
            <v>Yes</v>
          </cell>
          <cell r="AK325" t="str">
            <v>Yes</v>
          </cell>
          <cell r="AL325" t="str">
            <v>Yes</v>
          </cell>
          <cell r="AM325" t="str">
            <v>Yes</v>
          </cell>
          <cell r="AN325" t="str">
            <v>Yes</v>
          </cell>
          <cell r="AO325" t="str">
            <v>Yes</v>
          </cell>
          <cell r="AP325" t="str">
            <v>No</v>
          </cell>
          <cell r="AQ325" t="str">
            <v>Yes</v>
          </cell>
          <cell r="AR325" t="str">
            <v>Yes</v>
          </cell>
          <cell r="AS325" t="str">
            <v>Yes</v>
          </cell>
          <cell r="AT325" t="str">
            <v>Yes</v>
          </cell>
          <cell r="AU325" t="str">
            <v>Yes</v>
          </cell>
          <cell r="AV325" t="str">
            <v>No</v>
          </cell>
          <cell r="AW325" t="str">
            <v>No</v>
          </cell>
          <cell r="AX325">
            <v>0</v>
          </cell>
          <cell r="AY325">
            <v>16</v>
          </cell>
          <cell r="AZ325">
            <v>13</v>
          </cell>
          <cell r="BA325">
            <v>12</v>
          </cell>
          <cell r="BB325">
            <v>10</v>
          </cell>
          <cell r="BC325">
            <v>13</v>
          </cell>
          <cell r="BD325">
            <v>12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76</v>
          </cell>
          <cell r="BO325">
            <v>0</v>
          </cell>
          <cell r="BP325">
            <v>0</v>
          </cell>
          <cell r="BQ325">
            <v>16</v>
          </cell>
          <cell r="BR325">
            <v>13</v>
          </cell>
          <cell r="BS325">
            <v>12</v>
          </cell>
          <cell r="BT325">
            <v>10</v>
          </cell>
          <cell r="BU325">
            <v>13</v>
          </cell>
          <cell r="BV325">
            <v>12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76</v>
          </cell>
          <cell r="CG325">
            <v>0</v>
          </cell>
          <cell r="CH325">
            <v>0</v>
          </cell>
          <cell r="CI325">
            <v>0</v>
          </cell>
          <cell r="CJ325">
            <v>9</v>
          </cell>
        </row>
        <row r="326">
          <cell r="A326" t="str">
            <v>0554320</v>
          </cell>
          <cell r="B326" t="str">
            <v>Lonest (St Jean Marie Vianey Primaire) Primary</v>
          </cell>
          <cell r="C326" t="str">
            <v>FRE</v>
          </cell>
          <cell r="D326" t="str">
            <v>CATH</v>
          </cell>
          <cell r="E326" t="str">
            <v>Catholic Education Authority</v>
          </cell>
          <cell r="F326" t="str">
            <v>G</v>
          </cell>
          <cell r="G326" t="str">
            <v>Church (Government Assisted)</v>
          </cell>
          <cell r="H326" t="str">
            <v>Efate</v>
          </cell>
          <cell r="I326" t="str">
            <v>Shefa</v>
          </cell>
          <cell r="J326" t="str">
            <v>0084831001</v>
          </cell>
          <cell r="K326" t="str">
            <v>LONEST PRIMARY SCHOOL</v>
          </cell>
          <cell r="L326" t="str">
            <v>PS</v>
          </cell>
          <cell r="M326" t="str">
            <v>No</v>
          </cell>
          <cell r="N326" t="str">
            <v>Yes</v>
          </cell>
          <cell r="O326" t="str">
            <v>Yes</v>
          </cell>
          <cell r="P326" t="str">
            <v>Yes</v>
          </cell>
          <cell r="Q326" t="str">
            <v>Yes</v>
          </cell>
          <cell r="R326" t="str">
            <v>Yes</v>
          </cell>
          <cell r="S326" t="str">
            <v>Yes</v>
          </cell>
          <cell r="T326" t="str">
            <v>No</v>
          </cell>
          <cell r="U326" t="str">
            <v>No</v>
          </cell>
          <cell r="V326" t="str">
            <v>No</v>
          </cell>
          <cell r="W326" t="str">
            <v>No</v>
          </cell>
          <cell r="X326" t="str">
            <v>No</v>
          </cell>
          <cell r="Y326" t="str">
            <v>No</v>
          </cell>
          <cell r="Z326" t="str">
            <v>No</v>
          </cell>
          <cell r="AA326" t="str">
            <v>No</v>
          </cell>
          <cell r="AB326" t="str">
            <v>No</v>
          </cell>
          <cell r="AC326" t="str">
            <v>No</v>
          </cell>
          <cell r="AD326" t="str">
            <v xml:space="preserve">1 2 3 4 5 6 </v>
          </cell>
          <cell r="AE326" t="str">
            <v>No</v>
          </cell>
          <cell r="AF326" t="str">
            <v>Yes</v>
          </cell>
          <cell r="AG326" t="str">
            <v>No</v>
          </cell>
          <cell r="AH326" t="str">
            <v>No</v>
          </cell>
          <cell r="AI326" t="str">
            <v>No</v>
          </cell>
          <cell r="AJ326" t="str">
            <v>Yes</v>
          </cell>
          <cell r="AK326" t="str">
            <v>Yes</v>
          </cell>
          <cell r="AL326" t="str">
            <v>Yes</v>
          </cell>
          <cell r="AM326" t="str">
            <v>Yes</v>
          </cell>
          <cell r="AN326" t="str">
            <v>Yes</v>
          </cell>
          <cell r="AO326" t="str">
            <v>Yes</v>
          </cell>
          <cell r="AP326" t="str">
            <v>Yes</v>
          </cell>
          <cell r="AQ326" t="str">
            <v>Yes</v>
          </cell>
          <cell r="AR326" t="str">
            <v>Yes</v>
          </cell>
          <cell r="AS326" t="str">
            <v>Yes</v>
          </cell>
          <cell r="AT326" t="str">
            <v>Yes</v>
          </cell>
          <cell r="AU326" t="str">
            <v>Yes</v>
          </cell>
          <cell r="AV326" t="str">
            <v>No</v>
          </cell>
          <cell r="AW326" t="str">
            <v>No</v>
          </cell>
          <cell r="AX326">
            <v>0</v>
          </cell>
          <cell r="AY326">
            <v>14</v>
          </cell>
          <cell r="AZ326">
            <v>14</v>
          </cell>
          <cell r="BA326">
            <v>22</v>
          </cell>
          <cell r="BB326">
            <v>13</v>
          </cell>
          <cell r="BC326">
            <v>23</v>
          </cell>
          <cell r="BD326">
            <v>19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105</v>
          </cell>
          <cell r="BO326">
            <v>0</v>
          </cell>
          <cell r="BP326">
            <v>0</v>
          </cell>
          <cell r="BQ326">
            <v>14</v>
          </cell>
          <cell r="BR326">
            <v>14</v>
          </cell>
          <cell r="BS326">
            <v>22</v>
          </cell>
          <cell r="BT326">
            <v>13</v>
          </cell>
          <cell r="BU326">
            <v>23</v>
          </cell>
          <cell r="BV326">
            <v>19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105</v>
          </cell>
          <cell r="CG326">
            <v>0</v>
          </cell>
          <cell r="CH326">
            <v>0</v>
          </cell>
          <cell r="CI326">
            <v>0</v>
          </cell>
          <cell r="CJ326">
            <v>7</v>
          </cell>
        </row>
        <row r="327">
          <cell r="A327" t="str">
            <v>0554328</v>
          </cell>
          <cell r="B327" t="str">
            <v>Sea Side Community Primary</v>
          </cell>
          <cell r="C327" t="str">
            <v>ENG</v>
          </cell>
          <cell r="D327" t="str">
            <v>PCV</v>
          </cell>
          <cell r="E327" t="str">
            <v>Presbyterian Church of Vanuatu</v>
          </cell>
          <cell r="F327" t="str">
            <v>G</v>
          </cell>
          <cell r="G327" t="str">
            <v>Church (Government Assisted)</v>
          </cell>
          <cell r="H327" t="str">
            <v>Efate</v>
          </cell>
          <cell r="I327" t="str">
            <v>Shefa</v>
          </cell>
          <cell r="J327" t="str">
            <v>0087030001</v>
          </cell>
          <cell r="K327" t="str">
            <v>SEASIDE COMMUNITY SCHOOL</v>
          </cell>
          <cell r="L327" t="str">
            <v>PS</v>
          </cell>
          <cell r="M327" t="str">
            <v>No</v>
          </cell>
          <cell r="N327" t="str">
            <v>Yes</v>
          </cell>
          <cell r="O327" t="str">
            <v>Yes</v>
          </cell>
          <cell r="P327" t="str">
            <v>Yes</v>
          </cell>
          <cell r="Q327" t="str">
            <v>Yes</v>
          </cell>
          <cell r="R327" t="str">
            <v>Yes</v>
          </cell>
          <cell r="S327" t="str">
            <v>Yes</v>
          </cell>
          <cell r="T327" t="str">
            <v>No</v>
          </cell>
          <cell r="U327" t="str">
            <v>No</v>
          </cell>
          <cell r="V327" t="str">
            <v>No</v>
          </cell>
          <cell r="W327" t="str">
            <v>No</v>
          </cell>
          <cell r="X327" t="str">
            <v>No</v>
          </cell>
          <cell r="Y327" t="str">
            <v>No</v>
          </cell>
          <cell r="Z327" t="str">
            <v>No</v>
          </cell>
          <cell r="AA327" t="str">
            <v>No</v>
          </cell>
          <cell r="AB327" t="str">
            <v>No</v>
          </cell>
          <cell r="AC327" t="str">
            <v>No</v>
          </cell>
          <cell r="AD327" t="str">
            <v xml:space="preserve">1 2 3 4 5 6 </v>
          </cell>
          <cell r="AE327" t="str">
            <v>No</v>
          </cell>
          <cell r="AF327" t="str">
            <v>Yes</v>
          </cell>
          <cell r="AG327" t="str">
            <v>No</v>
          </cell>
          <cell r="AH327" t="str">
            <v>No</v>
          </cell>
          <cell r="AI327" t="str">
            <v>No</v>
          </cell>
          <cell r="AJ327" t="str">
            <v>Yes</v>
          </cell>
          <cell r="AK327" t="str">
            <v>Yes</v>
          </cell>
          <cell r="AL327" t="str">
            <v>Yes</v>
          </cell>
          <cell r="AM327" t="str">
            <v>Yes</v>
          </cell>
          <cell r="AN327" t="str">
            <v>Yes</v>
          </cell>
          <cell r="AO327" t="str">
            <v>Yes</v>
          </cell>
          <cell r="AP327" t="str">
            <v>No</v>
          </cell>
          <cell r="AQ327" t="str">
            <v>Yes</v>
          </cell>
          <cell r="AR327" t="str">
            <v>Yes</v>
          </cell>
          <cell r="AS327" t="str">
            <v>Yes</v>
          </cell>
          <cell r="AT327" t="str">
            <v>Yes</v>
          </cell>
          <cell r="AU327" t="str">
            <v>Yes</v>
          </cell>
          <cell r="AV327" t="str">
            <v>No</v>
          </cell>
          <cell r="AW327" t="str">
            <v>No</v>
          </cell>
          <cell r="AX327">
            <v>0</v>
          </cell>
          <cell r="AY327">
            <v>34</v>
          </cell>
          <cell r="AZ327">
            <v>31</v>
          </cell>
          <cell r="BA327">
            <v>34</v>
          </cell>
          <cell r="BB327">
            <v>32</v>
          </cell>
          <cell r="BC327">
            <v>40</v>
          </cell>
          <cell r="BD327">
            <v>50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221</v>
          </cell>
          <cell r="BO327">
            <v>0</v>
          </cell>
          <cell r="BP327">
            <v>0</v>
          </cell>
          <cell r="BQ327">
            <v>34</v>
          </cell>
          <cell r="BR327">
            <v>31</v>
          </cell>
          <cell r="BS327">
            <v>34</v>
          </cell>
          <cell r="BT327">
            <v>32</v>
          </cell>
          <cell r="BU327">
            <v>40</v>
          </cell>
          <cell r="BV327">
            <v>50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221</v>
          </cell>
          <cell r="CG327">
            <v>0</v>
          </cell>
          <cell r="CH327">
            <v>0</v>
          </cell>
          <cell r="CI327">
            <v>0</v>
          </cell>
          <cell r="CJ327">
            <v>46</v>
          </cell>
        </row>
        <row r="328">
          <cell r="A328" t="str">
            <v>055433</v>
          </cell>
          <cell r="B328" t="str">
            <v>Malatia Primary</v>
          </cell>
          <cell r="C328" t="str">
            <v>ENG</v>
          </cell>
          <cell r="D328" t="str">
            <v>PEB_SHEFA</v>
          </cell>
          <cell r="E328" t="str">
            <v>Shefa PEB</v>
          </cell>
          <cell r="F328" t="str">
            <v>V</v>
          </cell>
          <cell r="G328" t="str">
            <v>Government of Vanuatu</v>
          </cell>
          <cell r="H328" t="str">
            <v>Efate</v>
          </cell>
          <cell r="I328" t="str">
            <v>Shefa</v>
          </cell>
          <cell r="J328" t="str">
            <v>0084816001</v>
          </cell>
          <cell r="K328" t="str">
            <v>MALATIA PRIMARY SCHOOL</v>
          </cell>
          <cell r="L328" t="str">
            <v>PS</v>
          </cell>
          <cell r="M328" t="str">
            <v>No</v>
          </cell>
          <cell r="N328" t="str">
            <v>Yes</v>
          </cell>
          <cell r="O328" t="str">
            <v>Yes</v>
          </cell>
          <cell r="P328" t="str">
            <v>Yes</v>
          </cell>
          <cell r="Q328" t="str">
            <v>Yes</v>
          </cell>
          <cell r="R328" t="str">
            <v>Yes</v>
          </cell>
          <cell r="S328" t="str">
            <v>Yes</v>
          </cell>
          <cell r="T328" t="str">
            <v>No</v>
          </cell>
          <cell r="U328" t="str">
            <v>No</v>
          </cell>
          <cell r="V328" t="str">
            <v>No</v>
          </cell>
          <cell r="W328" t="str">
            <v>No</v>
          </cell>
          <cell r="X328" t="str">
            <v>No</v>
          </cell>
          <cell r="Y328" t="str">
            <v>No</v>
          </cell>
          <cell r="Z328" t="str">
            <v>No</v>
          </cell>
          <cell r="AA328" t="str">
            <v>No</v>
          </cell>
          <cell r="AB328" t="str">
            <v>No</v>
          </cell>
          <cell r="AC328" t="str">
            <v>No</v>
          </cell>
          <cell r="AD328" t="str">
            <v xml:space="preserve">1 2 3 4 5 6 </v>
          </cell>
          <cell r="AE328" t="str">
            <v>No</v>
          </cell>
          <cell r="AF328" t="str">
            <v>Yes</v>
          </cell>
          <cell r="AG328" t="str">
            <v>No</v>
          </cell>
          <cell r="AH328" t="str">
            <v>No</v>
          </cell>
          <cell r="AI328" t="str">
            <v>No</v>
          </cell>
          <cell r="AJ328" t="str">
            <v>Yes</v>
          </cell>
          <cell r="AK328" t="str">
            <v>Yes</v>
          </cell>
          <cell r="AL328" t="str">
            <v>Yes</v>
          </cell>
          <cell r="AM328" t="str">
            <v>Yes</v>
          </cell>
          <cell r="AN328" t="str">
            <v>Yes</v>
          </cell>
          <cell r="AO328" t="str">
            <v>Yes</v>
          </cell>
          <cell r="AP328" t="str">
            <v>No</v>
          </cell>
          <cell r="AQ328" t="str">
            <v>Yes</v>
          </cell>
          <cell r="AR328" t="str">
            <v>Yes</v>
          </cell>
          <cell r="AS328" t="str">
            <v>Yes</v>
          </cell>
          <cell r="AT328" t="str">
            <v>Yes</v>
          </cell>
          <cell r="AU328" t="str">
            <v>Yes</v>
          </cell>
          <cell r="AV328" t="str">
            <v>No</v>
          </cell>
          <cell r="AW328" t="str">
            <v>No</v>
          </cell>
          <cell r="AX328">
            <v>0</v>
          </cell>
          <cell r="AY328">
            <v>17</v>
          </cell>
          <cell r="AZ328">
            <v>11</v>
          </cell>
          <cell r="BA328">
            <v>14</v>
          </cell>
          <cell r="BB328">
            <v>17</v>
          </cell>
          <cell r="BC328">
            <v>13</v>
          </cell>
          <cell r="BD328">
            <v>17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89</v>
          </cell>
          <cell r="BO328">
            <v>0</v>
          </cell>
          <cell r="BP328">
            <v>0</v>
          </cell>
          <cell r="BQ328">
            <v>17</v>
          </cell>
          <cell r="BR328">
            <v>11</v>
          </cell>
          <cell r="BS328">
            <v>14</v>
          </cell>
          <cell r="BT328">
            <v>17</v>
          </cell>
          <cell r="BU328">
            <v>13</v>
          </cell>
          <cell r="BV328">
            <v>17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89</v>
          </cell>
          <cell r="CG328">
            <v>0</v>
          </cell>
          <cell r="CH328">
            <v>0</v>
          </cell>
          <cell r="CI328">
            <v>0</v>
          </cell>
          <cell r="CJ328">
            <v>23</v>
          </cell>
        </row>
        <row r="329">
          <cell r="A329" t="str">
            <v>0554331</v>
          </cell>
          <cell r="B329" t="str">
            <v>Fokona SDA Primary</v>
          </cell>
          <cell r="C329" t="str">
            <v>ENG</v>
          </cell>
          <cell r="D329" t="str">
            <v>SDA</v>
          </cell>
          <cell r="E329" t="str">
            <v>Seven Day Adventist</v>
          </cell>
          <cell r="F329" t="str">
            <v>G</v>
          </cell>
          <cell r="G329" t="str">
            <v>Church (Government Assisted)</v>
          </cell>
          <cell r="H329" t="str">
            <v>Efate</v>
          </cell>
          <cell r="I329" t="str">
            <v>Shefa</v>
          </cell>
          <cell r="J329" t="str">
            <v>0098394001</v>
          </cell>
          <cell r="K329" t="str">
            <v>FOKONA PRIMARY SCHOOL</v>
          </cell>
          <cell r="L329" t="str">
            <v>PS</v>
          </cell>
          <cell r="M329" t="str">
            <v>No</v>
          </cell>
          <cell r="N329" t="str">
            <v>Yes</v>
          </cell>
          <cell r="O329" t="str">
            <v>Yes</v>
          </cell>
          <cell r="P329" t="str">
            <v>Yes</v>
          </cell>
          <cell r="Q329" t="str">
            <v>Yes</v>
          </cell>
          <cell r="R329" t="str">
            <v>Yes</v>
          </cell>
          <cell r="S329" t="str">
            <v>Yes</v>
          </cell>
          <cell r="T329" t="str">
            <v>No</v>
          </cell>
          <cell r="U329" t="str">
            <v>No</v>
          </cell>
          <cell r="V329" t="str">
            <v>No</v>
          </cell>
          <cell r="W329" t="str">
            <v>No</v>
          </cell>
          <cell r="X329" t="str">
            <v>No</v>
          </cell>
          <cell r="Y329" t="str">
            <v>No</v>
          </cell>
          <cell r="Z329" t="str">
            <v>No</v>
          </cell>
          <cell r="AA329" t="str">
            <v>No</v>
          </cell>
          <cell r="AB329" t="str">
            <v>No</v>
          </cell>
          <cell r="AC329" t="str">
            <v>No</v>
          </cell>
          <cell r="AD329" t="str">
            <v xml:space="preserve">1 2 3 4 5 6 </v>
          </cell>
          <cell r="AE329" t="str">
            <v>No</v>
          </cell>
          <cell r="AF329" t="str">
            <v>Yes</v>
          </cell>
          <cell r="AG329" t="str">
            <v>No</v>
          </cell>
          <cell r="AH329" t="str">
            <v>No</v>
          </cell>
          <cell r="AI329" t="str">
            <v>No</v>
          </cell>
          <cell r="AJ329" t="str">
            <v>No</v>
          </cell>
          <cell r="AK329" t="str">
            <v>Yes</v>
          </cell>
          <cell r="AL329" t="str">
            <v>Yes</v>
          </cell>
          <cell r="AM329" t="str">
            <v>Yes</v>
          </cell>
          <cell r="AN329" t="str">
            <v>Yes</v>
          </cell>
          <cell r="AO329" t="str">
            <v>Yes</v>
          </cell>
          <cell r="AP329" t="str">
            <v>No</v>
          </cell>
          <cell r="AQ329" t="str">
            <v>No</v>
          </cell>
          <cell r="AR329" t="str">
            <v>Yes</v>
          </cell>
          <cell r="AS329" t="str">
            <v>Yes</v>
          </cell>
          <cell r="AT329" t="str">
            <v>Yes</v>
          </cell>
          <cell r="AU329" t="str">
            <v>Yes</v>
          </cell>
          <cell r="AV329" t="str">
            <v>No</v>
          </cell>
          <cell r="AW329" t="str">
            <v>No</v>
          </cell>
          <cell r="AX329">
            <v>0</v>
          </cell>
          <cell r="AY329">
            <v>15</v>
          </cell>
          <cell r="AZ329">
            <v>17</v>
          </cell>
          <cell r="BA329">
            <v>28</v>
          </cell>
          <cell r="BB329">
            <v>33</v>
          </cell>
          <cell r="BC329">
            <v>42</v>
          </cell>
          <cell r="BD329">
            <v>39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174</v>
          </cell>
          <cell r="BO329">
            <v>0</v>
          </cell>
          <cell r="BP329">
            <v>0</v>
          </cell>
          <cell r="BQ329">
            <v>15</v>
          </cell>
          <cell r="BR329">
            <v>17</v>
          </cell>
          <cell r="BS329">
            <v>28</v>
          </cell>
          <cell r="BT329">
            <v>33</v>
          </cell>
          <cell r="BU329">
            <v>42</v>
          </cell>
          <cell r="BV329">
            <v>39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174</v>
          </cell>
          <cell r="CG329">
            <v>0</v>
          </cell>
          <cell r="CH329">
            <v>0</v>
          </cell>
          <cell r="CI329">
            <v>0</v>
          </cell>
          <cell r="CJ329">
            <v>13</v>
          </cell>
        </row>
        <row r="330">
          <cell r="A330" t="str">
            <v>055435</v>
          </cell>
          <cell r="B330" t="str">
            <v>Mangarongo Primary</v>
          </cell>
          <cell r="C330" t="str">
            <v>ENG</v>
          </cell>
          <cell r="D330" t="str">
            <v>PEB_SHEFA</v>
          </cell>
          <cell r="E330" t="str">
            <v>Shefa PEB</v>
          </cell>
          <cell r="F330" t="str">
            <v>V</v>
          </cell>
          <cell r="G330" t="str">
            <v>Government of Vanuatu</v>
          </cell>
          <cell r="H330" t="str">
            <v>Emao</v>
          </cell>
          <cell r="I330" t="str">
            <v>Shefa</v>
          </cell>
          <cell r="J330" t="str">
            <v>0084799001</v>
          </cell>
          <cell r="K330" t="str">
            <v>MANGARONGO PRIMARY SCHOOL</v>
          </cell>
          <cell r="L330" t="str">
            <v>PS</v>
          </cell>
          <cell r="M330" t="str">
            <v>No</v>
          </cell>
          <cell r="N330" t="str">
            <v>Yes</v>
          </cell>
          <cell r="O330" t="str">
            <v>Yes</v>
          </cell>
          <cell r="P330" t="str">
            <v>Yes</v>
          </cell>
          <cell r="Q330" t="str">
            <v>Yes</v>
          </cell>
          <cell r="R330" t="str">
            <v>Yes</v>
          </cell>
          <cell r="S330" t="str">
            <v>Yes</v>
          </cell>
          <cell r="T330" t="str">
            <v>Yes</v>
          </cell>
          <cell r="U330" t="str">
            <v>Yes</v>
          </cell>
          <cell r="V330" t="str">
            <v>No</v>
          </cell>
          <cell r="W330" t="str">
            <v>No</v>
          </cell>
          <cell r="X330" t="str">
            <v>No</v>
          </cell>
          <cell r="Y330" t="str">
            <v>No</v>
          </cell>
          <cell r="Z330" t="str">
            <v>No</v>
          </cell>
          <cell r="AA330" t="str">
            <v>No</v>
          </cell>
          <cell r="AB330" t="str">
            <v>No</v>
          </cell>
          <cell r="AC330" t="str">
            <v>No</v>
          </cell>
          <cell r="AD330" t="str">
            <v xml:space="preserve">1 2 3 4 5 6 7 8 </v>
          </cell>
          <cell r="AE330" t="str">
            <v>No</v>
          </cell>
          <cell r="AF330" t="str">
            <v>Yes</v>
          </cell>
          <cell r="AG330" t="str">
            <v>Yes</v>
          </cell>
          <cell r="AH330" t="str">
            <v>Yes</v>
          </cell>
          <cell r="AI330" t="str">
            <v>No</v>
          </cell>
          <cell r="AJ330" t="str">
            <v>Yes</v>
          </cell>
          <cell r="AK330" t="str">
            <v>Yes</v>
          </cell>
          <cell r="AL330" t="str">
            <v>Yes</v>
          </cell>
          <cell r="AM330" t="str">
            <v>Yes</v>
          </cell>
          <cell r="AN330" t="str">
            <v>Yes</v>
          </cell>
          <cell r="AO330" t="str">
            <v>Yes</v>
          </cell>
          <cell r="AP330" t="str">
            <v>No</v>
          </cell>
          <cell r="AQ330" t="str">
            <v>Yes</v>
          </cell>
          <cell r="AR330" t="str">
            <v>Yes</v>
          </cell>
          <cell r="AS330" t="str">
            <v>Yes</v>
          </cell>
          <cell r="AT330" t="str">
            <v>Yes</v>
          </cell>
          <cell r="AU330" t="str">
            <v>Yes</v>
          </cell>
          <cell r="AV330" t="str">
            <v>No</v>
          </cell>
          <cell r="AW330" t="str">
            <v>No</v>
          </cell>
          <cell r="AX330">
            <v>0</v>
          </cell>
          <cell r="AY330">
            <v>18</v>
          </cell>
          <cell r="AZ330">
            <v>17</v>
          </cell>
          <cell r="BA330">
            <v>16</v>
          </cell>
          <cell r="BB330">
            <v>25</v>
          </cell>
          <cell r="BC330">
            <v>20</v>
          </cell>
          <cell r="BD330">
            <v>25</v>
          </cell>
          <cell r="BE330">
            <v>22</v>
          </cell>
          <cell r="BF330">
            <v>34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121</v>
          </cell>
          <cell r="BO330">
            <v>56</v>
          </cell>
          <cell r="BP330">
            <v>0</v>
          </cell>
          <cell r="BQ330">
            <v>18</v>
          </cell>
          <cell r="BR330">
            <v>17</v>
          </cell>
          <cell r="BS330">
            <v>16</v>
          </cell>
          <cell r="BT330">
            <v>25</v>
          </cell>
          <cell r="BU330">
            <v>20</v>
          </cell>
          <cell r="BV330">
            <v>25</v>
          </cell>
          <cell r="BW330">
            <v>22</v>
          </cell>
          <cell r="BX330">
            <v>34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121</v>
          </cell>
          <cell r="CG330">
            <v>56</v>
          </cell>
          <cell r="CH330">
            <v>0</v>
          </cell>
          <cell r="CI330">
            <v>0</v>
          </cell>
          <cell r="CJ330">
            <v>15</v>
          </cell>
        </row>
        <row r="331">
          <cell r="A331" t="str">
            <v>0554355</v>
          </cell>
          <cell r="B331" t="str">
            <v>Maumau Primary</v>
          </cell>
          <cell r="C331" t="str">
            <v>ENG</v>
          </cell>
          <cell r="D331" t="str">
            <v>SDA</v>
          </cell>
          <cell r="E331" t="str">
            <v>Seven Day Adventist</v>
          </cell>
          <cell r="F331" t="str">
            <v>G</v>
          </cell>
          <cell r="G331" t="str">
            <v>Church (Government Assisted)</v>
          </cell>
          <cell r="H331" t="str">
            <v>Efate</v>
          </cell>
          <cell r="I331" t="str">
            <v>Shefa</v>
          </cell>
          <cell r="J331" t="str">
            <v>0094551001</v>
          </cell>
          <cell r="K331" t="str">
            <v>MAMAU PRIMARY SCHOOL</v>
          </cell>
          <cell r="L331" t="str">
            <v>PS</v>
          </cell>
          <cell r="M331" t="str">
            <v>No</v>
          </cell>
          <cell r="N331" t="str">
            <v>Yes</v>
          </cell>
          <cell r="O331" t="str">
            <v>Yes</v>
          </cell>
          <cell r="P331" t="str">
            <v>Yes</v>
          </cell>
          <cell r="Q331" t="str">
            <v>Yes</v>
          </cell>
          <cell r="R331" t="str">
            <v>Yes</v>
          </cell>
          <cell r="S331" t="str">
            <v>Yes</v>
          </cell>
          <cell r="T331" t="str">
            <v>No</v>
          </cell>
          <cell r="U331" t="str">
            <v>No</v>
          </cell>
          <cell r="V331" t="str">
            <v>No</v>
          </cell>
          <cell r="W331" t="str">
            <v>No</v>
          </cell>
          <cell r="X331" t="str">
            <v>No</v>
          </cell>
          <cell r="Y331" t="str">
            <v>No</v>
          </cell>
          <cell r="Z331" t="str">
            <v>No</v>
          </cell>
          <cell r="AA331" t="str">
            <v>No</v>
          </cell>
          <cell r="AB331" t="str">
            <v>No</v>
          </cell>
          <cell r="AC331" t="str">
            <v>No</v>
          </cell>
          <cell r="AD331" t="str">
            <v xml:space="preserve">1 2 3 4 5 6 </v>
          </cell>
          <cell r="AE331" t="str">
            <v>No</v>
          </cell>
          <cell r="AF331" t="str">
            <v>Yes</v>
          </cell>
          <cell r="AG331" t="str">
            <v>No</v>
          </cell>
          <cell r="AH331" t="str">
            <v>No</v>
          </cell>
          <cell r="AI331" t="str">
            <v>No</v>
          </cell>
          <cell r="AJ331" t="str">
            <v>Yes</v>
          </cell>
          <cell r="AK331" t="str">
            <v>Yes</v>
          </cell>
          <cell r="AL331" t="str">
            <v>Yes</v>
          </cell>
          <cell r="AM331" t="str">
            <v>Yes</v>
          </cell>
          <cell r="AN331" t="str">
            <v>Yes</v>
          </cell>
          <cell r="AO331" t="str">
            <v>Yes</v>
          </cell>
          <cell r="AP331" t="str">
            <v>No</v>
          </cell>
          <cell r="AQ331" t="str">
            <v>Yes</v>
          </cell>
          <cell r="AR331" t="str">
            <v>Yes</v>
          </cell>
          <cell r="AS331" t="str">
            <v>Yes</v>
          </cell>
          <cell r="AT331" t="str">
            <v>Yes</v>
          </cell>
          <cell r="AU331" t="str">
            <v>Yes</v>
          </cell>
          <cell r="AV331" t="str">
            <v>No</v>
          </cell>
          <cell r="AW331" t="str">
            <v>No</v>
          </cell>
          <cell r="AX331">
            <v>0</v>
          </cell>
          <cell r="AY331">
            <v>22</v>
          </cell>
          <cell r="AZ331">
            <v>20</v>
          </cell>
          <cell r="BA331">
            <v>15</v>
          </cell>
          <cell r="BB331">
            <v>14</v>
          </cell>
          <cell r="BC331">
            <v>14</v>
          </cell>
          <cell r="BD331">
            <v>11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96</v>
          </cell>
          <cell r="BO331">
            <v>0</v>
          </cell>
          <cell r="BP331">
            <v>0</v>
          </cell>
          <cell r="BQ331">
            <v>22</v>
          </cell>
          <cell r="BR331">
            <v>20</v>
          </cell>
          <cell r="BS331">
            <v>15</v>
          </cell>
          <cell r="BT331">
            <v>14</v>
          </cell>
          <cell r="BU331">
            <v>14</v>
          </cell>
          <cell r="BV331">
            <v>11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96</v>
          </cell>
          <cell r="CG331">
            <v>0</v>
          </cell>
          <cell r="CH331">
            <v>0</v>
          </cell>
          <cell r="CI331">
            <v>0</v>
          </cell>
          <cell r="CJ331">
            <v>8</v>
          </cell>
        </row>
        <row r="332">
          <cell r="A332" t="str">
            <v>055436</v>
          </cell>
          <cell r="B332" t="str">
            <v>Manua Primary</v>
          </cell>
          <cell r="C332" t="str">
            <v>ENG</v>
          </cell>
          <cell r="D332" t="str">
            <v>PEB_SHEFA</v>
          </cell>
          <cell r="E332" t="str">
            <v>Shefa PEB</v>
          </cell>
          <cell r="F332" t="str">
            <v>V</v>
          </cell>
          <cell r="G332" t="str">
            <v>Government of Vanuatu</v>
          </cell>
          <cell r="H332" t="str">
            <v>Efate</v>
          </cell>
          <cell r="I332" t="str">
            <v>Shefa</v>
          </cell>
          <cell r="J332" t="str">
            <v>0084800001</v>
          </cell>
          <cell r="K332" t="str">
            <v>MANUA PRIMARY SCHOOL</v>
          </cell>
          <cell r="L332" t="str">
            <v>PS</v>
          </cell>
          <cell r="M332" t="str">
            <v>No</v>
          </cell>
          <cell r="N332" t="str">
            <v>Yes</v>
          </cell>
          <cell r="O332" t="str">
            <v>Yes</v>
          </cell>
          <cell r="P332" t="str">
            <v>Yes</v>
          </cell>
          <cell r="Q332" t="str">
            <v>Yes</v>
          </cell>
          <cell r="R332" t="str">
            <v>Yes</v>
          </cell>
          <cell r="S332" t="str">
            <v>Yes</v>
          </cell>
          <cell r="T332" t="str">
            <v>Yes</v>
          </cell>
          <cell r="U332" t="str">
            <v>Yes</v>
          </cell>
          <cell r="V332" t="str">
            <v>No</v>
          </cell>
          <cell r="W332" t="str">
            <v>No</v>
          </cell>
          <cell r="X332" t="str">
            <v>No</v>
          </cell>
          <cell r="Y332" t="str">
            <v>No</v>
          </cell>
          <cell r="Z332" t="str">
            <v>No</v>
          </cell>
          <cell r="AA332" t="str">
            <v>No</v>
          </cell>
          <cell r="AB332" t="str">
            <v>No</v>
          </cell>
          <cell r="AC332" t="str">
            <v>No</v>
          </cell>
          <cell r="AD332" t="str">
            <v xml:space="preserve">1 2 3 4 5 6 7 8 </v>
          </cell>
          <cell r="AE332" t="str">
            <v>No</v>
          </cell>
          <cell r="AF332" t="str">
            <v>Yes</v>
          </cell>
          <cell r="AG332" t="str">
            <v>Yes</v>
          </cell>
          <cell r="AH332" t="str">
            <v>Yes</v>
          </cell>
          <cell r="AI332" t="str">
            <v>No</v>
          </cell>
          <cell r="AJ332" t="str">
            <v>Yes</v>
          </cell>
          <cell r="AK332" t="str">
            <v>Yes</v>
          </cell>
          <cell r="AL332" t="str">
            <v>Yes</v>
          </cell>
          <cell r="AM332" t="str">
            <v>Yes</v>
          </cell>
          <cell r="AN332" t="str">
            <v>Yes</v>
          </cell>
          <cell r="AO332" t="str">
            <v>Yes</v>
          </cell>
          <cell r="AP332" t="str">
            <v>Yes</v>
          </cell>
          <cell r="AQ332" t="str">
            <v>Yes</v>
          </cell>
          <cell r="AR332" t="str">
            <v>Yes</v>
          </cell>
          <cell r="AS332" t="str">
            <v>Yes</v>
          </cell>
          <cell r="AT332" t="str">
            <v>Yes</v>
          </cell>
          <cell r="AU332" t="str">
            <v>Yes</v>
          </cell>
          <cell r="AV332" t="str">
            <v>No</v>
          </cell>
          <cell r="AW332" t="str">
            <v>No</v>
          </cell>
          <cell r="AX332">
            <v>0</v>
          </cell>
          <cell r="AY332">
            <v>36</v>
          </cell>
          <cell r="AZ332">
            <v>43</v>
          </cell>
          <cell r="BA332">
            <v>51</v>
          </cell>
          <cell r="BB332">
            <v>64</v>
          </cell>
          <cell r="BC332">
            <v>33</v>
          </cell>
          <cell r="BD332">
            <v>38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265</v>
          </cell>
          <cell r="BO332">
            <v>0</v>
          </cell>
          <cell r="BP332">
            <v>0</v>
          </cell>
          <cell r="BQ332">
            <v>36</v>
          </cell>
          <cell r="BR332">
            <v>43</v>
          </cell>
          <cell r="BS332">
            <v>51</v>
          </cell>
          <cell r="BT332">
            <v>64</v>
          </cell>
          <cell r="BU332">
            <v>33</v>
          </cell>
          <cell r="BV332">
            <v>38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265</v>
          </cell>
          <cell r="CG332">
            <v>0</v>
          </cell>
          <cell r="CH332">
            <v>0</v>
          </cell>
          <cell r="CI332">
            <v>0</v>
          </cell>
          <cell r="CJ332">
            <v>23</v>
          </cell>
        </row>
        <row r="333">
          <cell r="A333" t="str">
            <v>055437</v>
          </cell>
          <cell r="B333" t="str">
            <v>Matarisu Primary</v>
          </cell>
          <cell r="C333" t="str">
            <v>FRE</v>
          </cell>
          <cell r="D333" t="str">
            <v>PEB_SHEFA</v>
          </cell>
          <cell r="E333" t="str">
            <v>Shefa PEB</v>
          </cell>
          <cell r="F333" t="str">
            <v>V</v>
          </cell>
          <cell r="G333" t="str">
            <v>Government of Vanuatu</v>
          </cell>
          <cell r="H333" t="str">
            <v>Efate</v>
          </cell>
          <cell r="I333" t="str">
            <v>Shefa</v>
          </cell>
          <cell r="J333" t="str">
            <v>0084801001</v>
          </cell>
          <cell r="K333" t="str">
            <v>ECOLE PUBLIQUE MATARISU</v>
          </cell>
          <cell r="L333" t="str">
            <v>PS</v>
          </cell>
          <cell r="M333" t="str">
            <v>No</v>
          </cell>
          <cell r="N333" t="str">
            <v>Yes</v>
          </cell>
          <cell r="O333" t="str">
            <v>Yes</v>
          </cell>
          <cell r="P333" t="str">
            <v>Yes</v>
          </cell>
          <cell r="Q333" t="str">
            <v>Yes</v>
          </cell>
          <cell r="R333" t="str">
            <v>Yes</v>
          </cell>
          <cell r="S333" t="str">
            <v>Yes</v>
          </cell>
          <cell r="T333" t="str">
            <v>No</v>
          </cell>
          <cell r="U333" t="str">
            <v>No</v>
          </cell>
          <cell r="V333" t="str">
            <v>No</v>
          </cell>
          <cell r="W333" t="str">
            <v>No</v>
          </cell>
          <cell r="X333" t="str">
            <v>No</v>
          </cell>
          <cell r="Y333" t="str">
            <v>No</v>
          </cell>
          <cell r="Z333" t="str">
            <v>No</v>
          </cell>
          <cell r="AA333" t="str">
            <v>No</v>
          </cell>
          <cell r="AB333" t="str">
            <v>No</v>
          </cell>
          <cell r="AC333" t="str">
            <v>No</v>
          </cell>
          <cell r="AD333" t="str">
            <v xml:space="preserve">1 2 3 4 5 6 </v>
          </cell>
          <cell r="AE333" t="str">
            <v>No</v>
          </cell>
          <cell r="AF333" t="str">
            <v>Yes</v>
          </cell>
          <cell r="AG333" t="str">
            <v>No</v>
          </cell>
          <cell r="AH333" t="str">
            <v>No</v>
          </cell>
          <cell r="AI333" t="str">
            <v>No</v>
          </cell>
          <cell r="AJ333" t="str">
            <v>No</v>
          </cell>
          <cell r="AK333" t="str">
            <v>Yes</v>
          </cell>
          <cell r="AL333" t="str">
            <v>Yes</v>
          </cell>
          <cell r="AM333" t="str">
            <v>Yes</v>
          </cell>
          <cell r="AN333" t="str">
            <v>Yes</v>
          </cell>
          <cell r="AO333" t="str">
            <v>Yes</v>
          </cell>
          <cell r="AP333" t="str">
            <v>Yes</v>
          </cell>
          <cell r="AQ333" t="str">
            <v>Yes</v>
          </cell>
          <cell r="AR333" t="str">
            <v>Yes</v>
          </cell>
          <cell r="AS333" t="str">
            <v>Yes</v>
          </cell>
          <cell r="AT333" t="str">
            <v>Yes</v>
          </cell>
          <cell r="AU333" t="str">
            <v>Yes</v>
          </cell>
          <cell r="AV333" t="str">
            <v>No</v>
          </cell>
          <cell r="AW333" t="str">
            <v>No</v>
          </cell>
          <cell r="AX333">
            <v>0</v>
          </cell>
          <cell r="AY333">
            <v>13</v>
          </cell>
          <cell r="AZ333">
            <v>15</v>
          </cell>
          <cell r="BA333">
            <v>9</v>
          </cell>
          <cell r="BB333">
            <v>10</v>
          </cell>
          <cell r="BC333">
            <v>7</v>
          </cell>
          <cell r="BD333">
            <v>17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71</v>
          </cell>
          <cell r="BO333">
            <v>0</v>
          </cell>
          <cell r="BP333">
            <v>0</v>
          </cell>
          <cell r="BQ333">
            <v>13</v>
          </cell>
          <cell r="BR333">
            <v>15</v>
          </cell>
          <cell r="BS333">
            <v>9</v>
          </cell>
          <cell r="BT333">
            <v>10</v>
          </cell>
          <cell r="BU333">
            <v>7</v>
          </cell>
          <cell r="BV333">
            <v>17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71</v>
          </cell>
          <cell r="CG333">
            <v>0</v>
          </cell>
          <cell r="CH333">
            <v>0</v>
          </cell>
          <cell r="CI333">
            <v>0</v>
          </cell>
          <cell r="CJ333">
            <v>13</v>
          </cell>
        </row>
        <row r="334">
          <cell r="A334" t="str">
            <v>0554377</v>
          </cell>
          <cell r="B334" t="str">
            <v>Green Hill Primary</v>
          </cell>
          <cell r="C334" t="str">
            <v>ENG</v>
          </cell>
          <cell r="D334" t="str">
            <v>PEB_SHEFA</v>
          </cell>
          <cell r="E334" t="str">
            <v>Shefa PEB</v>
          </cell>
          <cell r="F334" t="str">
            <v>V</v>
          </cell>
          <cell r="G334" t="str">
            <v>Government of Vanuatu</v>
          </cell>
          <cell r="H334" t="str">
            <v>Efate</v>
          </cell>
          <cell r="I334" t="str">
            <v>Shefa</v>
          </cell>
          <cell r="J334" t="str">
            <v>0103104001</v>
          </cell>
          <cell r="K334" t="str">
            <v>GREEN HILL TEOMA PRIMARY SCHOOL</v>
          </cell>
          <cell r="L334" t="str">
            <v>PS</v>
          </cell>
          <cell r="M334" t="str">
            <v>No</v>
          </cell>
          <cell r="N334" t="str">
            <v>Yes</v>
          </cell>
          <cell r="O334" t="str">
            <v>Yes</v>
          </cell>
          <cell r="P334" t="str">
            <v>Yes</v>
          </cell>
          <cell r="Q334" t="str">
            <v>Yes</v>
          </cell>
          <cell r="R334" t="str">
            <v>Yes</v>
          </cell>
          <cell r="S334" t="str">
            <v>Yes</v>
          </cell>
          <cell r="T334" t="str">
            <v>No</v>
          </cell>
          <cell r="U334" t="str">
            <v>No</v>
          </cell>
          <cell r="V334" t="str">
            <v>No</v>
          </cell>
          <cell r="W334" t="str">
            <v>No</v>
          </cell>
          <cell r="X334" t="str">
            <v>No</v>
          </cell>
          <cell r="Y334" t="str">
            <v>No</v>
          </cell>
          <cell r="Z334" t="str">
            <v>No</v>
          </cell>
          <cell r="AA334" t="str">
            <v>No</v>
          </cell>
          <cell r="AB334" t="str">
            <v>No</v>
          </cell>
          <cell r="AC334" t="str">
            <v>No</v>
          </cell>
          <cell r="AD334" t="str">
            <v xml:space="preserve">1 2 3 4 5 6 </v>
          </cell>
          <cell r="AE334" t="str">
            <v>No</v>
          </cell>
          <cell r="AF334" t="str">
            <v>Yes</v>
          </cell>
          <cell r="AG334" t="str">
            <v>No</v>
          </cell>
          <cell r="AH334" t="str">
            <v>No</v>
          </cell>
          <cell r="AI334" t="str">
            <v>No</v>
          </cell>
          <cell r="AJ334" t="str">
            <v>No</v>
          </cell>
          <cell r="AK334" t="str">
            <v>Yes</v>
          </cell>
          <cell r="AL334" t="str">
            <v>Yes</v>
          </cell>
          <cell r="AM334" t="str">
            <v>Yes</v>
          </cell>
          <cell r="AN334" t="str">
            <v>Yes</v>
          </cell>
          <cell r="AO334" t="str">
            <v>Yes</v>
          </cell>
          <cell r="AP334" t="str">
            <v>No</v>
          </cell>
          <cell r="AQ334" t="str">
            <v>Yes</v>
          </cell>
          <cell r="AR334" t="str">
            <v>Yes</v>
          </cell>
          <cell r="AS334" t="str">
            <v>Yes</v>
          </cell>
          <cell r="AT334" t="str">
            <v>Yes</v>
          </cell>
          <cell r="AU334" t="str">
            <v>Yes</v>
          </cell>
          <cell r="AV334" t="str">
            <v>No</v>
          </cell>
          <cell r="AW334" t="str">
            <v>No</v>
          </cell>
          <cell r="AX334">
            <v>0</v>
          </cell>
          <cell r="AY334">
            <v>14</v>
          </cell>
          <cell r="AZ334">
            <v>7</v>
          </cell>
          <cell r="BA334">
            <v>10</v>
          </cell>
          <cell r="BB334">
            <v>13</v>
          </cell>
          <cell r="BC334">
            <v>10</v>
          </cell>
          <cell r="BD334">
            <v>15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69</v>
          </cell>
          <cell r="BO334">
            <v>0</v>
          </cell>
          <cell r="BP334">
            <v>0</v>
          </cell>
          <cell r="BQ334">
            <v>14</v>
          </cell>
          <cell r="BR334">
            <v>7</v>
          </cell>
          <cell r="BS334">
            <v>10</v>
          </cell>
          <cell r="BT334">
            <v>13</v>
          </cell>
          <cell r="BU334">
            <v>10</v>
          </cell>
          <cell r="BV334">
            <v>15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69</v>
          </cell>
          <cell r="CG334">
            <v>0</v>
          </cell>
          <cell r="CH334">
            <v>0</v>
          </cell>
          <cell r="CI334">
            <v>0</v>
          </cell>
          <cell r="CJ334">
            <v>23</v>
          </cell>
        </row>
        <row r="335">
          <cell r="A335" t="str">
            <v>0554379</v>
          </cell>
          <cell r="B335" t="str">
            <v>Esnaar Primary</v>
          </cell>
          <cell r="C335" t="str">
            <v>FRE</v>
          </cell>
          <cell r="D335" t="str">
            <v>PEB_SHEFA</v>
          </cell>
          <cell r="E335" t="str">
            <v>Shefa PEB</v>
          </cell>
          <cell r="F335" t="str">
            <v>V</v>
          </cell>
          <cell r="G335" t="str">
            <v>Government of Vanuatu</v>
          </cell>
          <cell r="H335" t="str">
            <v>Efate</v>
          </cell>
          <cell r="I335" t="str">
            <v>Shefa</v>
          </cell>
          <cell r="J335" t="str">
            <v>0084757001</v>
          </cell>
          <cell r="K335" t="str">
            <v>ECOLE PUBLIQUE ESNAAR</v>
          </cell>
          <cell r="L335" t="str">
            <v>PS</v>
          </cell>
          <cell r="M335" t="str">
            <v>No</v>
          </cell>
          <cell r="N335" t="str">
            <v>Yes</v>
          </cell>
          <cell r="O335" t="str">
            <v>Yes</v>
          </cell>
          <cell r="P335" t="str">
            <v>Yes</v>
          </cell>
          <cell r="Q335" t="str">
            <v>Yes</v>
          </cell>
          <cell r="R335" t="str">
            <v>Yes</v>
          </cell>
          <cell r="S335" t="str">
            <v>Yes</v>
          </cell>
          <cell r="T335" t="str">
            <v>No</v>
          </cell>
          <cell r="U335" t="str">
            <v>No</v>
          </cell>
          <cell r="V335" t="str">
            <v>No</v>
          </cell>
          <cell r="W335" t="str">
            <v>No</v>
          </cell>
          <cell r="X335" t="str">
            <v>No</v>
          </cell>
          <cell r="Y335" t="str">
            <v>No</v>
          </cell>
          <cell r="Z335" t="str">
            <v>No</v>
          </cell>
          <cell r="AA335" t="str">
            <v>No</v>
          </cell>
          <cell r="AB335" t="str">
            <v>No</v>
          </cell>
          <cell r="AC335" t="str">
            <v>No</v>
          </cell>
          <cell r="AD335" t="str">
            <v xml:space="preserve">1 2 3 4 5 6 </v>
          </cell>
          <cell r="AE335" t="str">
            <v>No</v>
          </cell>
          <cell r="AF335" t="str">
            <v>Yes</v>
          </cell>
          <cell r="AG335" t="str">
            <v>No</v>
          </cell>
          <cell r="AH335" t="str">
            <v>No</v>
          </cell>
          <cell r="AI335" t="str">
            <v>No</v>
          </cell>
          <cell r="AJ335" t="str">
            <v>Yes</v>
          </cell>
          <cell r="AK335" t="str">
            <v>Yes</v>
          </cell>
          <cell r="AL335" t="str">
            <v>Yes</v>
          </cell>
          <cell r="AM335" t="str">
            <v>Yes</v>
          </cell>
          <cell r="AN335" t="str">
            <v>Yes</v>
          </cell>
          <cell r="AO335" t="str">
            <v>Yes</v>
          </cell>
          <cell r="AP335" t="str">
            <v>Yes</v>
          </cell>
          <cell r="AQ335" t="str">
            <v>Yes</v>
          </cell>
          <cell r="AR335" t="str">
            <v>Yes</v>
          </cell>
          <cell r="AS335" t="str">
            <v>Yes</v>
          </cell>
          <cell r="AT335" t="str">
            <v>Yes</v>
          </cell>
          <cell r="AU335" t="str">
            <v>Yes</v>
          </cell>
          <cell r="AV335" t="str">
            <v>No</v>
          </cell>
          <cell r="AW335" t="str">
            <v>No</v>
          </cell>
          <cell r="AX335">
            <v>0</v>
          </cell>
          <cell r="AY335">
            <v>14</v>
          </cell>
          <cell r="AZ335">
            <v>15</v>
          </cell>
          <cell r="BA335">
            <v>28</v>
          </cell>
          <cell r="BB335">
            <v>12</v>
          </cell>
          <cell r="BC335">
            <v>38</v>
          </cell>
          <cell r="BD335">
            <v>23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130</v>
          </cell>
          <cell r="BO335">
            <v>0</v>
          </cell>
          <cell r="BP335">
            <v>0</v>
          </cell>
          <cell r="BQ335">
            <v>14</v>
          </cell>
          <cell r="BR335">
            <v>15</v>
          </cell>
          <cell r="BS335">
            <v>28</v>
          </cell>
          <cell r="BT335">
            <v>12</v>
          </cell>
          <cell r="BU335">
            <v>38</v>
          </cell>
          <cell r="BV335">
            <v>23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130</v>
          </cell>
          <cell r="CG335">
            <v>0</v>
          </cell>
          <cell r="CH335">
            <v>0</v>
          </cell>
          <cell r="CI335">
            <v>0</v>
          </cell>
          <cell r="CJ335">
            <v>17</v>
          </cell>
        </row>
        <row r="336">
          <cell r="A336" t="str">
            <v>055439</v>
          </cell>
          <cell r="B336" t="str">
            <v>Melemaat Primary</v>
          </cell>
          <cell r="C336" t="str">
            <v>ENG</v>
          </cell>
          <cell r="D336" t="str">
            <v>PEB_SHEFA</v>
          </cell>
          <cell r="E336" t="str">
            <v>Shefa PEB</v>
          </cell>
          <cell r="F336" t="str">
            <v>V</v>
          </cell>
          <cell r="G336" t="str">
            <v>Government of Vanuatu</v>
          </cell>
          <cell r="H336" t="str">
            <v>Efate</v>
          </cell>
          <cell r="I336" t="str">
            <v>Shefa</v>
          </cell>
          <cell r="J336" t="str">
            <v>0084819001</v>
          </cell>
          <cell r="K336" t="str">
            <v>MELEMAAT PRIMARY SCHOOL</v>
          </cell>
          <cell r="L336" t="str">
            <v>PS</v>
          </cell>
          <cell r="M336" t="str">
            <v>No</v>
          </cell>
          <cell r="N336" t="str">
            <v>Yes</v>
          </cell>
          <cell r="O336" t="str">
            <v>Yes</v>
          </cell>
          <cell r="P336" t="str">
            <v>Yes</v>
          </cell>
          <cell r="Q336" t="str">
            <v>Yes</v>
          </cell>
          <cell r="R336" t="str">
            <v>Yes</v>
          </cell>
          <cell r="S336" t="str">
            <v>Yes</v>
          </cell>
          <cell r="T336" t="str">
            <v>Yes</v>
          </cell>
          <cell r="U336" t="str">
            <v>Yes</v>
          </cell>
          <cell r="V336" t="str">
            <v>No</v>
          </cell>
          <cell r="W336" t="str">
            <v>No</v>
          </cell>
          <cell r="X336" t="str">
            <v>No</v>
          </cell>
          <cell r="Y336" t="str">
            <v>No</v>
          </cell>
          <cell r="Z336" t="str">
            <v>No</v>
          </cell>
          <cell r="AA336" t="str">
            <v>No</v>
          </cell>
          <cell r="AB336" t="str">
            <v>No</v>
          </cell>
          <cell r="AC336" t="str">
            <v>No</v>
          </cell>
          <cell r="AD336" t="str">
            <v xml:space="preserve">1 2 3 4 5 6 7 8 </v>
          </cell>
          <cell r="AE336" t="str">
            <v>No</v>
          </cell>
          <cell r="AF336" t="str">
            <v>Yes</v>
          </cell>
          <cell r="AG336" t="str">
            <v>Yes</v>
          </cell>
          <cell r="AH336" t="str">
            <v>Yes</v>
          </cell>
          <cell r="AI336" t="str">
            <v>No</v>
          </cell>
          <cell r="AJ336" t="str">
            <v>Yes</v>
          </cell>
          <cell r="AK336" t="str">
            <v>Yes</v>
          </cell>
          <cell r="AL336" t="str">
            <v>Yes</v>
          </cell>
          <cell r="AM336" t="str">
            <v>Yes</v>
          </cell>
          <cell r="AN336" t="str">
            <v>Yes</v>
          </cell>
          <cell r="AO336" t="str">
            <v>Yes</v>
          </cell>
          <cell r="AP336" t="str">
            <v>No</v>
          </cell>
          <cell r="AQ336" t="str">
            <v>Yes</v>
          </cell>
          <cell r="AR336" t="str">
            <v>Yes</v>
          </cell>
          <cell r="AS336" t="str">
            <v>Yes</v>
          </cell>
          <cell r="AT336" t="str">
            <v>Yes</v>
          </cell>
          <cell r="AU336" t="str">
            <v>Yes</v>
          </cell>
          <cell r="AV336" t="str">
            <v>No</v>
          </cell>
          <cell r="AW336" t="str">
            <v>No</v>
          </cell>
          <cell r="AX336">
            <v>0</v>
          </cell>
          <cell r="AY336">
            <v>82</v>
          </cell>
          <cell r="AZ336">
            <v>61</v>
          </cell>
          <cell r="BA336">
            <v>72</v>
          </cell>
          <cell r="BB336">
            <v>66</v>
          </cell>
          <cell r="BC336">
            <v>74</v>
          </cell>
          <cell r="BD336">
            <v>84</v>
          </cell>
          <cell r="BE336">
            <v>76</v>
          </cell>
          <cell r="BF336">
            <v>73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439</v>
          </cell>
          <cell r="BO336">
            <v>149</v>
          </cell>
          <cell r="BP336">
            <v>0</v>
          </cell>
          <cell r="BQ336">
            <v>82</v>
          </cell>
          <cell r="BR336">
            <v>61</v>
          </cell>
          <cell r="BS336">
            <v>72</v>
          </cell>
          <cell r="BT336">
            <v>66</v>
          </cell>
          <cell r="BU336">
            <v>74</v>
          </cell>
          <cell r="BV336">
            <v>84</v>
          </cell>
          <cell r="BW336">
            <v>76</v>
          </cell>
          <cell r="BX336">
            <v>73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439</v>
          </cell>
          <cell r="CG336">
            <v>149</v>
          </cell>
          <cell r="CH336">
            <v>0</v>
          </cell>
          <cell r="CI336">
            <v>0</v>
          </cell>
          <cell r="CJ336">
            <v>58</v>
          </cell>
        </row>
        <row r="337">
          <cell r="A337" t="str">
            <v>0554393</v>
          </cell>
          <cell r="B337" t="str">
            <v>Nuakwanabu Primary</v>
          </cell>
          <cell r="C337" t="str">
            <v>ENG</v>
          </cell>
          <cell r="D337" t="str">
            <v>PEB_SHEFA</v>
          </cell>
          <cell r="E337" t="str">
            <v>Shefa PEB</v>
          </cell>
          <cell r="F337" t="str">
            <v>V</v>
          </cell>
          <cell r="G337" t="str">
            <v>Government of Vanuatu</v>
          </cell>
          <cell r="H337" t="str">
            <v>Efate</v>
          </cell>
          <cell r="I337" t="str">
            <v>Shefa</v>
          </cell>
          <cell r="J337" t="str">
            <v>0131781001</v>
          </cell>
          <cell r="K337" t="str">
            <v>NUAKWANABU PRIMARY SCHOOL</v>
          </cell>
          <cell r="L337" t="str">
            <v>PS</v>
          </cell>
          <cell r="M337" t="str">
            <v>No</v>
          </cell>
          <cell r="N337" t="str">
            <v>Yes</v>
          </cell>
          <cell r="O337" t="str">
            <v>Yes</v>
          </cell>
          <cell r="P337" t="str">
            <v>Yes</v>
          </cell>
          <cell r="Q337" t="str">
            <v>Yes</v>
          </cell>
          <cell r="R337" t="str">
            <v>Yes</v>
          </cell>
          <cell r="S337" t="str">
            <v>Yes</v>
          </cell>
          <cell r="T337" t="str">
            <v>No</v>
          </cell>
          <cell r="U337" t="str">
            <v>No</v>
          </cell>
          <cell r="V337" t="str">
            <v>No</v>
          </cell>
          <cell r="W337" t="str">
            <v>No</v>
          </cell>
          <cell r="X337" t="str">
            <v>No</v>
          </cell>
          <cell r="Y337" t="str">
            <v>No</v>
          </cell>
          <cell r="Z337" t="str">
            <v>No</v>
          </cell>
          <cell r="AA337" t="str">
            <v>No</v>
          </cell>
          <cell r="AB337" t="str">
            <v>No</v>
          </cell>
          <cell r="AC337" t="str">
            <v>No</v>
          </cell>
          <cell r="AD337" t="str">
            <v xml:space="preserve">1 2 3 4 5 6 </v>
          </cell>
          <cell r="AE337" t="str">
            <v>No</v>
          </cell>
          <cell r="AF337" t="str">
            <v>Yes</v>
          </cell>
          <cell r="AG337" t="str">
            <v>No</v>
          </cell>
          <cell r="AH337" t="str">
            <v>No</v>
          </cell>
          <cell r="AI337" t="str">
            <v>No</v>
          </cell>
          <cell r="AJ337" t="str">
            <v>Yes</v>
          </cell>
          <cell r="AK337" t="str">
            <v>Yes</v>
          </cell>
          <cell r="AL337" t="str">
            <v>Yes</v>
          </cell>
          <cell r="AM337" t="str">
            <v>Yes</v>
          </cell>
          <cell r="AN337" t="str">
            <v>Yes</v>
          </cell>
          <cell r="AO337" t="str">
            <v>Yes</v>
          </cell>
          <cell r="AP337" t="str">
            <v>No</v>
          </cell>
          <cell r="AQ337" t="str">
            <v>Yes</v>
          </cell>
          <cell r="AR337" t="str">
            <v>Yes</v>
          </cell>
          <cell r="AS337" t="str">
            <v>Yes</v>
          </cell>
          <cell r="AT337" t="str">
            <v>Yes</v>
          </cell>
          <cell r="AU337" t="str">
            <v>Yes</v>
          </cell>
          <cell r="AV337" t="str">
            <v>No</v>
          </cell>
          <cell r="AW337" t="str">
            <v>No</v>
          </cell>
          <cell r="AX337">
            <v>0</v>
          </cell>
          <cell r="AY337">
            <v>15</v>
          </cell>
          <cell r="AZ337">
            <v>10</v>
          </cell>
          <cell r="BA337">
            <v>17</v>
          </cell>
          <cell r="BB337">
            <v>18</v>
          </cell>
          <cell r="BC337">
            <v>19</v>
          </cell>
          <cell r="BD337">
            <v>17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96</v>
          </cell>
          <cell r="BO337">
            <v>0</v>
          </cell>
          <cell r="BP337">
            <v>0</v>
          </cell>
          <cell r="BQ337">
            <v>15</v>
          </cell>
          <cell r="BR337">
            <v>10</v>
          </cell>
          <cell r="BS337">
            <v>17</v>
          </cell>
          <cell r="BT337">
            <v>18</v>
          </cell>
          <cell r="BU337">
            <v>19</v>
          </cell>
          <cell r="BV337">
            <v>17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96</v>
          </cell>
          <cell r="CG337">
            <v>0</v>
          </cell>
          <cell r="CH337">
            <v>0</v>
          </cell>
          <cell r="CI337">
            <v>0</v>
          </cell>
          <cell r="CJ337">
            <v>44</v>
          </cell>
        </row>
        <row r="338">
          <cell r="A338" t="str">
            <v>0554405</v>
          </cell>
          <cell r="B338" t="str">
            <v>Victory School of Hope Primary</v>
          </cell>
          <cell r="C338" t="str">
            <v>ENG</v>
          </cell>
          <cell r="D338" t="str">
            <v>APO</v>
          </cell>
          <cell r="E338" t="str">
            <v>Apostolic Church</v>
          </cell>
          <cell r="F338" t="str">
            <v>G</v>
          </cell>
          <cell r="G338" t="str">
            <v>Church (Government Assisted)</v>
          </cell>
          <cell r="H338" t="str">
            <v>Efate</v>
          </cell>
          <cell r="I338" t="str">
            <v>Shefa</v>
          </cell>
          <cell r="J338" t="str">
            <v>0130035001</v>
          </cell>
          <cell r="K338" t="str">
            <v>VICTORY SCHOOL OF HOPE</v>
          </cell>
          <cell r="L338" t="str">
            <v>PS</v>
          </cell>
          <cell r="M338" t="str">
            <v>No</v>
          </cell>
          <cell r="N338" t="str">
            <v>Yes</v>
          </cell>
          <cell r="O338" t="str">
            <v>Yes</v>
          </cell>
          <cell r="P338" t="str">
            <v>Yes</v>
          </cell>
          <cell r="Q338" t="str">
            <v>Yes</v>
          </cell>
          <cell r="R338" t="str">
            <v>Yes</v>
          </cell>
          <cell r="S338" t="str">
            <v>Yes</v>
          </cell>
          <cell r="T338" t="str">
            <v>No</v>
          </cell>
          <cell r="U338" t="str">
            <v>No</v>
          </cell>
          <cell r="V338" t="str">
            <v>No</v>
          </cell>
          <cell r="W338" t="str">
            <v>No</v>
          </cell>
          <cell r="X338" t="str">
            <v>No</v>
          </cell>
          <cell r="Y338" t="str">
            <v>No</v>
          </cell>
          <cell r="Z338" t="str">
            <v>No</v>
          </cell>
          <cell r="AA338" t="str">
            <v>No</v>
          </cell>
          <cell r="AB338" t="str">
            <v>No</v>
          </cell>
          <cell r="AC338" t="str">
            <v>No</v>
          </cell>
          <cell r="AD338" t="str">
            <v xml:space="preserve">1 2 3 4 5 6 </v>
          </cell>
          <cell r="AE338" t="str">
            <v>No</v>
          </cell>
          <cell r="AF338" t="str">
            <v>Yes</v>
          </cell>
          <cell r="AG338" t="str">
            <v>No</v>
          </cell>
          <cell r="AH338" t="str">
            <v>No</v>
          </cell>
          <cell r="AI338" t="str">
            <v>No</v>
          </cell>
          <cell r="AJ338" t="str">
            <v>No</v>
          </cell>
          <cell r="AK338" t="str">
            <v>No</v>
          </cell>
          <cell r="AL338" t="str">
            <v>No</v>
          </cell>
          <cell r="AM338" t="str">
            <v>No</v>
          </cell>
          <cell r="AN338" t="str">
            <v>No</v>
          </cell>
          <cell r="AO338" t="str">
            <v>No</v>
          </cell>
          <cell r="AP338" t="str">
            <v>No</v>
          </cell>
          <cell r="AQ338" t="str">
            <v>No</v>
          </cell>
          <cell r="AR338" t="str">
            <v>Yes</v>
          </cell>
          <cell r="AS338" t="str">
            <v>Yes</v>
          </cell>
          <cell r="AT338" t="str">
            <v>Yes</v>
          </cell>
          <cell r="AU338" t="str">
            <v>Yes</v>
          </cell>
          <cell r="AV338" t="str">
            <v>No</v>
          </cell>
          <cell r="AW338" t="str">
            <v>No</v>
          </cell>
          <cell r="AX338">
            <v>0</v>
          </cell>
          <cell r="AY338">
            <v>33</v>
          </cell>
          <cell r="AZ338">
            <v>22</v>
          </cell>
          <cell r="BA338">
            <v>25</v>
          </cell>
          <cell r="BB338">
            <v>25</v>
          </cell>
          <cell r="BC338">
            <v>27</v>
          </cell>
          <cell r="BD338">
            <v>26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158</v>
          </cell>
          <cell r="BO338">
            <v>0</v>
          </cell>
          <cell r="BP338">
            <v>0</v>
          </cell>
          <cell r="BQ338">
            <v>33</v>
          </cell>
          <cell r="BR338">
            <v>22</v>
          </cell>
          <cell r="BS338">
            <v>25</v>
          </cell>
          <cell r="BT338">
            <v>25</v>
          </cell>
          <cell r="BU338">
            <v>27</v>
          </cell>
          <cell r="BV338">
            <v>26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158</v>
          </cell>
          <cell r="CG338">
            <v>0</v>
          </cell>
          <cell r="CH338">
            <v>0</v>
          </cell>
          <cell r="CI338">
            <v>0</v>
          </cell>
          <cell r="CJ338">
            <v>4</v>
          </cell>
        </row>
        <row r="339">
          <cell r="A339" t="str">
            <v>0554406</v>
          </cell>
          <cell r="B339" t="str">
            <v>Etas Community Primary</v>
          </cell>
          <cell r="C339" t="str">
            <v>ENG</v>
          </cell>
          <cell r="D339" t="str">
            <v>PCV</v>
          </cell>
          <cell r="E339" t="str">
            <v>Presbyterian Church of Vanuatu</v>
          </cell>
          <cell r="F339" t="str">
            <v>G</v>
          </cell>
          <cell r="G339" t="str">
            <v>Church (Government Assisted)</v>
          </cell>
          <cell r="H339" t="str">
            <v>Efate</v>
          </cell>
          <cell r="I339" t="str">
            <v>Shefa</v>
          </cell>
          <cell r="J339" t="str">
            <v>0144373001</v>
          </cell>
          <cell r="K339" t="str">
            <v>ETAS COMMUNITY PRIMARY SCHOOL</v>
          </cell>
          <cell r="L339" t="str">
            <v>PS</v>
          </cell>
          <cell r="M339" t="str">
            <v>No</v>
          </cell>
          <cell r="N339" t="str">
            <v>Yes</v>
          </cell>
          <cell r="O339" t="str">
            <v>Yes</v>
          </cell>
          <cell r="P339" t="str">
            <v>Yes</v>
          </cell>
          <cell r="Q339" t="str">
            <v>Yes</v>
          </cell>
          <cell r="R339" t="str">
            <v>Yes</v>
          </cell>
          <cell r="S339" t="str">
            <v>Yes</v>
          </cell>
          <cell r="T339" t="str">
            <v>No</v>
          </cell>
          <cell r="U339" t="str">
            <v>No</v>
          </cell>
          <cell r="V339" t="str">
            <v>No</v>
          </cell>
          <cell r="W339" t="str">
            <v>No</v>
          </cell>
          <cell r="X339" t="str">
            <v>No</v>
          </cell>
          <cell r="Y339" t="str">
            <v>No</v>
          </cell>
          <cell r="Z339" t="str">
            <v>No</v>
          </cell>
          <cell r="AA339" t="str">
            <v>No</v>
          </cell>
          <cell r="AB339" t="str">
            <v>No</v>
          </cell>
          <cell r="AC339" t="str">
            <v>No</v>
          </cell>
          <cell r="AD339" t="str">
            <v xml:space="preserve">1 2 3 4 5 6 </v>
          </cell>
          <cell r="AE339" t="str">
            <v>No</v>
          </cell>
          <cell r="AF339" t="str">
            <v>Yes</v>
          </cell>
          <cell r="AG339" t="str">
            <v>No</v>
          </cell>
          <cell r="AH339" t="str">
            <v>No</v>
          </cell>
          <cell r="AI339" t="str">
            <v>No</v>
          </cell>
          <cell r="AJ339" t="str">
            <v>Yes</v>
          </cell>
          <cell r="AK339" t="str">
            <v>Yes</v>
          </cell>
          <cell r="AL339" t="str">
            <v>Yes</v>
          </cell>
          <cell r="AM339" t="str">
            <v>Yes</v>
          </cell>
          <cell r="AN339" t="str">
            <v>Yes</v>
          </cell>
          <cell r="AO339" t="str">
            <v>Yes</v>
          </cell>
          <cell r="AP339" t="str">
            <v>Yes</v>
          </cell>
          <cell r="AQ339" t="str">
            <v>Yes</v>
          </cell>
          <cell r="AR339" t="str">
            <v>Yes</v>
          </cell>
          <cell r="AS339" t="str">
            <v>Yes</v>
          </cell>
          <cell r="AT339" t="str">
            <v>Yes</v>
          </cell>
          <cell r="AU339" t="str">
            <v>Yes</v>
          </cell>
          <cell r="AV339" t="str">
            <v>No</v>
          </cell>
          <cell r="AW339" t="str">
            <v>No</v>
          </cell>
          <cell r="AX339">
            <v>0</v>
          </cell>
          <cell r="AY339">
            <v>40</v>
          </cell>
          <cell r="AZ339">
            <v>65</v>
          </cell>
          <cell r="BA339">
            <v>47</v>
          </cell>
          <cell r="BB339">
            <v>86</v>
          </cell>
          <cell r="BC339">
            <v>57</v>
          </cell>
          <cell r="BD339">
            <v>69</v>
          </cell>
          <cell r="BE339">
            <v>46</v>
          </cell>
          <cell r="BF339">
            <v>14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364</v>
          </cell>
          <cell r="BO339">
            <v>60</v>
          </cell>
          <cell r="BP339">
            <v>0</v>
          </cell>
          <cell r="BQ339">
            <v>40</v>
          </cell>
          <cell r="BR339">
            <v>65</v>
          </cell>
          <cell r="BS339">
            <v>47</v>
          </cell>
          <cell r="BT339">
            <v>86</v>
          </cell>
          <cell r="BU339">
            <v>57</v>
          </cell>
          <cell r="BV339">
            <v>69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364</v>
          </cell>
          <cell r="CG339">
            <v>0</v>
          </cell>
          <cell r="CH339">
            <v>0</v>
          </cell>
          <cell r="CI339">
            <v>0</v>
          </cell>
          <cell r="CJ339">
            <v>40</v>
          </cell>
        </row>
        <row r="340">
          <cell r="A340" t="str">
            <v>0554407</v>
          </cell>
          <cell r="B340" t="str">
            <v>Malasitabu Primary</v>
          </cell>
          <cell r="C340" t="str">
            <v>ENG</v>
          </cell>
          <cell r="D340" t="str">
            <v>PCV</v>
          </cell>
          <cell r="E340" t="str">
            <v>Presbyterian Church of Vanuatu</v>
          </cell>
          <cell r="F340" t="str">
            <v>G</v>
          </cell>
          <cell r="G340" t="str">
            <v>Church (Government Assisted)</v>
          </cell>
          <cell r="H340" t="str">
            <v>Efate</v>
          </cell>
          <cell r="I340" t="str">
            <v>Shefa</v>
          </cell>
          <cell r="J340" t="str">
            <v>0144341001</v>
          </cell>
          <cell r="K340" t="str">
            <v>MALASITABU PRIMARY SCHOOL</v>
          </cell>
          <cell r="L340" t="str">
            <v>PS</v>
          </cell>
          <cell r="M340" t="str">
            <v>No</v>
          </cell>
          <cell r="N340" t="str">
            <v>Yes</v>
          </cell>
          <cell r="O340" t="str">
            <v>Yes</v>
          </cell>
          <cell r="P340" t="str">
            <v>Yes</v>
          </cell>
          <cell r="Q340" t="str">
            <v>Yes</v>
          </cell>
          <cell r="R340" t="str">
            <v>Yes</v>
          </cell>
          <cell r="S340" t="str">
            <v>Yes</v>
          </cell>
          <cell r="T340" t="str">
            <v>No</v>
          </cell>
          <cell r="U340" t="str">
            <v>No</v>
          </cell>
          <cell r="V340" t="str">
            <v>No</v>
          </cell>
          <cell r="W340" t="str">
            <v>No</v>
          </cell>
          <cell r="X340" t="str">
            <v>No</v>
          </cell>
          <cell r="Y340" t="str">
            <v>No</v>
          </cell>
          <cell r="Z340" t="str">
            <v>No</v>
          </cell>
          <cell r="AA340" t="str">
            <v>No</v>
          </cell>
          <cell r="AB340" t="str">
            <v>No</v>
          </cell>
          <cell r="AC340" t="str">
            <v>No</v>
          </cell>
          <cell r="AD340" t="str">
            <v xml:space="preserve">1 2 3 4 5 6 </v>
          </cell>
          <cell r="AE340" t="str">
            <v>No</v>
          </cell>
          <cell r="AF340" t="str">
            <v>Yes</v>
          </cell>
          <cell r="AG340" t="str">
            <v>No</v>
          </cell>
          <cell r="AH340" t="str">
            <v>No</v>
          </cell>
          <cell r="AI340" t="str">
            <v>No</v>
          </cell>
          <cell r="AJ340" t="str">
            <v>Yes</v>
          </cell>
          <cell r="AK340" t="str">
            <v>Yes</v>
          </cell>
          <cell r="AL340" t="str">
            <v>Yes</v>
          </cell>
          <cell r="AM340" t="str">
            <v>Yes</v>
          </cell>
          <cell r="AN340" t="str">
            <v>Yes</v>
          </cell>
          <cell r="AO340" t="str">
            <v>Yes</v>
          </cell>
          <cell r="AP340" t="str">
            <v>No</v>
          </cell>
          <cell r="AQ340" t="str">
            <v>Yes</v>
          </cell>
          <cell r="AR340" t="str">
            <v>Yes</v>
          </cell>
          <cell r="AS340" t="str">
            <v>Yes</v>
          </cell>
          <cell r="AT340" t="str">
            <v>Yes</v>
          </cell>
          <cell r="AU340" t="str">
            <v>Yes</v>
          </cell>
          <cell r="AV340" t="str">
            <v>No</v>
          </cell>
          <cell r="AW340" t="str">
            <v>No</v>
          </cell>
          <cell r="AX340">
            <v>0</v>
          </cell>
          <cell r="AY340">
            <v>33</v>
          </cell>
          <cell r="AZ340">
            <v>33</v>
          </cell>
          <cell r="BA340">
            <v>35</v>
          </cell>
          <cell r="BB340">
            <v>31</v>
          </cell>
          <cell r="BC340">
            <v>34</v>
          </cell>
          <cell r="BD340">
            <v>35</v>
          </cell>
          <cell r="BE340">
            <v>31</v>
          </cell>
          <cell r="BF340">
            <v>33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201</v>
          </cell>
          <cell r="BO340">
            <v>64</v>
          </cell>
          <cell r="BP340">
            <v>0</v>
          </cell>
          <cell r="BQ340">
            <v>33</v>
          </cell>
          <cell r="BR340">
            <v>33</v>
          </cell>
          <cell r="BS340">
            <v>35</v>
          </cell>
          <cell r="BT340">
            <v>31</v>
          </cell>
          <cell r="BU340">
            <v>34</v>
          </cell>
          <cell r="BV340">
            <v>35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201</v>
          </cell>
          <cell r="CG340">
            <v>0</v>
          </cell>
          <cell r="CH340">
            <v>0</v>
          </cell>
          <cell r="CI340">
            <v>0</v>
          </cell>
          <cell r="CJ340">
            <v>15</v>
          </cell>
        </row>
        <row r="341">
          <cell r="A341" t="str">
            <v>0554410</v>
          </cell>
          <cell r="B341" t="str">
            <v>Bethany Primary</v>
          </cell>
          <cell r="C341" t="str">
            <v>ENG</v>
          </cell>
          <cell r="D341" t="str">
            <v>AOG</v>
          </cell>
          <cell r="E341" t="str">
            <v>Assemblies of God</v>
          </cell>
          <cell r="F341" t="str">
            <v>G</v>
          </cell>
          <cell r="G341" t="str">
            <v>Church (Government Assisted)</v>
          </cell>
          <cell r="H341" t="str">
            <v>Efate</v>
          </cell>
          <cell r="I341" t="str">
            <v>Shefa</v>
          </cell>
          <cell r="J341" t="str">
            <v>0140629001</v>
          </cell>
          <cell r="K341" t="str">
            <v>BETHANY PRIMARY SCHOOL</v>
          </cell>
          <cell r="L341" t="str">
            <v>PS</v>
          </cell>
          <cell r="M341" t="str">
            <v>No</v>
          </cell>
          <cell r="N341" t="str">
            <v>Yes</v>
          </cell>
          <cell r="O341" t="str">
            <v>Yes</v>
          </cell>
          <cell r="P341" t="str">
            <v>Yes</v>
          </cell>
          <cell r="Q341" t="str">
            <v>Yes</v>
          </cell>
          <cell r="R341" t="str">
            <v>Yes</v>
          </cell>
          <cell r="S341" t="str">
            <v>Yes</v>
          </cell>
          <cell r="T341" t="str">
            <v>No</v>
          </cell>
          <cell r="U341" t="str">
            <v>No</v>
          </cell>
          <cell r="V341" t="str">
            <v>No</v>
          </cell>
          <cell r="W341" t="str">
            <v>No</v>
          </cell>
          <cell r="X341" t="str">
            <v>No</v>
          </cell>
          <cell r="Y341" t="str">
            <v>No</v>
          </cell>
          <cell r="Z341" t="str">
            <v>No</v>
          </cell>
          <cell r="AA341" t="str">
            <v>No</v>
          </cell>
          <cell r="AB341" t="str">
            <v>No</v>
          </cell>
          <cell r="AC341" t="str">
            <v>No</v>
          </cell>
          <cell r="AD341" t="str">
            <v xml:space="preserve">1 2 3 4 5 6 </v>
          </cell>
          <cell r="AE341" t="str">
            <v>No</v>
          </cell>
          <cell r="AF341" t="str">
            <v>Yes</v>
          </cell>
          <cell r="AG341" t="str">
            <v>No</v>
          </cell>
          <cell r="AH341" t="str">
            <v>No</v>
          </cell>
          <cell r="AI341" t="str">
            <v>No</v>
          </cell>
          <cell r="AJ341" t="str">
            <v>No</v>
          </cell>
          <cell r="AK341" t="str">
            <v>No</v>
          </cell>
          <cell r="AL341" t="str">
            <v>No</v>
          </cell>
          <cell r="AM341" t="str">
            <v>No</v>
          </cell>
          <cell r="AN341" t="str">
            <v>No</v>
          </cell>
          <cell r="AO341" t="str">
            <v>No</v>
          </cell>
          <cell r="AP341" t="str">
            <v>No</v>
          </cell>
          <cell r="AQ341" t="str">
            <v>No</v>
          </cell>
          <cell r="AR341" t="str">
            <v>No</v>
          </cell>
          <cell r="AS341" t="str">
            <v>No</v>
          </cell>
          <cell r="AT341" t="str">
            <v>No</v>
          </cell>
          <cell r="AU341" t="str">
            <v>No</v>
          </cell>
          <cell r="AV341" t="str">
            <v>No</v>
          </cell>
          <cell r="AW341" t="str">
            <v>Yes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</row>
        <row r="342">
          <cell r="A342" t="str">
            <v>0554411</v>
          </cell>
          <cell r="B342" t="str">
            <v>Nakuskasaru Primary</v>
          </cell>
          <cell r="C342" t="str">
            <v>ENG</v>
          </cell>
          <cell r="D342" t="str">
            <v>PEB_SHEFA</v>
          </cell>
          <cell r="E342" t="str">
            <v>Shefa PEB</v>
          </cell>
          <cell r="F342" t="str">
            <v>V</v>
          </cell>
          <cell r="G342" t="str">
            <v>Government of Vanuatu</v>
          </cell>
          <cell r="H342" t="str">
            <v>Efate</v>
          </cell>
          <cell r="I342" t="str">
            <v>Shefa</v>
          </cell>
          <cell r="J342" t="str">
            <v>0138543001</v>
          </cell>
          <cell r="K342" t="str">
            <v>NAKUSKASARU PRIMARY SCHOOL</v>
          </cell>
          <cell r="L342" t="str">
            <v>PS</v>
          </cell>
          <cell r="M342" t="str">
            <v>No</v>
          </cell>
          <cell r="N342" t="str">
            <v>Yes</v>
          </cell>
          <cell r="O342" t="str">
            <v>Yes</v>
          </cell>
          <cell r="P342" t="str">
            <v>Yes</v>
          </cell>
          <cell r="Q342" t="str">
            <v>Yes</v>
          </cell>
          <cell r="R342" t="str">
            <v>Yes</v>
          </cell>
          <cell r="S342" t="str">
            <v>Yes</v>
          </cell>
          <cell r="T342" t="str">
            <v>No</v>
          </cell>
          <cell r="U342" t="str">
            <v>No</v>
          </cell>
          <cell r="V342" t="str">
            <v>No</v>
          </cell>
          <cell r="W342" t="str">
            <v>No</v>
          </cell>
          <cell r="X342" t="str">
            <v>No</v>
          </cell>
          <cell r="Y342" t="str">
            <v>No</v>
          </cell>
          <cell r="Z342" t="str">
            <v>No</v>
          </cell>
          <cell r="AA342" t="str">
            <v>No</v>
          </cell>
          <cell r="AB342" t="str">
            <v>No</v>
          </cell>
          <cell r="AC342" t="str">
            <v>No</v>
          </cell>
          <cell r="AD342" t="str">
            <v xml:space="preserve">1 2 3 4 5 6 </v>
          </cell>
          <cell r="AE342" t="str">
            <v>No</v>
          </cell>
          <cell r="AF342" t="str">
            <v>Yes</v>
          </cell>
          <cell r="AG342" t="str">
            <v>No</v>
          </cell>
          <cell r="AH342" t="str">
            <v>No</v>
          </cell>
          <cell r="AI342" t="str">
            <v>No</v>
          </cell>
          <cell r="AJ342" t="str">
            <v>Yes</v>
          </cell>
          <cell r="AK342" t="str">
            <v>Yes</v>
          </cell>
          <cell r="AL342" t="str">
            <v>Yes</v>
          </cell>
          <cell r="AM342" t="str">
            <v>Yes</v>
          </cell>
          <cell r="AN342" t="str">
            <v>Yes</v>
          </cell>
          <cell r="AO342" t="str">
            <v>Yes</v>
          </cell>
          <cell r="AP342" t="str">
            <v>No</v>
          </cell>
          <cell r="AQ342" t="str">
            <v>Yes</v>
          </cell>
          <cell r="AR342" t="str">
            <v>Yes</v>
          </cell>
          <cell r="AS342" t="str">
            <v>Yes</v>
          </cell>
          <cell r="AT342" t="str">
            <v>Yes</v>
          </cell>
          <cell r="AU342" t="str">
            <v>Yes</v>
          </cell>
          <cell r="AV342" t="str">
            <v>No</v>
          </cell>
          <cell r="AW342" t="str">
            <v>No</v>
          </cell>
          <cell r="AX342">
            <v>0</v>
          </cell>
          <cell r="AY342">
            <v>27</v>
          </cell>
          <cell r="AZ342">
            <v>14</v>
          </cell>
          <cell r="BA342">
            <v>28</v>
          </cell>
          <cell r="BB342">
            <v>18</v>
          </cell>
          <cell r="BC342">
            <v>18</v>
          </cell>
          <cell r="BD342">
            <v>17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122</v>
          </cell>
          <cell r="BO342">
            <v>0</v>
          </cell>
          <cell r="BP342">
            <v>0</v>
          </cell>
          <cell r="BQ342">
            <v>27</v>
          </cell>
          <cell r="BR342">
            <v>14</v>
          </cell>
          <cell r="BS342">
            <v>28</v>
          </cell>
          <cell r="BT342">
            <v>18</v>
          </cell>
          <cell r="BU342">
            <v>18</v>
          </cell>
          <cell r="BV342">
            <v>17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122</v>
          </cell>
          <cell r="CG342">
            <v>0</v>
          </cell>
          <cell r="CH342">
            <v>0</v>
          </cell>
          <cell r="CI342">
            <v>0</v>
          </cell>
          <cell r="CJ342">
            <v>11</v>
          </cell>
        </row>
        <row r="343">
          <cell r="A343" t="str">
            <v>0554412</v>
          </cell>
          <cell r="B343" t="str">
            <v>Club Hippique French Primary</v>
          </cell>
          <cell r="C343" t="str">
            <v>FRE</v>
          </cell>
          <cell r="D343" t="str">
            <v>FELP</v>
          </cell>
          <cell r="E343" t="str">
            <v>Federation de l'enseignement libre protestant (FELP)</v>
          </cell>
          <cell r="F343" t="str">
            <v>G</v>
          </cell>
          <cell r="G343" t="str">
            <v>Church (Government Assisted)</v>
          </cell>
          <cell r="H343" t="str">
            <v>Efate</v>
          </cell>
          <cell r="I343" t="str">
            <v>Shefa</v>
          </cell>
          <cell r="J343" t="str">
            <v>0140903001</v>
          </cell>
          <cell r="K343" t="str">
            <v>ECOLE FELP FRANCAISE DE CLUB HIPPIQUE</v>
          </cell>
          <cell r="L343" t="str">
            <v>PS</v>
          </cell>
          <cell r="M343" t="str">
            <v>No</v>
          </cell>
          <cell r="N343" t="str">
            <v>Yes</v>
          </cell>
          <cell r="O343" t="str">
            <v>Yes</v>
          </cell>
          <cell r="P343" t="str">
            <v>Yes</v>
          </cell>
          <cell r="Q343" t="str">
            <v>Yes</v>
          </cell>
          <cell r="R343" t="str">
            <v>Yes</v>
          </cell>
          <cell r="S343" t="str">
            <v>Yes</v>
          </cell>
          <cell r="T343" t="str">
            <v>No</v>
          </cell>
          <cell r="U343" t="str">
            <v>No</v>
          </cell>
          <cell r="V343" t="str">
            <v>No</v>
          </cell>
          <cell r="W343" t="str">
            <v>No</v>
          </cell>
          <cell r="X343" t="str">
            <v>No</v>
          </cell>
          <cell r="Y343" t="str">
            <v>No</v>
          </cell>
          <cell r="Z343" t="str">
            <v>No</v>
          </cell>
          <cell r="AA343" t="str">
            <v>No</v>
          </cell>
          <cell r="AB343" t="str">
            <v>No</v>
          </cell>
          <cell r="AC343" t="str">
            <v>No</v>
          </cell>
          <cell r="AD343" t="str">
            <v xml:space="preserve">1 2 3 4 5 6 </v>
          </cell>
          <cell r="AE343" t="str">
            <v>No</v>
          </cell>
          <cell r="AF343" t="str">
            <v>Yes</v>
          </cell>
          <cell r="AG343" t="str">
            <v>No</v>
          </cell>
          <cell r="AH343" t="str">
            <v>No</v>
          </cell>
          <cell r="AI343" t="str">
            <v>No</v>
          </cell>
          <cell r="AJ343" t="str">
            <v>Yes</v>
          </cell>
          <cell r="AK343" t="str">
            <v>Yes</v>
          </cell>
          <cell r="AL343" t="str">
            <v>Yes</v>
          </cell>
          <cell r="AM343" t="str">
            <v>Yes</v>
          </cell>
          <cell r="AN343" t="str">
            <v>Yes</v>
          </cell>
          <cell r="AO343" t="str">
            <v>Yes</v>
          </cell>
          <cell r="AP343" t="str">
            <v>Yes</v>
          </cell>
          <cell r="AQ343" t="str">
            <v>Yes</v>
          </cell>
          <cell r="AR343" t="str">
            <v>Yes</v>
          </cell>
          <cell r="AS343" t="str">
            <v>Yes</v>
          </cell>
          <cell r="AT343" t="str">
            <v>Yes</v>
          </cell>
          <cell r="AU343" t="str">
            <v>Yes</v>
          </cell>
          <cell r="AV343" t="str">
            <v>No</v>
          </cell>
          <cell r="AW343" t="str">
            <v>No</v>
          </cell>
          <cell r="AX343">
            <v>0</v>
          </cell>
          <cell r="AY343">
            <v>25</v>
          </cell>
          <cell r="AZ343">
            <v>14</v>
          </cell>
          <cell r="BA343">
            <v>21</v>
          </cell>
          <cell r="BB343">
            <v>30</v>
          </cell>
          <cell r="BC343">
            <v>19</v>
          </cell>
          <cell r="BD343">
            <v>15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124</v>
          </cell>
          <cell r="BO343">
            <v>0</v>
          </cell>
          <cell r="BP343">
            <v>0</v>
          </cell>
          <cell r="BQ343">
            <v>25</v>
          </cell>
          <cell r="BR343">
            <v>14</v>
          </cell>
          <cell r="BS343">
            <v>21</v>
          </cell>
          <cell r="BT343">
            <v>30</v>
          </cell>
          <cell r="BU343">
            <v>19</v>
          </cell>
          <cell r="BV343">
            <v>15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124</v>
          </cell>
          <cell r="CG343">
            <v>0</v>
          </cell>
          <cell r="CH343">
            <v>0</v>
          </cell>
          <cell r="CI343">
            <v>0</v>
          </cell>
          <cell r="CJ343">
            <v>13</v>
          </cell>
        </row>
        <row r="344">
          <cell r="A344" t="str">
            <v>055447</v>
          </cell>
          <cell r="B344" t="str">
            <v>Pango English Primary</v>
          </cell>
          <cell r="C344" t="str">
            <v>ENG</v>
          </cell>
          <cell r="D344" t="str">
            <v>PEB_SHEFA</v>
          </cell>
          <cell r="E344" t="str">
            <v>Shefa PEB</v>
          </cell>
          <cell r="F344" t="str">
            <v>V</v>
          </cell>
          <cell r="G344" t="str">
            <v>Government of Vanuatu</v>
          </cell>
          <cell r="H344" t="str">
            <v>Efate</v>
          </cell>
          <cell r="I344" t="str">
            <v>Shefa</v>
          </cell>
          <cell r="J344" t="str">
            <v>0084802001</v>
          </cell>
          <cell r="K344" t="str">
            <v>PANGO PRIMARY SCHOOL</v>
          </cell>
          <cell r="L344" t="str">
            <v>PS</v>
          </cell>
          <cell r="M344" t="str">
            <v>No</v>
          </cell>
          <cell r="N344" t="str">
            <v>Yes</v>
          </cell>
          <cell r="O344" t="str">
            <v>Yes</v>
          </cell>
          <cell r="P344" t="str">
            <v>Yes</v>
          </cell>
          <cell r="Q344" t="str">
            <v>Yes</v>
          </cell>
          <cell r="R344" t="str">
            <v>Yes</v>
          </cell>
          <cell r="S344" t="str">
            <v>Yes</v>
          </cell>
          <cell r="T344" t="str">
            <v>Yes</v>
          </cell>
          <cell r="U344" t="str">
            <v>Yes</v>
          </cell>
          <cell r="V344" t="str">
            <v>No</v>
          </cell>
          <cell r="W344" t="str">
            <v>No</v>
          </cell>
          <cell r="X344" t="str">
            <v>No</v>
          </cell>
          <cell r="Y344" t="str">
            <v>No</v>
          </cell>
          <cell r="Z344" t="str">
            <v>No</v>
          </cell>
          <cell r="AA344" t="str">
            <v>No</v>
          </cell>
          <cell r="AB344" t="str">
            <v>No</v>
          </cell>
          <cell r="AC344" t="str">
            <v>No</v>
          </cell>
          <cell r="AD344" t="str">
            <v xml:space="preserve">1 2 3 4 5 6 7 8 </v>
          </cell>
          <cell r="AE344" t="str">
            <v>No</v>
          </cell>
          <cell r="AF344" t="str">
            <v>Yes</v>
          </cell>
          <cell r="AG344" t="str">
            <v>Yes</v>
          </cell>
          <cell r="AH344" t="str">
            <v>Yes</v>
          </cell>
          <cell r="AI344" t="str">
            <v>No</v>
          </cell>
          <cell r="AJ344" t="str">
            <v>Yes</v>
          </cell>
          <cell r="AK344" t="str">
            <v>Yes</v>
          </cell>
          <cell r="AL344" t="str">
            <v>Yes</v>
          </cell>
          <cell r="AM344" t="str">
            <v>Yes</v>
          </cell>
          <cell r="AN344" t="str">
            <v>Yes</v>
          </cell>
          <cell r="AO344" t="str">
            <v>Yes</v>
          </cell>
          <cell r="AP344" t="str">
            <v>No</v>
          </cell>
          <cell r="AQ344" t="str">
            <v>No</v>
          </cell>
          <cell r="AR344" t="str">
            <v>Yes</v>
          </cell>
          <cell r="AS344" t="str">
            <v>Yes</v>
          </cell>
          <cell r="AT344" t="str">
            <v>Yes</v>
          </cell>
          <cell r="AU344" t="str">
            <v>Yes</v>
          </cell>
          <cell r="AV344" t="str">
            <v>No</v>
          </cell>
          <cell r="AW344" t="str">
            <v>No</v>
          </cell>
          <cell r="AX344">
            <v>0</v>
          </cell>
          <cell r="AY344">
            <v>52</v>
          </cell>
          <cell r="AZ344">
            <v>45</v>
          </cell>
          <cell r="BA344">
            <v>60</v>
          </cell>
          <cell r="BB344">
            <v>67</v>
          </cell>
          <cell r="BC344">
            <v>57</v>
          </cell>
          <cell r="BD344">
            <v>58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339</v>
          </cell>
          <cell r="BO344">
            <v>0</v>
          </cell>
          <cell r="BP344">
            <v>0</v>
          </cell>
          <cell r="BQ344">
            <v>52</v>
          </cell>
          <cell r="BR344">
            <v>45</v>
          </cell>
          <cell r="BS344">
            <v>60</v>
          </cell>
          <cell r="BT344">
            <v>67</v>
          </cell>
          <cell r="BU344">
            <v>57</v>
          </cell>
          <cell r="BV344">
            <v>58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339</v>
          </cell>
          <cell r="CG344">
            <v>0</v>
          </cell>
          <cell r="CH344">
            <v>0</v>
          </cell>
          <cell r="CI344">
            <v>0</v>
          </cell>
          <cell r="CJ344">
            <v>62</v>
          </cell>
        </row>
        <row r="345">
          <cell r="A345" t="str">
            <v>0554483</v>
          </cell>
          <cell r="B345" t="str">
            <v>Efate Macses Presbyterian Mission Primary</v>
          </cell>
          <cell r="C345" t="str">
            <v>ENG</v>
          </cell>
          <cell r="D345" t="str">
            <v>PCV</v>
          </cell>
          <cell r="E345" t="str">
            <v>Presbyterian Church of Vanuatu</v>
          </cell>
          <cell r="F345" t="str">
            <v>G</v>
          </cell>
          <cell r="G345" t="str">
            <v>Church (Government Assisted)</v>
          </cell>
          <cell r="H345" t="str">
            <v>Efate</v>
          </cell>
          <cell r="I345" t="str">
            <v>Shefa</v>
          </cell>
          <cell r="J345" t="str">
            <v>0170001002</v>
          </cell>
          <cell r="K345" t="str">
            <v>EFATE MACSES PRESBYTERIAN MISSION SCHOOL</v>
          </cell>
          <cell r="L345" t="str">
            <v>PS</v>
          </cell>
          <cell r="M345" t="str">
            <v>No</v>
          </cell>
          <cell r="N345" t="str">
            <v>Yes</v>
          </cell>
          <cell r="O345" t="str">
            <v>Yes</v>
          </cell>
          <cell r="P345" t="str">
            <v>Yes</v>
          </cell>
          <cell r="Q345" t="str">
            <v>Yes</v>
          </cell>
          <cell r="R345" t="str">
            <v>Yes</v>
          </cell>
          <cell r="S345" t="str">
            <v>Yes</v>
          </cell>
          <cell r="T345" t="str">
            <v>No</v>
          </cell>
          <cell r="U345" t="str">
            <v>No</v>
          </cell>
          <cell r="V345" t="str">
            <v>No</v>
          </cell>
          <cell r="W345" t="str">
            <v>No</v>
          </cell>
          <cell r="X345" t="str">
            <v>No</v>
          </cell>
          <cell r="Y345" t="str">
            <v>No</v>
          </cell>
          <cell r="Z345" t="str">
            <v>No</v>
          </cell>
          <cell r="AA345" t="str">
            <v>No</v>
          </cell>
          <cell r="AB345" t="str">
            <v>No</v>
          </cell>
          <cell r="AC345" t="str">
            <v>No</v>
          </cell>
          <cell r="AD345" t="str">
            <v xml:space="preserve">1 2 3 4 5 6 </v>
          </cell>
          <cell r="AE345" t="str">
            <v>No</v>
          </cell>
          <cell r="AF345" t="str">
            <v>Yes</v>
          </cell>
          <cell r="AG345" t="str">
            <v>No</v>
          </cell>
          <cell r="AH345" t="str">
            <v>No</v>
          </cell>
          <cell r="AI345" t="str">
            <v>No</v>
          </cell>
          <cell r="AJ345" t="str">
            <v>No</v>
          </cell>
          <cell r="AK345" t="str">
            <v>No</v>
          </cell>
          <cell r="AL345" t="str">
            <v>No</v>
          </cell>
          <cell r="AM345" t="str">
            <v>No</v>
          </cell>
          <cell r="AN345" t="str">
            <v>No</v>
          </cell>
          <cell r="AO345" t="str">
            <v>No</v>
          </cell>
          <cell r="AP345" t="str">
            <v>No</v>
          </cell>
          <cell r="AQ345" t="str">
            <v>No</v>
          </cell>
          <cell r="AR345" t="str">
            <v>No</v>
          </cell>
          <cell r="AS345" t="str">
            <v>No</v>
          </cell>
          <cell r="AT345" t="str">
            <v>No</v>
          </cell>
          <cell r="AU345" t="str">
            <v>No</v>
          </cell>
          <cell r="AV345" t="str">
            <v>No</v>
          </cell>
          <cell r="AW345" t="str">
            <v>No</v>
          </cell>
          <cell r="AX345">
            <v>0</v>
          </cell>
          <cell r="AY345">
            <v>15</v>
          </cell>
          <cell r="AZ345">
            <v>18</v>
          </cell>
          <cell r="BA345">
            <v>9</v>
          </cell>
          <cell r="BB345">
            <v>10</v>
          </cell>
          <cell r="BC345">
            <v>9</v>
          </cell>
          <cell r="BD345">
            <v>7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68</v>
          </cell>
          <cell r="BO345">
            <v>0</v>
          </cell>
          <cell r="BP345">
            <v>0</v>
          </cell>
          <cell r="BQ345">
            <v>15</v>
          </cell>
          <cell r="BR345">
            <v>18</v>
          </cell>
          <cell r="BS345">
            <v>9</v>
          </cell>
          <cell r="BT345">
            <v>10</v>
          </cell>
          <cell r="BU345">
            <v>9</v>
          </cell>
          <cell r="BV345">
            <v>7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68</v>
          </cell>
          <cell r="CG345">
            <v>0</v>
          </cell>
          <cell r="CH345">
            <v>0</v>
          </cell>
          <cell r="CI345">
            <v>0</v>
          </cell>
          <cell r="CJ345">
            <v>6</v>
          </cell>
        </row>
        <row r="346">
          <cell r="A346" t="str">
            <v>0554487</v>
          </cell>
          <cell r="B346" t="str">
            <v>Suango English Primary</v>
          </cell>
          <cell r="C346" t="str">
            <v>ENG</v>
          </cell>
          <cell r="D346" t="str">
            <v>PEB_SHEFA</v>
          </cell>
          <cell r="E346" t="str">
            <v>Shefa PEB</v>
          </cell>
          <cell r="F346" t="str">
            <v>V</v>
          </cell>
          <cell r="G346" t="str">
            <v>Government of Vanuatu</v>
          </cell>
          <cell r="H346" t="str">
            <v>Efate</v>
          </cell>
          <cell r="I346" t="str">
            <v>Shefa</v>
          </cell>
          <cell r="L346" t="str">
            <v>PS</v>
          </cell>
          <cell r="M346" t="str">
            <v>No</v>
          </cell>
          <cell r="N346" t="str">
            <v>Yes</v>
          </cell>
          <cell r="O346" t="str">
            <v>Yes</v>
          </cell>
          <cell r="P346" t="str">
            <v>Yes</v>
          </cell>
          <cell r="Q346" t="str">
            <v>Yes</v>
          </cell>
          <cell r="R346" t="str">
            <v>Yes</v>
          </cell>
          <cell r="S346" t="str">
            <v>Yes</v>
          </cell>
          <cell r="T346" t="str">
            <v>No</v>
          </cell>
          <cell r="U346" t="str">
            <v>No</v>
          </cell>
          <cell r="V346" t="str">
            <v>No</v>
          </cell>
          <cell r="W346" t="str">
            <v>No</v>
          </cell>
          <cell r="X346" t="str">
            <v>No</v>
          </cell>
          <cell r="Y346" t="str">
            <v>No</v>
          </cell>
          <cell r="Z346" t="str">
            <v>No</v>
          </cell>
          <cell r="AA346" t="str">
            <v>No</v>
          </cell>
          <cell r="AB346" t="str">
            <v>No</v>
          </cell>
          <cell r="AC346" t="str">
            <v>No</v>
          </cell>
          <cell r="AD346" t="str">
            <v xml:space="preserve">1 2 3 4 5 6 </v>
          </cell>
          <cell r="AE346" t="str">
            <v>No</v>
          </cell>
          <cell r="AF346" t="str">
            <v>Yes</v>
          </cell>
          <cell r="AG346" t="str">
            <v>No</v>
          </cell>
          <cell r="AH346" t="str">
            <v>No</v>
          </cell>
          <cell r="AI346" t="str">
            <v>No</v>
          </cell>
          <cell r="AJ346" t="str">
            <v>No</v>
          </cell>
          <cell r="AK346" t="str">
            <v>No</v>
          </cell>
          <cell r="AL346" t="str">
            <v>No</v>
          </cell>
          <cell r="AM346" t="str">
            <v>No</v>
          </cell>
          <cell r="AN346" t="str">
            <v>No</v>
          </cell>
          <cell r="AO346" t="str">
            <v>No</v>
          </cell>
          <cell r="AP346" t="str">
            <v>No</v>
          </cell>
          <cell r="AQ346" t="str">
            <v>No</v>
          </cell>
          <cell r="AR346" t="str">
            <v>No</v>
          </cell>
          <cell r="AS346" t="str">
            <v>No</v>
          </cell>
          <cell r="AT346" t="str">
            <v>No</v>
          </cell>
          <cell r="AU346" t="str">
            <v>No</v>
          </cell>
          <cell r="AV346" t="str">
            <v>No</v>
          </cell>
          <cell r="AW346" t="str">
            <v>Yes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</row>
        <row r="347">
          <cell r="A347" t="str">
            <v>055450</v>
          </cell>
          <cell r="B347" t="str">
            <v>Roau Primary</v>
          </cell>
          <cell r="C347" t="str">
            <v>FRE</v>
          </cell>
          <cell r="D347" t="str">
            <v>PEB_SHEFA</v>
          </cell>
          <cell r="E347" t="str">
            <v>Shefa PEB</v>
          </cell>
          <cell r="F347" t="str">
            <v>V</v>
          </cell>
          <cell r="G347" t="str">
            <v>Government of Vanuatu</v>
          </cell>
          <cell r="H347" t="str">
            <v>Efate</v>
          </cell>
          <cell r="I347" t="str">
            <v>Shefa</v>
          </cell>
          <cell r="J347" t="str">
            <v>0084823001</v>
          </cell>
          <cell r="K347" t="str">
            <v>ECOLE PUBLIQUE ROAU</v>
          </cell>
          <cell r="L347" t="str">
            <v>PS</v>
          </cell>
          <cell r="M347" t="str">
            <v>No</v>
          </cell>
          <cell r="N347" t="str">
            <v>Yes</v>
          </cell>
          <cell r="O347" t="str">
            <v>Yes</v>
          </cell>
          <cell r="P347" t="str">
            <v>Yes</v>
          </cell>
          <cell r="Q347" t="str">
            <v>Yes</v>
          </cell>
          <cell r="R347" t="str">
            <v>Yes</v>
          </cell>
          <cell r="S347" t="str">
            <v>Yes</v>
          </cell>
          <cell r="T347" t="str">
            <v>Yes</v>
          </cell>
          <cell r="U347" t="str">
            <v>Yes</v>
          </cell>
          <cell r="V347" t="str">
            <v>No</v>
          </cell>
          <cell r="W347" t="str">
            <v>No</v>
          </cell>
          <cell r="X347" t="str">
            <v>No</v>
          </cell>
          <cell r="Y347" t="str">
            <v>No</v>
          </cell>
          <cell r="Z347" t="str">
            <v>No</v>
          </cell>
          <cell r="AA347" t="str">
            <v>No</v>
          </cell>
          <cell r="AB347" t="str">
            <v>No</v>
          </cell>
          <cell r="AC347" t="str">
            <v>No</v>
          </cell>
          <cell r="AD347" t="str">
            <v xml:space="preserve">1 2 3 4 5 6 7 8 </v>
          </cell>
          <cell r="AE347" t="str">
            <v>No</v>
          </cell>
          <cell r="AF347" t="str">
            <v>Yes</v>
          </cell>
          <cell r="AG347" t="str">
            <v>Yes</v>
          </cell>
          <cell r="AH347" t="str">
            <v>Yes</v>
          </cell>
          <cell r="AI347" t="str">
            <v>No</v>
          </cell>
          <cell r="AJ347" t="str">
            <v>Yes</v>
          </cell>
          <cell r="AK347" t="str">
            <v>Yes</v>
          </cell>
          <cell r="AL347" t="str">
            <v>Yes</v>
          </cell>
          <cell r="AM347" t="str">
            <v>Yes</v>
          </cell>
          <cell r="AN347" t="str">
            <v>Yes</v>
          </cell>
          <cell r="AO347" t="str">
            <v>Yes</v>
          </cell>
          <cell r="AP347" t="str">
            <v>Yes</v>
          </cell>
          <cell r="AQ347" t="str">
            <v>Yes</v>
          </cell>
          <cell r="AR347" t="str">
            <v>Yes</v>
          </cell>
          <cell r="AS347" t="str">
            <v>Yes</v>
          </cell>
          <cell r="AT347" t="str">
            <v>Yes</v>
          </cell>
          <cell r="AU347" t="str">
            <v>Yes</v>
          </cell>
          <cell r="AV347" t="str">
            <v>No</v>
          </cell>
          <cell r="AW347" t="str">
            <v>No</v>
          </cell>
          <cell r="AX347">
            <v>0</v>
          </cell>
          <cell r="AY347">
            <v>14</v>
          </cell>
          <cell r="AZ347">
            <v>10</v>
          </cell>
          <cell r="BA347">
            <v>12</v>
          </cell>
          <cell r="BB347">
            <v>7</v>
          </cell>
          <cell r="BC347">
            <v>8</v>
          </cell>
          <cell r="BD347">
            <v>13</v>
          </cell>
          <cell r="BE347">
            <v>8</v>
          </cell>
          <cell r="BF347">
            <v>8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64</v>
          </cell>
          <cell r="BO347">
            <v>16</v>
          </cell>
          <cell r="BP347">
            <v>0</v>
          </cell>
          <cell r="BQ347">
            <v>14</v>
          </cell>
          <cell r="BR347">
            <v>10</v>
          </cell>
          <cell r="BS347">
            <v>12</v>
          </cell>
          <cell r="BT347">
            <v>7</v>
          </cell>
          <cell r="BU347">
            <v>8</v>
          </cell>
          <cell r="BV347">
            <v>13</v>
          </cell>
          <cell r="BW347">
            <v>8</v>
          </cell>
          <cell r="BX347">
            <v>8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64</v>
          </cell>
          <cell r="CG347">
            <v>16</v>
          </cell>
          <cell r="CH347">
            <v>0</v>
          </cell>
          <cell r="CI347">
            <v>0</v>
          </cell>
          <cell r="CJ347">
            <v>12</v>
          </cell>
        </row>
        <row r="348">
          <cell r="A348" t="str">
            <v>0554500</v>
          </cell>
          <cell r="B348" t="str">
            <v>Rongdal Primary</v>
          </cell>
          <cell r="C348" t="str">
            <v>ENG</v>
          </cell>
          <cell r="D348" t="str">
            <v>PEB_SHEFA</v>
          </cell>
          <cell r="E348" t="str">
            <v>Shefa PEB</v>
          </cell>
          <cell r="F348" t="str">
            <v>V</v>
          </cell>
          <cell r="G348" t="str">
            <v>Government of Vanuatu</v>
          </cell>
          <cell r="H348" t="str">
            <v>Efate</v>
          </cell>
          <cell r="I348" t="str">
            <v>Shefa</v>
          </cell>
          <cell r="L348" t="str">
            <v>PS</v>
          </cell>
          <cell r="M348" t="str">
            <v>No</v>
          </cell>
          <cell r="N348" t="str">
            <v>Yes</v>
          </cell>
          <cell r="O348" t="str">
            <v>Yes</v>
          </cell>
          <cell r="P348" t="str">
            <v>Yes</v>
          </cell>
          <cell r="Q348" t="str">
            <v>Yes</v>
          </cell>
          <cell r="R348" t="str">
            <v>Yes</v>
          </cell>
          <cell r="S348" t="str">
            <v>Yes</v>
          </cell>
          <cell r="T348" t="str">
            <v>No</v>
          </cell>
          <cell r="U348" t="str">
            <v>No</v>
          </cell>
          <cell r="V348" t="str">
            <v>No</v>
          </cell>
          <cell r="W348" t="str">
            <v>No</v>
          </cell>
          <cell r="X348" t="str">
            <v>No</v>
          </cell>
          <cell r="Y348" t="str">
            <v>No</v>
          </cell>
          <cell r="Z348" t="str">
            <v>No</v>
          </cell>
          <cell r="AA348" t="str">
            <v>No</v>
          </cell>
          <cell r="AB348" t="str">
            <v>No</v>
          </cell>
          <cell r="AC348" t="str">
            <v>No</v>
          </cell>
          <cell r="AD348" t="str">
            <v xml:space="preserve">1 2 3 4 5 6 </v>
          </cell>
          <cell r="AE348" t="str">
            <v>No</v>
          </cell>
          <cell r="AF348" t="str">
            <v>Yes</v>
          </cell>
          <cell r="AG348" t="str">
            <v>No</v>
          </cell>
          <cell r="AH348" t="str">
            <v>No</v>
          </cell>
          <cell r="AI348" t="str">
            <v>No</v>
          </cell>
          <cell r="AJ348" t="str">
            <v>No</v>
          </cell>
          <cell r="AK348" t="str">
            <v>No</v>
          </cell>
          <cell r="AL348" t="str">
            <v>No</v>
          </cell>
          <cell r="AM348" t="str">
            <v>No</v>
          </cell>
          <cell r="AN348" t="str">
            <v>No</v>
          </cell>
          <cell r="AO348" t="str">
            <v>No</v>
          </cell>
          <cell r="AP348" t="str">
            <v>No</v>
          </cell>
          <cell r="AQ348" t="str">
            <v>No</v>
          </cell>
          <cell r="AR348" t="str">
            <v>No</v>
          </cell>
          <cell r="AS348" t="str">
            <v>Yes</v>
          </cell>
          <cell r="AT348" t="str">
            <v>Yes</v>
          </cell>
          <cell r="AU348" t="str">
            <v>No</v>
          </cell>
          <cell r="AV348" t="str">
            <v>No</v>
          </cell>
          <cell r="AW348" t="str">
            <v>No</v>
          </cell>
          <cell r="AX348">
            <v>0</v>
          </cell>
          <cell r="AY348">
            <v>8</v>
          </cell>
          <cell r="AZ348">
            <v>10</v>
          </cell>
          <cell r="BA348">
            <v>6</v>
          </cell>
          <cell r="BB348">
            <v>9</v>
          </cell>
          <cell r="BC348">
            <v>7</v>
          </cell>
          <cell r="BD348">
            <v>10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50</v>
          </cell>
          <cell r="BO348">
            <v>0</v>
          </cell>
          <cell r="BP348">
            <v>0</v>
          </cell>
          <cell r="BQ348">
            <v>8</v>
          </cell>
          <cell r="BR348">
            <v>10</v>
          </cell>
          <cell r="BS348">
            <v>6</v>
          </cell>
          <cell r="BT348">
            <v>9</v>
          </cell>
          <cell r="BU348">
            <v>7</v>
          </cell>
          <cell r="BV348">
            <v>10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50</v>
          </cell>
          <cell r="CG348">
            <v>0</v>
          </cell>
          <cell r="CH348">
            <v>0</v>
          </cell>
          <cell r="CI348">
            <v>0</v>
          </cell>
          <cell r="CJ348">
            <v>14</v>
          </cell>
        </row>
        <row r="349">
          <cell r="A349" t="str">
            <v>0554511</v>
          </cell>
          <cell r="B349" t="str">
            <v>Beverly Hills Primary</v>
          </cell>
          <cell r="C349" t="str">
            <v>ENG</v>
          </cell>
          <cell r="D349" t="str">
            <v>PEB_SHEFA</v>
          </cell>
          <cell r="E349" t="str">
            <v>Shefa PEB</v>
          </cell>
          <cell r="F349" t="str">
            <v>V</v>
          </cell>
          <cell r="G349" t="str">
            <v>Government of Vanuatu</v>
          </cell>
          <cell r="H349" t="str">
            <v>Efate</v>
          </cell>
          <cell r="I349" t="str">
            <v>Shefa</v>
          </cell>
          <cell r="L349" t="str">
            <v>PS</v>
          </cell>
          <cell r="M349" t="str">
            <v>No</v>
          </cell>
          <cell r="N349" t="str">
            <v>Yes</v>
          </cell>
          <cell r="O349" t="str">
            <v>Yes</v>
          </cell>
          <cell r="P349" t="str">
            <v>Yes</v>
          </cell>
          <cell r="Q349" t="str">
            <v>Yes</v>
          </cell>
          <cell r="R349" t="str">
            <v>Yes</v>
          </cell>
          <cell r="S349" t="str">
            <v>Yes</v>
          </cell>
          <cell r="T349" t="str">
            <v>No</v>
          </cell>
          <cell r="U349" t="str">
            <v>No</v>
          </cell>
          <cell r="V349" t="str">
            <v>No</v>
          </cell>
          <cell r="W349" t="str">
            <v>No</v>
          </cell>
          <cell r="X349" t="str">
            <v>No</v>
          </cell>
          <cell r="Y349" t="str">
            <v>No</v>
          </cell>
          <cell r="Z349" t="str">
            <v>No</v>
          </cell>
          <cell r="AA349" t="str">
            <v>No</v>
          </cell>
          <cell r="AB349" t="str">
            <v>No</v>
          </cell>
          <cell r="AC349" t="str">
            <v>No</v>
          </cell>
          <cell r="AD349" t="str">
            <v xml:space="preserve">1 2 3 4 5 6 </v>
          </cell>
          <cell r="AE349" t="str">
            <v>No</v>
          </cell>
          <cell r="AF349" t="str">
            <v>Yes</v>
          </cell>
          <cell r="AG349" t="str">
            <v>No</v>
          </cell>
          <cell r="AH349" t="str">
            <v>No</v>
          </cell>
          <cell r="AI349" t="str">
            <v>No</v>
          </cell>
          <cell r="AJ349" t="str">
            <v>Yes</v>
          </cell>
          <cell r="AK349" t="str">
            <v>Yes</v>
          </cell>
          <cell r="AL349" t="str">
            <v>Yes</v>
          </cell>
          <cell r="AM349" t="str">
            <v>Yes</v>
          </cell>
          <cell r="AN349" t="str">
            <v>Yes</v>
          </cell>
          <cell r="AO349" t="str">
            <v>Yes</v>
          </cell>
          <cell r="AP349" t="str">
            <v>No</v>
          </cell>
          <cell r="AQ349" t="str">
            <v>No</v>
          </cell>
          <cell r="AR349" t="str">
            <v>Yes</v>
          </cell>
          <cell r="AS349" t="str">
            <v>Yes</v>
          </cell>
          <cell r="AT349" t="str">
            <v>Yes</v>
          </cell>
          <cell r="AU349" t="str">
            <v>Yes</v>
          </cell>
          <cell r="AV349" t="str">
            <v>No</v>
          </cell>
          <cell r="AW349" t="str">
            <v>No</v>
          </cell>
          <cell r="AX349">
            <v>0</v>
          </cell>
          <cell r="AY349">
            <v>25</v>
          </cell>
          <cell r="AZ349">
            <v>35</v>
          </cell>
          <cell r="BA349">
            <v>41</v>
          </cell>
          <cell r="BB349">
            <v>36</v>
          </cell>
          <cell r="BC349">
            <v>35</v>
          </cell>
          <cell r="BD349">
            <v>34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206</v>
          </cell>
          <cell r="BO349">
            <v>0</v>
          </cell>
          <cell r="BP349">
            <v>0</v>
          </cell>
          <cell r="BQ349">
            <v>25</v>
          </cell>
          <cell r="BR349">
            <v>35</v>
          </cell>
          <cell r="BS349">
            <v>41</v>
          </cell>
          <cell r="BT349">
            <v>36</v>
          </cell>
          <cell r="BU349">
            <v>35</v>
          </cell>
          <cell r="BV349">
            <v>34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206</v>
          </cell>
          <cell r="CG349">
            <v>0</v>
          </cell>
          <cell r="CH349">
            <v>0</v>
          </cell>
          <cell r="CI349">
            <v>0</v>
          </cell>
          <cell r="CJ349">
            <v>13</v>
          </cell>
        </row>
        <row r="350">
          <cell r="A350" t="str">
            <v>055455</v>
          </cell>
          <cell r="B350" t="str">
            <v>Suango French Primary</v>
          </cell>
          <cell r="C350" t="str">
            <v>FRE</v>
          </cell>
          <cell r="D350" t="str">
            <v>PEB_SHEFA</v>
          </cell>
          <cell r="E350" t="str">
            <v>Shefa PEB</v>
          </cell>
          <cell r="F350" t="str">
            <v>V</v>
          </cell>
          <cell r="G350" t="str">
            <v>Government of Vanuatu</v>
          </cell>
          <cell r="H350" t="str">
            <v>Efate</v>
          </cell>
          <cell r="I350" t="str">
            <v>Shefa</v>
          </cell>
          <cell r="J350" t="str">
            <v>0084825001</v>
          </cell>
          <cell r="K350" t="str">
            <v>ECOLE PUBLIQUE DE SUANGO</v>
          </cell>
          <cell r="L350" t="str">
            <v>PS</v>
          </cell>
          <cell r="M350" t="str">
            <v>No</v>
          </cell>
          <cell r="N350" t="str">
            <v>Yes</v>
          </cell>
          <cell r="O350" t="str">
            <v>Yes</v>
          </cell>
          <cell r="P350" t="str">
            <v>Yes</v>
          </cell>
          <cell r="Q350" t="str">
            <v>Yes</v>
          </cell>
          <cell r="R350" t="str">
            <v>Yes</v>
          </cell>
          <cell r="S350" t="str">
            <v>Yes</v>
          </cell>
          <cell r="T350" t="str">
            <v>No</v>
          </cell>
          <cell r="U350" t="str">
            <v>No</v>
          </cell>
          <cell r="V350" t="str">
            <v>No</v>
          </cell>
          <cell r="W350" t="str">
            <v>No</v>
          </cell>
          <cell r="X350" t="str">
            <v>No</v>
          </cell>
          <cell r="Y350" t="str">
            <v>No</v>
          </cell>
          <cell r="Z350" t="str">
            <v>No</v>
          </cell>
          <cell r="AA350" t="str">
            <v>No</v>
          </cell>
          <cell r="AB350" t="str">
            <v>No</v>
          </cell>
          <cell r="AC350" t="str">
            <v>No</v>
          </cell>
          <cell r="AD350" t="str">
            <v xml:space="preserve">1 2 3 4 5 6 </v>
          </cell>
          <cell r="AE350" t="str">
            <v>No</v>
          </cell>
          <cell r="AF350" t="str">
            <v>Yes</v>
          </cell>
          <cell r="AG350" t="str">
            <v>No</v>
          </cell>
          <cell r="AH350" t="str">
            <v>No</v>
          </cell>
          <cell r="AI350" t="str">
            <v>No</v>
          </cell>
          <cell r="AJ350" t="str">
            <v>Yes</v>
          </cell>
          <cell r="AK350" t="str">
            <v>Yes</v>
          </cell>
          <cell r="AL350" t="str">
            <v>Yes</v>
          </cell>
          <cell r="AM350" t="str">
            <v>Yes</v>
          </cell>
          <cell r="AN350" t="str">
            <v>Yes</v>
          </cell>
          <cell r="AO350" t="str">
            <v>Yes</v>
          </cell>
          <cell r="AP350" t="str">
            <v>No</v>
          </cell>
          <cell r="AQ350" t="str">
            <v>Yes</v>
          </cell>
          <cell r="AR350" t="str">
            <v>Yes</v>
          </cell>
          <cell r="AS350" t="str">
            <v>Yes</v>
          </cell>
          <cell r="AT350" t="str">
            <v>Yes</v>
          </cell>
          <cell r="AU350" t="str">
            <v>Yes</v>
          </cell>
          <cell r="AV350" t="str">
            <v>No</v>
          </cell>
          <cell r="AW350" t="str">
            <v>No</v>
          </cell>
          <cell r="AX350">
            <v>0</v>
          </cell>
          <cell r="AY350">
            <v>27</v>
          </cell>
          <cell r="AZ350">
            <v>55</v>
          </cell>
          <cell r="BA350">
            <v>47</v>
          </cell>
          <cell r="BB350">
            <v>56</v>
          </cell>
          <cell r="BC350">
            <v>49</v>
          </cell>
          <cell r="BD350">
            <v>43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277</v>
          </cell>
          <cell r="BO350">
            <v>0</v>
          </cell>
          <cell r="BP350">
            <v>0</v>
          </cell>
          <cell r="BQ350">
            <v>27</v>
          </cell>
          <cell r="BR350">
            <v>55</v>
          </cell>
          <cell r="BS350">
            <v>47</v>
          </cell>
          <cell r="BT350">
            <v>56</v>
          </cell>
          <cell r="BU350">
            <v>49</v>
          </cell>
          <cell r="BV350">
            <v>43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277</v>
          </cell>
          <cell r="CG350">
            <v>0</v>
          </cell>
          <cell r="CH350">
            <v>0</v>
          </cell>
          <cell r="CI350">
            <v>0</v>
          </cell>
          <cell r="CJ350">
            <v>45</v>
          </cell>
        </row>
        <row r="351">
          <cell r="A351" t="str">
            <v>055457</v>
          </cell>
          <cell r="B351" t="str">
            <v>Takara Primary</v>
          </cell>
          <cell r="C351" t="str">
            <v>ENG</v>
          </cell>
          <cell r="D351" t="str">
            <v>PEB_SHEFA</v>
          </cell>
          <cell r="E351" t="str">
            <v>Shefa PEB</v>
          </cell>
          <cell r="F351" t="str">
            <v>V</v>
          </cell>
          <cell r="G351" t="str">
            <v>Government of Vanuatu</v>
          </cell>
          <cell r="H351" t="str">
            <v>Efate</v>
          </cell>
          <cell r="I351" t="str">
            <v>Shefa</v>
          </cell>
          <cell r="J351" t="str">
            <v>0084803001</v>
          </cell>
          <cell r="K351" t="str">
            <v>TAKARA PRIMARY SCHOOL</v>
          </cell>
          <cell r="L351" t="str">
            <v>PS</v>
          </cell>
          <cell r="M351" t="str">
            <v>No</v>
          </cell>
          <cell r="N351" t="str">
            <v>Yes</v>
          </cell>
          <cell r="O351" t="str">
            <v>Yes</v>
          </cell>
          <cell r="P351" t="str">
            <v>Yes</v>
          </cell>
          <cell r="Q351" t="str">
            <v>Yes</v>
          </cell>
          <cell r="R351" t="str">
            <v>Yes</v>
          </cell>
          <cell r="S351" t="str">
            <v>Yes</v>
          </cell>
          <cell r="T351" t="str">
            <v>No</v>
          </cell>
          <cell r="U351" t="str">
            <v>No</v>
          </cell>
          <cell r="V351" t="str">
            <v>No</v>
          </cell>
          <cell r="W351" t="str">
            <v>No</v>
          </cell>
          <cell r="X351" t="str">
            <v>No</v>
          </cell>
          <cell r="Y351" t="str">
            <v>No</v>
          </cell>
          <cell r="Z351" t="str">
            <v>No</v>
          </cell>
          <cell r="AA351" t="str">
            <v>No</v>
          </cell>
          <cell r="AB351" t="str">
            <v>No</v>
          </cell>
          <cell r="AC351" t="str">
            <v>No</v>
          </cell>
          <cell r="AD351" t="str">
            <v xml:space="preserve">1 2 3 4 5 6 </v>
          </cell>
          <cell r="AE351" t="str">
            <v>No</v>
          </cell>
          <cell r="AF351" t="str">
            <v>Yes</v>
          </cell>
          <cell r="AG351" t="str">
            <v>No</v>
          </cell>
          <cell r="AH351" t="str">
            <v>No</v>
          </cell>
          <cell r="AI351" t="str">
            <v>No</v>
          </cell>
          <cell r="AJ351" t="str">
            <v>No</v>
          </cell>
          <cell r="AK351" t="str">
            <v>Yes</v>
          </cell>
          <cell r="AL351" t="str">
            <v>Yes</v>
          </cell>
          <cell r="AM351" t="str">
            <v>Yes</v>
          </cell>
          <cell r="AN351" t="str">
            <v>Yes</v>
          </cell>
          <cell r="AO351" t="str">
            <v>Yes</v>
          </cell>
          <cell r="AP351" t="str">
            <v>No</v>
          </cell>
          <cell r="AQ351" t="str">
            <v>Yes</v>
          </cell>
          <cell r="AR351" t="str">
            <v>Yes</v>
          </cell>
          <cell r="AS351" t="str">
            <v>Yes</v>
          </cell>
          <cell r="AT351" t="str">
            <v>Yes</v>
          </cell>
          <cell r="AU351" t="str">
            <v>Yes</v>
          </cell>
          <cell r="AV351" t="str">
            <v>No</v>
          </cell>
          <cell r="AW351" t="str">
            <v>No</v>
          </cell>
          <cell r="AX351">
            <v>0</v>
          </cell>
          <cell r="AY351">
            <v>8</v>
          </cell>
          <cell r="AZ351">
            <v>28</v>
          </cell>
          <cell r="BA351">
            <v>22</v>
          </cell>
          <cell r="BB351">
            <v>18</v>
          </cell>
          <cell r="BC351">
            <v>24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100</v>
          </cell>
          <cell r="BO351">
            <v>0</v>
          </cell>
          <cell r="BP351">
            <v>0</v>
          </cell>
          <cell r="BQ351">
            <v>8</v>
          </cell>
          <cell r="BR351">
            <v>28</v>
          </cell>
          <cell r="BS351">
            <v>22</v>
          </cell>
          <cell r="BT351">
            <v>18</v>
          </cell>
          <cell r="BU351">
            <v>24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100</v>
          </cell>
          <cell r="CG351">
            <v>0</v>
          </cell>
          <cell r="CH351">
            <v>0</v>
          </cell>
          <cell r="CI351">
            <v>0</v>
          </cell>
          <cell r="CJ351">
            <v>36</v>
          </cell>
        </row>
        <row r="352">
          <cell r="A352" t="str">
            <v>055458</v>
          </cell>
          <cell r="B352" t="str">
            <v>Tangovawia Primary</v>
          </cell>
          <cell r="C352" t="str">
            <v>ENG</v>
          </cell>
          <cell r="D352" t="str">
            <v>PEB_SHEFA</v>
          </cell>
          <cell r="E352" t="str">
            <v>Shefa PEB</v>
          </cell>
          <cell r="F352" t="str">
            <v>V</v>
          </cell>
          <cell r="G352" t="str">
            <v>Government of Vanuatu</v>
          </cell>
          <cell r="H352" t="str">
            <v>Pele</v>
          </cell>
          <cell r="I352" t="str">
            <v>Shefa</v>
          </cell>
          <cell r="J352" t="str">
            <v>0084804001</v>
          </cell>
          <cell r="K352" t="str">
            <v>TANGOVAWIA PRIMARY SCHOOL</v>
          </cell>
          <cell r="L352" t="str">
            <v>PS</v>
          </cell>
          <cell r="M352" t="str">
            <v>No</v>
          </cell>
          <cell r="N352" t="str">
            <v>Yes</v>
          </cell>
          <cell r="O352" t="str">
            <v>Yes</v>
          </cell>
          <cell r="P352" t="str">
            <v>Yes</v>
          </cell>
          <cell r="Q352" t="str">
            <v>Yes</v>
          </cell>
          <cell r="R352" t="str">
            <v>Yes</v>
          </cell>
          <cell r="S352" t="str">
            <v>Yes</v>
          </cell>
          <cell r="T352" t="str">
            <v>No</v>
          </cell>
          <cell r="U352" t="str">
            <v>No</v>
          </cell>
          <cell r="V352" t="str">
            <v>No</v>
          </cell>
          <cell r="W352" t="str">
            <v>No</v>
          </cell>
          <cell r="X352" t="str">
            <v>No</v>
          </cell>
          <cell r="Y352" t="str">
            <v>No</v>
          </cell>
          <cell r="Z352" t="str">
            <v>No</v>
          </cell>
          <cell r="AA352" t="str">
            <v>No</v>
          </cell>
          <cell r="AB352" t="str">
            <v>No</v>
          </cell>
          <cell r="AC352" t="str">
            <v>No</v>
          </cell>
          <cell r="AD352" t="str">
            <v xml:space="preserve">1 2 3 4 5 6 </v>
          </cell>
          <cell r="AE352" t="str">
            <v>No</v>
          </cell>
          <cell r="AF352" t="str">
            <v>Yes</v>
          </cell>
          <cell r="AG352" t="str">
            <v>No</v>
          </cell>
          <cell r="AH352" t="str">
            <v>No</v>
          </cell>
          <cell r="AI352" t="str">
            <v>No</v>
          </cell>
          <cell r="AJ352" t="str">
            <v>Yes</v>
          </cell>
          <cell r="AK352" t="str">
            <v>Yes</v>
          </cell>
          <cell r="AL352" t="str">
            <v>Yes</v>
          </cell>
          <cell r="AM352" t="str">
            <v>Yes</v>
          </cell>
          <cell r="AN352" t="str">
            <v>Yes</v>
          </cell>
          <cell r="AO352" t="str">
            <v>Yes</v>
          </cell>
          <cell r="AP352" t="str">
            <v>Yes</v>
          </cell>
          <cell r="AQ352" t="str">
            <v>Yes</v>
          </cell>
          <cell r="AR352" t="str">
            <v>Yes</v>
          </cell>
          <cell r="AS352" t="str">
            <v>Yes</v>
          </cell>
          <cell r="AT352" t="str">
            <v>Yes</v>
          </cell>
          <cell r="AU352" t="str">
            <v>Yes</v>
          </cell>
          <cell r="AV352" t="str">
            <v>No</v>
          </cell>
          <cell r="AW352" t="str">
            <v>No</v>
          </cell>
          <cell r="AX352">
            <v>0</v>
          </cell>
          <cell r="AY352">
            <v>9</v>
          </cell>
          <cell r="AZ352">
            <v>10</v>
          </cell>
          <cell r="BA352">
            <v>10</v>
          </cell>
          <cell r="BB352">
            <v>12</v>
          </cell>
          <cell r="BC352">
            <v>14</v>
          </cell>
          <cell r="BD352">
            <v>14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69</v>
          </cell>
          <cell r="BO352">
            <v>0</v>
          </cell>
          <cell r="BP352">
            <v>0</v>
          </cell>
          <cell r="BQ352">
            <v>9</v>
          </cell>
          <cell r="BR352">
            <v>10</v>
          </cell>
          <cell r="BS352">
            <v>10</v>
          </cell>
          <cell r="BT352">
            <v>12</v>
          </cell>
          <cell r="BU352">
            <v>14</v>
          </cell>
          <cell r="BV352">
            <v>14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69</v>
          </cell>
          <cell r="CG352">
            <v>0</v>
          </cell>
          <cell r="CH352">
            <v>0</v>
          </cell>
          <cell r="CI352">
            <v>0</v>
          </cell>
          <cell r="CJ352">
            <v>10</v>
          </cell>
        </row>
        <row r="353">
          <cell r="A353" t="str">
            <v>055459</v>
          </cell>
          <cell r="B353" t="str">
            <v>Tanoliu Primary</v>
          </cell>
          <cell r="C353" t="str">
            <v>ENG</v>
          </cell>
          <cell r="D353" t="str">
            <v>PEB_SHEFA</v>
          </cell>
          <cell r="E353" t="str">
            <v>Shefa PEB</v>
          </cell>
          <cell r="F353" t="str">
            <v>V</v>
          </cell>
          <cell r="G353" t="str">
            <v>Government of Vanuatu</v>
          </cell>
          <cell r="H353" t="str">
            <v>Efate</v>
          </cell>
          <cell r="I353" t="str">
            <v>Shefa</v>
          </cell>
          <cell r="J353" t="str">
            <v>0084826001</v>
          </cell>
          <cell r="K353" t="str">
            <v>TANOLIU PRIMARY SCHOOL</v>
          </cell>
          <cell r="L353" t="str">
            <v>PS</v>
          </cell>
          <cell r="M353" t="str">
            <v>No</v>
          </cell>
          <cell r="N353" t="str">
            <v>Yes</v>
          </cell>
          <cell r="O353" t="str">
            <v>Yes</v>
          </cell>
          <cell r="P353" t="str">
            <v>Yes</v>
          </cell>
          <cell r="Q353" t="str">
            <v>Yes</v>
          </cell>
          <cell r="R353" t="str">
            <v>Yes</v>
          </cell>
          <cell r="S353" t="str">
            <v>Yes</v>
          </cell>
          <cell r="T353" t="str">
            <v>No</v>
          </cell>
          <cell r="U353" t="str">
            <v>No</v>
          </cell>
          <cell r="V353" t="str">
            <v>No</v>
          </cell>
          <cell r="W353" t="str">
            <v>No</v>
          </cell>
          <cell r="X353" t="str">
            <v>No</v>
          </cell>
          <cell r="Y353" t="str">
            <v>No</v>
          </cell>
          <cell r="Z353" t="str">
            <v>No</v>
          </cell>
          <cell r="AA353" t="str">
            <v>No</v>
          </cell>
          <cell r="AB353" t="str">
            <v>No</v>
          </cell>
          <cell r="AC353" t="str">
            <v>No</v>
          </cell>
          <cell r="AD353" t="str">
            <v xml:space="preserve">1 2 3 4 5 6 </v>
          </cell>
          <cell r="AE353" t="str">
            <v>No</v>
          </cell>
          <cell r="AF353" t="str">
            <v>Yes</v>
          </cell>
          <cell r="AG353" t="str">
            <v>No</v>
          </cell>
          <cell r="AH353" t="str">
            <v>No</v>
          </cell>
          <cell r="AI353" t="str">
            <v>No</v>
          </cell>
          <cell r="AJ353" t="str">
            <v>No</v>
          </cell>
          <cell r="AK353" t="str">
            <v>Yes</v>
          </cell>
          <cell r="AL353" t="str">
            <v>Yes</v>
          </cell>
          <cell r="AM353" t="str">
            <v>Yes</v>
          </cell>
          <cell r="AN353" t="str">
            <v>Yes</v>
          </cell>
          <cell r="AO353" t="str">
            <v>Yes</v>
          </cell>
          <cell r="AP353" t="str">
            <v>No</v>
          </cell>
          <cell r="AQ353" t="str">
            <v>No</v>
          </cell>
          <cell r="AR353" t="str">
            <v>Yes</v>
          </cell>
          <cell r="AS353" t="str">
            <v>Yes</v>
          </cell>
          <cell r="AT353" t="str">
            <v>Yes</v>
          </cell>
          <cell r="AU353" t="str">
            <v>Yes</v>
          </cell>
          <cell r="AV353" t="str">
            <v>No</v>
          </cell>
          <cell r="AW353" t="str">
            <v>No</v>
          </cell>
          <cell r="AX353">
            <v>0</v>
          </cell>
          <cell r="AY353">
            <v>20</v>
          </cell>
          <cell r="AZ353">
            <v>23</v>
          </cell>
          <cell r="BA353">
            <v>22</v>
          </cell>
          <cell r="BB353">
            <v>17</v>
          </cell>
          <cell r="BC353">
            <v>19</v>
          </cell>
          <cell r="BD353">
            <v>18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119</v>
          </cell>
          <cell r="BO353">
            <v>0</v>
          </cell>
          <cell r="BP353">
            <v>0</v>
          </cell>
          <cell r="BQ353">
            <v>20</v>
          </cell>
          <cell r="BR353">
            <v>23</v>
          </cell>
          <cell r="BS353">
            <v>22</v>
          </cell>
          <cell r="BT353">
            <v>17</v>
          </cell>
          <cell r="BU353">
            <v>19</v>
          </cell>
          <cell r="BV353">
            <v>18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119</v>
          </cell>
          <cell r="CG353">
            <v>0</v>
          </cell>
          <cell r="CH353">
            <v>0</v>
          </cell>
          <cell r="CI353">
            <v>0</v>
          </cell>
          <cell r="CJ353">
            <v>27</v>
          </cell>
        </row>
        <row r="354">
          <cell r="A354" t="str">
            <v>055713</v>
          </cell>
          <cell r="B354" t="str">
            <v>Eles Primary</v>
          </cell>
          <cell r="C354" t="str">
            <v>ENG</v>
          </cell>
          <cell r="D354" t="str">
            <v>PEB_SHEFA</v>
          </cell>
          <cell r="E354" t="str">
            <v>Shefa PEB</v>
          </cell>
          <cell r="F354" t="str">
            <v>V</v>
          </cell>
          <cell r="G354" t="str">
            <v>Government of Vanuatu</v>
          </cell>
          <cell r="H354" t="str">
            <v>Nguna</v>
          </cell>
          <cell r="I354" t="str">
            <v>Shefa</v>
          </cell>
          <cell r="J354" t="str">
            <v>0084805001</v>
          </cell>
          <cell r="K354" t="str">
            <v>ELES PRIMARY SCHOOL</v>
          </cell>
          <cell r="L354" t="str">
            <v>PS</v>
          </cell>
          <cell r="M354" t="str">
            <v>No</v>
          </cell>
          <cell r="N354" t="str">
            <v>Yes</v>
          </cell>
          <cell r="O354" t="str">
            <v>Yes</v>
          </cell>
          <cell r="P354" t="str">
            <v>Yes</v>
          </cell>
          <cell r="Q354" t="str">
            <v>Yes</v>
          </cell>
          <cell r="R354" t="str">
            <v>Yes</v>
          </cell>
          <cell r="S354" t="str">
            <v>Yes</v>
          </cell>
          <cell r="T354" t="str">
            <v>No</v>
          </cell>
          <cell r="U354" t="str">
            <v>No</v>
          </cell>
          <cell r="V354" t="str">
            <v>No</v>
          </cell>
          <cell r="W354" t="str">
            <v>No</v>
          </cell>
          <cell r="X354" t="str">
            <v>No</v>
          </cell>
          <cell r="Y354" t="str">
            <v>No</v>
          </cell>
          <cell r="Z354" t="str">
            <v>No</v>
          </cell>
          <cell r="AA354" t="str">
            <v>No</v>
          </cell>
          <cell r="AB354" t="str">
            <v>No</v>
          </cell>
          <cell r="AC354" t="str">
            <v>No</v>
          </cell>
          <cell r="AD354" t="str">
            <v xml:space="preserve">1 2 3 4 5 6 </v>
          </cell>
          <cell r="AE354" t="str">
            <v>No</v>
          </cell>
          <cell r="AF354" t="str">
            <v>Yes</v>
          </cell>
          <cell r="AG354" t="str">
            <v>No</v>
          </cell>
          <cell r="AH354" t="str">
            <v>No</v>
          </cell>
          <cell r="AI354" t="str">
            <v>No</v>
          </cell>
          <cell r="AJ354" t="str">
            <v>Yes</v>
          </cell>
          <cell r="AK354" t="str">
            <v>Yes</v>
          </cell>
          <cell r="AL354" t="str">
            <v>Yes</v>
          </cell>
          <cell r="AM354" t="str">
            <v>Yes</v>
          </cell>
          <cell r="AN354" t="str">
            <v>Yes</v>
          </cell>
          <cell r="AO354" t="str">
            <v>Yes</v>
          </cell>
          <cell r="AP354" t="str">
            <v>Yes</v>
          </cell>
          <cell r="AQ354" t="str">
            <v>Yes</v>
          </cell>
          <cell r="AR354" t="str">
            <v>Yes</v>
          </cell>
          <cell r="AS354" t="str">
            <v>Yes</v>
          </cell>
          <cell r="AT354" t="str">
            <v>Yes</v>
          </cell>
          <cell r="AU354" t="str">
            <v>Yes</v>
          </cell>
          <cell r="AV354" t="str">
            <v>No</v>
          </cell>
          <cell r="AW354" t="str">
            <v>No</v>
          </cell>
          <cell r="AX354">
            <v>0</v>
          </cell>
          <cell r="AY354">
            <v>15</v>
          </cell>
          <cell r="AZ354">
            <v>21</v>
          </cell>
          <cell r="BA354">
            <v>34</v>
          </cell>
          <cell r="BB354">
            <v>33</v>
          </cell>
          <cell r="BC354">
            <v>31</v>
          </cell>
          <cell r="BD354">
            <v>35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169</v>
          </cell>
          <cell r="BO354">
            <v>0</v>
          </cell>
          <cell r="BP354">
            <v>0</v>
          </cell>
          <cell r="BQ354">
            <v>15</v>
          </cell>
          <cell r="BR354">
            <v>21</v>
          </cell>
          <cell r="BS354">
            <v>34</v>
          </cell>
          <cell r="BT354">
            <v>33</v>
          </cell>
          <cell r="BU354">
            <v>31</v>
          </cell>
          <cell r="BV354">
            <v>35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169</v>
          </cell>
          <cell r="CG354">
            <v>0</v>
          </cell>
          <cell r="CH354">
            <v>0</v>
          </cell>
          <cell r="CI354">
            <v>0</v>
          </cell>
          <cell r="CJ354">
            <v>16</v>
          </cell>
        </row>
        <row r="355">
          <cell r="A355" t="str">
            <v>055743</v>
          </cell>
          <cell r="B355" t="str">
            <v>Noaiwia Primary</v>
          </cell>
          <cell r="C355" t="str">
            <v>ENG</v>
          </cell>
          <cell r="D355" t="str">
            <v>PEB_SHEFA</v>
          </cell>
          <cell r="E355" t="str">
            <v>Shefa PEB</v>
          </cell>
          <cell r="F355" t="str">
            <v>V</v>
          </cell>
          <cell r="G355" t="str">
            <v>Government of Vanuatu</v>
          </cell>
          <cell r="H355" t="str">
            <v>Nguna</v>
          </cell>
          <cell r="I355" t="str">
            <v>Shefa</v>
          </cell>
          <cell r="J355" t="str">
            <v>0084806001</v>
          </cell>
          <cell r="K355" t="str">
            <v>NOAIWIA PRIMARY SCHOOL</v>
          </cell>
          <cell r="L355" t="str">
            <v>PS</v>
          </cell>
          <cell r="M355" t="str">
            <v>No</v>
          </cell>
          <cell r="N355" t="str">
            <v>Yes</v>
          </cell>
          <cell r="O355" t="str">
            <v>Yes</v>
          </cell>
          <cell r="P355" t="str">
            <v>Yes</v>
          </cell>
          <cell r="Q355" t="str">
            <v>Yes</v>
          </cell>
          <cell r="R355" t="str">
            <v>Yes</v>
          </cell>
          <cell r="S355" t="str">
            <v>Yes</v>
          </cell>
          <cell r="T355" t="str">
            <v>No</v>
          </cell>
          <cell r="U355" t="str">
            <v>No</v>
          </cell>
          <cell r="V355" t="str">
            <v>No</v>
          </cell>
          <cell r="W355" t="str">
            <v>No</v>
          </cell>
          <cell r="X355" t="str">
            <v>No</v>
          </cell>
          <cell r="Y355" t="str">
            <v>No</v>
          </cell>
          <cell r="Z355" t="str">
            <v>No</v>
          </cell>
          <cell r="AA355" t="str">
            <v>No</v>
          </cell>
          <cell r="AB355" t="str">
            <v>No</v>
          </cell>
          <cell r="AC355" t="str">
            <v>No</v>
          </cell>
          <cell r="AD355" t="str">
            <v xml:space="preserve">1 2 3 4 5 6 </v>
          </cell>
          <cell r="AE355" t="str">
            <v>No</v>
          </cell>
          <cell r="AF355" t="str">
            <v>Yes</v>
          </cell>
          <cell r="AG355" t="str">
            <v>No</v>
          </cell>
          <cell r="AH355" t="str">
            <v>No</v>
          </cell>
          <cell r="AI355" t="str">
            <v>No</v>
          </cell>
          <cell r="AJ355" t="str">
            <v>No</v>
          </cell>
          <cell r="AK355" t="str">
            <v>Yes</v>
          </cell>
          <cell r="AL355" t="str">
            <v>Yes</v>
          </cell>
          <cell r="AM355" t="str">
            <v>Yes</v>
          </cell>
          <cell r="AN355" t="str">
            <v>Yes</v>
          </cell>
          <cell r="AO355" t="str">
            <v>Yes</v>
          </cell>
          <cell r="AP355" t="str">
            <v>Yes</v>
          </cell>
          <cell r="AQ355" t="str">
            <v>No</v>
          </cell>
          <cell r="AR355" t="str">
            <v>Yes</v>
          </cell>
          <cell r="AS355" t="str">
            <v>Yes</v>
          </cell>
          <cell r="AT355" t="str">
            <v>Yes</v>
          </cell>
          <cell r="AU355" t="str">
            <v>Yes</v>
          </cell>
          <cell r="AV355" t="str">
            <v>No</v>
          </cell>
          <cell r="AW355" t="str">
            <v>No</v>
          </cell>
          <cell r="AX355">
            <v>0</v>
          </cell>
          <cell r="AY355">
            <v>14</v>
          </cell>
          <cell r="AZ355">
            <v>12</v>
          </cell>
          <cell r="BA355">
            <v>12</v>
          </cell>
          <cell r="BB355">
            <v>15</v>
          </cell>
          <cell r="BC355">
            <v>8</v>
          </cell>
          <cell r="BD355">
            <v>9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70</v>
          </cell>
          <cell r="BO355">
            <v>0</v>
          </cell>
          <cell r="BP355">
            <v>0</v>
          </cell>
          <cell r="BQ355">
            <v>14</v>
          </cell>
          <cell r="BR355">
            <v>12</v>
          </cell>
          <cell r="BS355">
            <v>12</v>
          </cell>
          <cell r="BT355">
            <v>15</v>
          </cell>
          <cell r="BU355">
            <v>8</v>
          </cell>
          <cell r="BV355">
            <v>9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70</v>
          </cell>
          <cell r="CG355">
            <v>0</v>
          </cell>
          <cell r="CH355">
            <v>0</v>
          </cell>
          <cell r="CI355">
            <v>0</v>
          </cell>
          <cell r="CJ355">
            <v>20</v>
          </cell>
        </row>
        <row r="356">
          <cell r="A356" t="str">
            <v>0557446</v>
          </cell>
          <cell r="B356" t="str">
            <v>Amaronea Primary</v>
          </cell>
          <cell r="C356" t="str">
            <v>ENG</v>
          </cell>
          <cell r="D356" t="str">
            <v>PEB_SHEFA</v>
          </cell>
          <cell r="E356" t="str">
            <v>Shefa PEB</v>
          </cell>
          <cell r="F356" t="str">
            <v>V</v>
          </cell>
          <cell r="G356" t="str">
            <v>Government of Vanuatu</v>
          </cell>
          <cell r="H356" t="str">
            <v>Nguna</v>
          </cell>
          <cell r="I356" t="str">
            <v>Shefa</v>
          </cell>
          <cell r="J356" t="str">
            <v>0207934001</v>
          </cell>
          <cell r="K356" t="str">
            <v>AMARONEA PRIMARY SCHOOL</v>
          </cell>
          <cell r="L356" t="str">
            <v>PS</v>
          </cell>
          <cell r="M356" t="str">
            <v>No</v>
          </cell>
          <cell r="N356" t="str">
            <v>Yes</v>
          </cell>
          <cell r="O356" t="str">
            <v>Yes</v>
          </cell>
          <cell r="P356" t="str">
            <v>Yes</v>
          </cell>
          <cell r="Q356" t="str">
            <v>Yes</v>
          </cell>
          <cell r="R356" t="str">
            <v>Yes</v>
          </cell>
          <cell r="S356" t="str">
            <v>Yes</v>
          </cell>
          <cell r="T356" t="str">
            <v>No</v>
          </cell>
          <cell r="U356" t="str">
            <v>No</v>
          </cell>
          <cell r="V356" t="str">
            <v>No</v>
          </cell>
          <cell r="W356" t="str">
            <v>No</v>
          </cell>
          <cell r="X356" t="str">
            <v>No</v>
          </cell>
          <cell r="Y356" t="str">
            <v>No</v>
          </cell>
          <cell r="Z356" t="str">
            <v>No</v>
          </cell>
          <cell r="AA356" t="str">
            <v>No</v>
          </cell>
          <cell r="AB356" t="str">
            <v>No</v>
          </cell>
          <cell r="AC356" t="str">
            <v>No</v>
          </cell>
          <cell r="AD356" t="str">
            <v xml:space="preserve">1 2 3 4 5 6 </v>
          </cell>
          <cell r="AE356" t="str">
            <v>No</v>
          </cell>
          <cell r="AF356" t="str">
            <v>Yes</v>
          </cell>
          <cell r="AG356" t="str">
            <v>No</v>
          </cell>
          <cell r="AH356" t="str">
            <v>No</v>
          </cell>
          <cell r="AI356" t="str">
            <v>No</v>
          </cell>
          <cell r="AJ356" t="str">
            <v>Yes</v>
          </cell>
          <cell r="AK356" t="str">
            <v>Yes</v>
          </cell>
          <cell r="AL356" t="str">
            <v>Yes</v>
          </cell>
          <cell r="AM356" t="str">
            <v>Yes</v>
          </cell>
          <cell r="AN356" t="str">
            <v>Yes</v>
          </cell>
          <cell r="AO356" t="str">
            <v>Yes</v>
          </cell>
          <cell r="AP356" t="str">
            <v>No</v>
          </cell>
          <cell r="AQ356" t="str">
            <v>No</v>
          </cell>
          <cell r="AR356" t="str">
            <v>Yes</v>
          </cell>
          <cell r="AS356" t="str">
            <v>Yes</v>
          </cell>
          <cell r="AT356" t="str">
            <v>Yes</v>
          </cell>
          <cell r="AU356" t="str">
            <v>Yes</v>
          </cell>
          <cell r="AV356" t="str">
            <v>No</v>
          </cell>
          <cell r="AW356" t="str">
            <v>No</v>
          </cell>
          <cell r="AX356">
            <v>0</v>
          </cell>
          <cell r="AY356">
            <v>4</v>
          </cell>
          <cell r="AZ356">
            <v>7</v>
          </cell>
          <cell r="BA356">
            <v>3</v>
          </cell>
          <cell r="BB356">
            <v>9</v>
          </cell>
          <cell r="BC356">
            <v>3</v>
          </cell>
          <cell r="BD356">
            <v>6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32</v>
          </cell>
          <cell r="BO356">
            <v>0</v>
          </cell>
          <cell r="BP356">
            <v>0</v>
          </cell>
          <cell r="BQ356">
            <v>4</v>
          </cell>
          <cell r="BR356">
            <v>7</v>
          </cell>
          <cell r="BS356">
            <v>3</v>
          </cell>
          <cell r="BT356">
            <v>9</v>
          </cell>
          <cell r="BU356">
            <v>3</v>
          </cell>
          <cell r="BV356">
            <v>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32</v>
          </cell>
          <cell r="CG356">
            <v>0</v>
          </cell>
          <cell r="CH356">
            <v>0</v>
          </cell>
          <cell r="CI356">
            <v>0</v>
          </cell>
          <cell r="CJ356">
            <v>6</v>
          </cell>
        </row>
        <row r="357">
          <cell r="A357" t="str">
            <v>055860</v>
          </cell>
          <cell r="B357" t="str">
            <v>Tasiriki Primary</v>
          </cell>
          <cell r="C357" t="str">
            <v>ENG</v>
          </cell>
          <cell r="D357" t="str">
            <v>PEB_SHEFA</v>
          </cell>
          <cell r="E357" t="str">
            <v>Shefa PEB</v>
          </cell>
          <cell r="F357" t="str">
            <v>V</v>
          </cell>
          <cell r="G357" t="str">
            <v>Government of Vanuatu</v>
          </cell>
          <cell r="H357" t="str">
            <v>Moso</v>
          </cell>
          <cell r="I357" t="str">
            <v>Shefa</v>
          </cell>
          <cell r="J357" t="str">
            <v>0084808001</v>
          </cell>
          <cell r="K357" t="str">
            <v>TASARIKI PRIMARY SCHOOL</v>
          </cell>
          <cell r="L357" t="str">
            <v>PS</v>
          </cell>
          <cell r="M357" t="str">
            <v>No</v>
          </cell>
          <cell r="N357" t="str">
            <v>Yes</v>
          </cell>
          <cell r="O357" t="str">
            <v>Yes</v>
          </cell>
          <cell r="P357" t="str">
            <v>Yes</v>
          </cell>
          <cell r="Q357" t="str">
            <v>Yes</v>
          </cell>
          <cell r="R357" t="str">
            <v>Yes</v>
          </cell>
          <cell r="S357" t="str">
            <v>Yes</v>
          </cell>
          <cell r="T357" t="str">
            <v>No</v>
          </cell>
          <cell r="U357" t="str">
            <v>No</v>
          </cell>
          <cell r="V357" t="str">
            <v>No</v>
          </cell>
          <cell r="W357" t="str">
            <v>No</v>
          </cell>
          <cell r="X357" t="str">
            <v>No</v>
          </cell>
          <cell r="Y357" t="str">
            <v>No</v>
          </cell>
          <cell r="Z357" t="str">
            <v>No</v>
          </cell>
          <cell r="AA357" t="str">
            <v>No</v>
          </cell>
          <cell r="AB357" t="str">
            <v>No</v>
          </cell>
          <cell r="AC357" t="str">
            <v>No</v>
          </cell>
          <cell r="AD357" t="str">
            <v xml:space="preserve">1 2 3 4 5 6 </v>
          </cell>
          <cell r="AE357" t="str">
            <v>No</v>
          </cell>
          <cell r="AF357" t="str">
            <v>Yes</v>
          </cell>
          <cell r="AG357" t="str">
            <v>No</v>
          </cell>
          <cell r="AH357" t="str">
            <v>No</v>
          </cell>
          <cell r="AI357" t="str">
            <v>No</v>
          </cell>
          <cell r="AJ357" t="str">
            <v>Yes</v>
          </cell>
          <cell r="AK357" t="str">
            <v>Yes</v>
          </cell>
          <cell r="AL357" t="str">
            <v>Yes</v>
          </cell>
          <cell r="AM357" t="str">
            <v>Yes</v>
          </cell>
          <cell r="AN357" t="str">
            <v>Yes</v>
          </cell>
          <cell r="AO357" t="str">
            <v>Yes</v>
          </cell>
          <cell r="AP357" t="str">
            <v>Yes</v>
          </cell>
          <cell r="AQ357" t="str">
            <v>Yes</v>
          </cell>
          <cell r="AR357" t="str">
            <v>Yes</v>
          </cell>
          <cell r="AS357" t="str">
            <v>Yes</v>
          </cell>
          <cell r="AT357" t="str">
            <v>Yes</v>
          </cell>
          <cell r="AU357" t="str">
            <v>Yes</v>
          </cell>
          <cell r="AV357" t="str">
            <v>No</v>
          </cell>
          <cell r="AW357" t="str">
            <v>No</v>
          </cell>
          <cell r="AX357">
            <v>0</v>
          </cell>
          <cell r="AY357">
            <v>14</v>
          </cell>
          <cell r="AZ357">
            <v>13</v>
          </cell>
          <cell r="BA357">
            <v>20</v>
          </cell>
          <cell r="BB357">
            <v>30</v>
          </cell>
          <cell r="BC357">
            <v>11</v>
          </cell>
          <cell r="BD357">
            <v>15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103</v>
          </cell>
          <cell r="BO357">
            <v>0</v>
          </cell>
          <cell r="BP357">
            <v>0</v>
          </cell>
          <cell r="BQ357">
            <v>14</v>
          </cell>
          <cell r="BR357">
            <v>13</v>
          </cell>
          <cell r="BS357">
            <v>20</v>
          </cell>
          <cell r="BT357">
            <v>30</v>
          </cell>
          <cell r="BU357">
            <v>11</v>
          </cell>
          <cell r="BV357">
            <v>15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103</v>
          </cell>
          <cell r="CG357">
            <v>0</v>
          </cell>
          <cell r="CH357">
            <v>0</v>
          </cell>
          <cell r="CI357">
            <v>0</v>
          </cell>
          <cell r="CJ357">
            <v>9</v>
          </cell>
        </row>
        <row r="358">
          <cell r="A358" t="str">
            <v>055905</v>
          </cell>
          <cell r="B358" t="str">
            <v>Amoro Primary</v>
          </cell>
          <cell r="C358" t="str">
            <v>ENG</v>
          </cell>
          <cell r="D358" t="str">
            <v>PEB_SHEFA</v>
          </cell>
          <cell r="E358" t="str">
            <v>Shefa PEB</v>
          </cell>
          <cell r="F358" t="str">
            <v>V</v>
          </cell>
          <cell r="G358" t="str">
            <v>Government of Vanuatu</v>
          </cell>
          <cell r="H358" t="str">
            <v>Lelepa</v>
          </cell>
          <cell r="I358" t="str">
            <v>Shefa</v>
          </cell>
          <cell r="J358" t="str">
            <v>0084807001</v>
          </cell>
          <cell r="K358" t="str">
            <v>AMORO PRIMARY SCHOOL</v>
          </cell>
          <cell r="L358" t="str">
            <v>PS</v>
          </cell>
          <cell r="M358" t="str">
            <v>No</v>
          </cell>
          <cell r="N358" t="str">
            <v>Yes</v>
          </cell>
          <cell r="O358" t="str">
            <v>Yes</v>
          </cell>
          <cell r="P358" t="str">
            <v>Yes</v>
          </cell>
          <cell r="Q358" t="str">
            <v>Yes</v>
          </cell>
          <cell r="R358" t="str">
            <v>Yes</v>
          </cell>
          <cell r="S358" t="str">
            <v>Yes</v>
          </cell>
          <cell r="T358" t="str">
            <v>No</v>
          </cell>
          <cell r="U358" t="str">
            <v>No</v>
          </cell>
          <cell r="V358" t="str">
            <v>No</v>
          </cell>
          <cell r="W358" t="str">
            <v>No</v>
          </cell>
          <cell r="X358" t="str">
            <v>No</v>
          </cell>
          <cell r="Y358" t="str">
            <v>No</v>
          </cell>
          <cell r="Z358" t="str">
            <v>No</v>
          </cell>
          <cell r="AA358" t="str">
            <v>No</v>
          </cell>
          <cell r="AB358" t="str">
            <v>No</v>
          </cell>
          <cell r="AC358" t="str">
            <v>No</v>
          </cell>
          <cell r="AD358" t="str">
            <v xml:space="preserve">1 2 3 4 5 6 </v>
          </cell>
          <cell r="AE358" t="str">
            <v>No</v>
          </cell>
          <cell r="AF358" t="str">
            <v>Yes</v>
          </cell>
          <cell r="AG358" t="str">
            <v>No</v>
          </cell>
          <cell r="AH358" t="str">
            <v>No</v>
          </cell>
          <cell r="AI358" t="str">
            <v>No</v>
          </cell>
          <cell r="AJ358" t="str">
            <v>No</v>
          </cell>
          <cell r="AK358" t="str">
            <v>Yes</v>
          </cell>
          <cell r="AL358" t="str">
            <v>Yes</v>
          </cell>
          <cell r="AM358" t="str">
            <v>Yes</v>
          </cell>
          <cell r="AN358" t="str">
            <v>Yes</v>
          </cell>
          <cell r="AO358" t="str">
            <v>Yes</v>
          </cell>
          <cell r="AP358" t="str">
            <v>Yes</v>
          </cell>
          <cell r="AQ358" t="str">
            <v>Yes</v>
          </cell>
          <cell r="AR358" t="str">
            <v>Yes</v>
          </cell>
          <cell r="AS358" t="str">
            <v>Yes</v>
          </cell>
          <cell r="AT358" t="str">
            <v>Yes</v>
          </cell>
          <cell r="AU358" t="str">
            <v>Yes</v>
          </cell>
          <cell r="AV358" t="str">
            <v>No</v>
          </cell>
          <cell r="AW358" t="str">
            <v>No</v>
          </cell>
          <cell r="AX358">
            <v>0</v>
          </cell>
          <cell r="AY358">
            <v>23</v>
          </cell>
          <cell r="AZ358">
            <v>11</v>
          </cell>
          <cell r="BA358">
            <v>17</v>
          </cell>
          <cell r="BB358">
            <v>19</v>
          </cell>
          <cell r="BC358">
            <v>13</v>
          </cell>
          <cell r="BD358">
            <v>20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103</v>
          </cell>
          <cell r="BO358">
            <v>0</v>
          </cell>
          <cell r="BP358">
            <v>0</v>
          </cell>
          <cell r="BQ358">
            <v>23</v>
          </cell>
          <cell r="BR358">
            <v>11</v>
          </cell>
          <cell r="BS358">
            <v>17</v>
          </cell>
          <cell r="BT358">
            <v>19</v>
          </cell>
          <cell r="BU358">
            <v>13</v>
          </cell>
          <cell r="BV358">
            <v>20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103</v>
          </cell>
          <cell r="CG358">
            <v>0</v>
          </cell>
          <cell r="CH358">
            <v>0</v>
          </cell>
          <cell r="CI358">
            <v>0</v>
          </cell>
          <cell r="CJ358">
            <v>15</v>
          </cell>
        </row>
        <row r="359">
          <cell r="A359" t="str">
            <v>056022</v>
          </cell>
          <cell r="B359" t="str">
            <v>Ifira English Primary</v>
          </cell>
          <cell r="C359" t="str">
            <v>ENG</v>
          </cell>
          <cell r="D359" t="str">
            <v>PEB_SHEFA</v>
          </cell>
          <cell r="E359" t="str">
            <v>Shefa PEB</v>
          </cell>
          <cell r="F359" t="str">
            <v>V</v>
          </cell>
          <cell r="G359" t="str">
            <v>Government of Vanuatu</v>
          </cell>
          <cell r="H359" t="str">
            <v>Ifira</v>
          </cell>
          <cell r="I359" t="str">
            <v>Shefa</v>
          </cell>
          <cell r="J359" t="str">
            <v>0084723001</v>
          </cell>
          <cell r="K359" t="str">
            <v>IFIRA JUNIOR SECONDARY SCHOOL</v>
          </cell>
          <cell r="L359" t="str">
            <v>PS</v>
          </cell>
          <cell r="M359" t="str">
            <v>No</v>
          </cell>
          <cell r="N359" t="str">
            <v>Yes</v>
          </cell>
          <cell r="O359" t="str">
            <v>Yes</v>
          </cell>
          <cell r="P359" t="str">
            <v>Yes</v>
          </cell>
          <cell r="Q359" t="str">
            <v>Yes</v>
          </cell>
          <cell r="R359" t="str">
            <v>Yes</v>
          </cell>
          <cell r="S359" t="str">
            <v>Yes</v>
          </cell>
          <cell r="T359" t="str">
            <v>No</v>
          </cell>
          <cell r="U359" t="str">
            <v>No</v>
          </cell>
          <cell r="V359" t="str">
            <v>No</v>
          </cell>
          <cell r="W359" t="str">
            <v>No</v>
          </cell>
          <cell r="X359" t="str">
            <v>No</v>
          </cell>
          <cell r="Y359" t="str">
            <v>No</v>
          </cell>
          <cell r="Z359" t="str">
            <v>No</v>
          </cell>
          <cell r="AA359" t="str">
            <v>No</v>
          </cell>
          <cell r="AB359" t="str">
            <v>No</v>
          </cell>
          <cell r="AC359" t="str">
            <v>No</v>
          </cell>
          <cell r="AD359" t="str">
            <v xml:space="preserve">1 2 3 4 5 6 </v>
          </cell>
          <cell r="AE359" t="str">
            <v>No</v>
          </cell>
          <cell r="AF359" t="str">
            <v>Yes</v>
          </cell>
          <cell r="AG359" t="str">
            <v>No</v>
          </cell>
          <cell r="AH359" t="str">
            <v>No</v>
          </cell>
          <cell r="AI359" t="str">
            <v>No</v>
          </cell>
          <cell r="AJ359" t="str">
            <v>Yes</v>
          </cell>
          <cell r="AK359" t="str">
            <v>Yes</v>
          </cell>
          <cell r="AL359" t="str">
            <v>Yes</v>
          </cell>
          <cell r="AM359" t="str">
            <v>Yes</v>
          </cell>
          <cell r="AN359" t="str">
            <v>Yes</v>
          </cell>
          <cell r="AO359" t="str">
            <v>Yes</v>
          </cell>
          <cell r="AP359" t="str">
            <v>No</v>
          </cell>
          <cell r="AQ359" t="str">
            <v>No</v>
          </cell>
          <cell r="AR359" t="str">
            <v>Yes</v>
          </cell>
          <cell r="AS359" t="str">
            <v>Yes</v>
          </cell>
          <cell r="AT359" t="str">
            <v>Yes</v>
          </cell>
          <cell r="AU359" t="str">
            <v>Yes</v>
          </cell>
          <cell r="AV359" t="str">
            <v>No</v>
          </cell>
          <cell r="AW359" t="str">
            <v>No</v>
          </cell>
          <cell r="AX359">
            <v>0</v>
          </cell>
          <cell r="AY359">
            <v>14</v>
          </cell>
          <cell r="AZ359">
            <v>26</v>
          </cell>
          <cell r="BA359">
            <v>25</v>
          </cell>
          <cell r="BB359">
            <v>20</v>
          </cell>
          <cell r="BC359">
            <v>14</v>
          </cell>
          <cell r="BD359">
            <v>13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112</v>
          </cell>
          <cell r="BO359">
            <v>0</v>
          </cell>
          <cell r="BP359">
            <v>0</v>
          </cell>
          <cell r="BQ359">
            <v>14</v>
          </cell>
          <cell r="BR359">
            <v>26</v>
          </cell>
          <cell r="BS359">
            <v>25</v>
          </cell>
          <cell r="BT359">
            <v>20</v>
          </cell>
          <cell r="BU359">
            <v>14</v>
          </cell>
          <cell r="BV359">
            <v>13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112</v>
          </cell>
          <cell r="CG359">
            <v>0</v>
          </cell>
          <cell r="CH359">
            <v>0</v>
          </cell>
          <cell r="CI359">
            <v>0</v>
          </cell>
          <cell r="CJ359">
            <v>5</v>
          </cell>
        </row>
        <row r="360">
          <cell r="A360" t="str">
            <v>056023</v>
          </cell>
          <cell r="B360" t="str">
            <v>Ifira French Primary</v>
          </cell>
          <cell r="C360" t="str">
            <v>FRE</v>
          </cell>
          <cell r="D360" t="str">
            <v>PEB_SHEFA</v>
          </cell>
          <cell r="E360" t="str">
            <v>Shefa PEB</v>
          </cell>
          <cell r="F360" t="str">
            <v>V</v>
          </cell>
          <cell r="G360" t="str">
            <v>Government of Vanuatu</v>
          </cell>
          <cell r="H360" t="str">
            <v>Ifira</v>
          </cell>
          <cell r="I360" t="str">
            <v>Shefa</v>
          </cell>
          <cell r="J360" t="str">
            <v>0084723001</v>
          </cell>
          <cell r="K360" t="str">
            <v>IFIRA JUNIOR SECONDARY SCHOOL</v>
          </cell>
          <cell r="L360" t="str">
            <v>PS</v>
          </cell>
          <cell r="M360" t="str">
            <v>No</v>
          </cell>
          <cell r="N360" t="str">
            <v>Yes</v>
          </cell>
          <cell r="O360" t="str">
            <v>Yes</v>
          </cell>
          <cell r="P360" t="str">
            <v>Yes</v>
          </cell>
          <cell r="Q360" t="str">
            <v>Yes</v>
          </cell>
          <cell r="R360" t="str">
            <v>Yes</v>
          </cell>
          <cell r="S360" t="str">
            <v>Yes</v>
          </cell>
          <cell r="T360" t="str">
            <v>No</v>
          </cell>
          <cell r="U360" t="str">
            <v>No</v>
          </cell>
          <cell r="V360" t="str">
            <v>No</v>
          </cell>
          <cell r="W360" t="str">
            <v>No</v>
          </cell>
          <cell r="X360" t="str">
            <v>No</v>
          </cell>
          <cell r="Y360" t="str">
            <v>No</v>
          </cell>
          <cell r="Z360" t="str">
            <v>No</v>
          </cell>
          <cell r="AA360" t="str">
            <v>No</v>
          </cell>
          <cell r="AB360" t="str">
            <v>No</v>
          </cell>
          <cell r="AC360" t="str">
            <v>No</v>
          </cell>
          <cell r="AD360" t="str">
            <v xml:space="preserve">1 2 3 4 5 6 </v>
          </cell>
          <cell r="AE360" t="str">
            <v>No</v>
          </cell>
          <cell r="AF360" t="str">
            <v>Yes</v>
          </cell>
          <cell r="AG360" t="str">
            <v>No</v>
          </cell>
          <cell r="AH360" t="str">
            <v>No</v>
          </cell>
          <cell r="AI360" t="str">
            <v>No</v>
          </cell>
          <cell r="AJ360" t="str">
            <v>No</v>
          </cell>
          <cell r="AK360" t="str">
            <v>No</v>
          </cell>
          <cell r="AL360" t="str">
            <v>No</v>
          </cell>
          <cell r="AM360" t="str">
            <v>No</v>
          </cell>
          <cell r="AN360" t="str">
            <v>No</v>
          </cell>
          <cell r="AO360" t="str">
            <v>No</v>
          </cell>
          <cell r="AP360" t="str">
            <v>No</v>
          </cell>
          <cell r="AQ360" t="str">
            <v>No</v>
          </cell>
          <cell r="AR360" t="str">
            <v>No</v>
          </cell>
          <cell r="AS360" t="str">
            <v>No</v>
          </cell>
          <cell r="AT360" t="str">
            <v>No</v>
          </cell>
          <cell r="AU360" t="str">
            <v>No</v>
          </cell>
          <cell r="AV360" t="str">
            <v>No</v>
          </cell>
          <cell r="AW360" t="str">
            <v>Yes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</row>
        <row r="361">
          <cell r="A361" t="str">
            <v>066304</v>
          </cell>
          <cell r="B361" t="str">
            <v>Dillon's Bay English Primary</v>
          </cell>
          <cell r="C361" t="str">
            <v>ENG</v>
          </cell>
          <cell r="D361" t="str">
            <v>PEB_TAFEA</v>
          </cell>
          <cell r="E361" t="str">
            <v>Tafea PEB</v>
          </cell>
          <cell r="F361" t="str">
            <v>V</v>
          </cell>
          <cell r="G361" t="str">
            <v>Government of Vanuatu</v>
          </cell>
          <cell r="H361" t="str">
            <v>Erromango</v>
          </cell>
          <cell r="I361" t="str">
            <v>Tafea</v>
          </cell>
          <cell r="J361" t="str">
            <v>0084951001</v>
          </cell>
          <cell r="K361" t="str">
            <v>DILLON'S BAY PRIMARY SCHOOL</v>
          </cell>
          <cell r="L361" t="str">
            <v>PS</v>
          </cell>
          <cell r="M361" t="str">
            <v>No</v>
          </cell>
          <cell r="N361" t="str">
            <v>Yes</v>
          </cell>
          <cell r="O361" t="str">
            <v>Yes</v>
          </cell>
          <cell r="P361" t="str">
            <v>Yes</v>
          </cell>
          <cell r="Q361" t="str">
            <v>Yes</v>
          </cell>
          <cell r="R361" t="str">
            <v>Yes</v>
          </cell>
          <cell r="S361" t="str">
            <v>Yes</v>
          </cell>
          <cell r="T361" t="str">
            <v>No</v>
          </cell>
          <cell r="U361" t="str">
            <v>No</v>
          </cell>
          <cell r="V361" t="str">
            <v>No</v>
          </cell>
          <cell r="W361" t="str">
            <v>No</v>
          </cell>
          <cell r="X361" t="str">
            <v>No</v>
          </cell>
          <cell r="Y361" t="str">
            <v>No</v>
          </cell>
          <cell r="Z361" t="str">
            <v>No</v>
          </cell>
          <cell r="AA361" t="str">
            <v>No</v>
          </cell>
          <cell r="AB361" t="str">
            <v>No</v>
          </cell>
          <cell r="AC361" t="str">
            <v>No</v>
          </cell>
          <cell r="AD361" t="str">
            <v xml:space="preserve">1 2 3 4 5 6 </v>
          </cell>
          <cell r="AE361" t="str">
            <v>No</v>
          </cell>
          <cell r="AF361" t="str">
            <v>Yes</v>
          </cell>
          <cell r="AG361" t="str">
            <v>No</v>
          </cell>
          <cell r="AH361" t="str">
            <v>No</v>
          </cell>
          <cell r="AI361" t="str">
            <v>No</v>
          </cell>
          <cell r="AJ361" t="str">
            <v>Yes</v>
          </cell>
          <cell r="AK361" t="str">
            <v>Yes</v>
          </cell>
          <cell r="AL361" t="str">
            <v>Yes</v>
          </cell>
          <cell r="AM361" t="str">
            <v>Yes</v>
          </cell>
          <cell r="AN361" t="str">
            <v>Yes</v>
          </cell>
          <cell r="AO361" t="str">
            <v>Yes</v>
          </cell>
          <cell r="AP361" t="str">
            <v>Yes</v>
          </cell>
          <cell r="AQ361" t="str">
            <v>Yes</v>
          </cell>
          <cell r="AR361" t="str">
            <v>Yes</v>
          </cell>
          <cell r="AS361" t="str">
            <v>Yes</v>
          </cell>
          <cell r="AT361" t="str">
            <v>Yes</v>
          </cell>
          <cell r="AU361" t="str">
            <v>Yes</v>
          </cell>
          <cell r="AV361" t="str">
            <v>No</v>
          </cell>
          <cell r="AW361" t="str">
            <v>No</v>
          </cell>
          <cell r="AX361">
            <v>0</v>
          </cell>
          <cell r="AY361">
            <v>6</v>
          </cell>
          <cell r="AZ361">
            <v>6</v>
          </cell>
          <cell r="BA361">
            <v>22</v>
          </cell>
          <cell r="BB361">
            <v>11</v>
          </cell>
          <cell r="BC361">
            <v>11</v>
          </cell>
          <cell r="BD361">
            <v>22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78</v>
          </cell>
          <cell r="BO361">
            <v>0</v>
          </cell>
          <cell r="BP361">
            <v>0</v>
          </cell>
          <cell r="BQ361">
            <v>6</v>
          </cell>
          <cell r="BR361">
            <v>6</v>
          </cell>
          <cell r="BS361">
            <v>22</v>
          </cell>
          <cell r="BT361">
            <v>11</v>
          </cell>
          <cell r="BU361">
            <v>11</v>
          </cell>
          <cell r="BV361">
            <v>22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78</v>
          </cell>
          <cell r="CG361">
            <v>0</v>
          </cell>
          <cell r="CH361">
            <v>0</v>
          </cell>
          <cell r="CI361">
            <v>0</v>
          </cell>
          <cell r="CJ361">
            <v>77</v>
          </cell>
        </row>
        <row r="362">
          <cell r="A362" t="str">
            <v>066373</v>
          </cell>
          <cell r="B362" t="str">
            <v>Port Melou Primary</v>
          </cell>
          <cell r="C362" t="str">
            <v>FRE</v>
          </cell>
          <cell r="D362" t="str">
            <v>PEB_TAFEA</v>
          </cell>
          <cell r="E362" t="str">
            <v>Tafea PEB</v>
          </cell>
          <cell r="F362" t="str">
            <v>V</v>
          </cell>
          <cell r="G362" t="str">
            <v>Government of Vanuatu</v>
          </cell>
          <cell r="H362" t="str">
            <v>Erromango</v>
          </cell>
          <cell r="I362" t="str">
            <v>Tafea</v>
          </cell>
          <cell r="J362" t="str">
            <v>0084948001</v>
          </cell>
          <cell r="K362" t="str">
            <v>PORT MELOU PRIMARY SCHOOL</v>
          </cell>
          <cell r="L362" t="str">
            <v>PS</v>
          </cell>
          <cell r="M362" t="str">
            <v>No</v>
          </cell>
          <cell r="N362" t="str">
            <v>Yes</v>
          </cell>
          <cell r="O362" t="str">
            <v>Yes</v>
          </cell>
          <cell r="P362" t="str">
            <v>Yes</v>
          </cell>
          <cell r="Q362" t="str">
            <v>Yes</v>
          </cell>
          <cell r="R362" t="str">
            <v>Yes</v>
          </cell>
          <cell r="S362" t="str">
            <v>Yes</v>
          </cell>
          <cell r="T362" t="str">
            <v>No</v>
          </cell>
          <cell r="U362" t="str">
            <v>No</v>
          </cell>
          <cell r="V362" t="str">
            <v>No</v>
          </cell>
          <cell r="W362" t="str">
            <v>No</v>
          </cell>
          <cell r="X362" t="str">
            <v>No</v>
          </cell>
          <cell r="Y362" t="str">
            <v>No</v>
          </cell>
          <cell r="Z362" t="str">
            <v>No</v>
          </cell>
          <cell r="AA362" t="str">
            <v>No</v>
          </cell>
          <cell r="AB362" t="str">
            <v>No</v>
          </cell>
          <cell r="AC362" t="str">
            <v>No</v>
          </cell>
          <cell r="AD362" t="str">
            <v xml:space="preserve">1 2 3 4 5 6 </v>
          </cell>
          <cell r="AE362" t="str">
            <v>No</v>
          </cell>
          <cell r="AF362" t="str">
            <v>Yes</v>
          </cell>
          <cell r="AG362" t="str">
            <v>No</v>
          </cell>
          <cell r="AH362" t="str">
            <v>No</v>
          </cell>
          <cell r="AI362" t="str">
            <v>No</v>
          </cell>
          <cell r="AJ362" t="str">
            <v>Yes</v>
          </cell>
          <cell r="AK362" t="str">
            <v>Yes</v>
          </cell>
          <cell r="AL362" t="str">
            <v>Yes</v>
          </cell>
          <cell r="AM362" t="str">
            <v>Yes</v>
          </cell>
          <cell r="AN362" t="str">
            <v>Yes</v>
          </cell>
          <cell r="AO362" t="str">
            <v>Yes</v>
          </cell>
          <cell r="AP362" t="str">
            <v>Yes</v>
          </cell>
          <cell r="AQ362" t="str">
            <v>Yes</v>
          </cell>
          <cell r="AR362" t="str">
            <v>Yes</v>
          </cell>
          <cell r="AS362" t="str">
            <v>Yes</v>
          </cell>
          <cell r="AT362" t="str">
            <v>Yes</v>
          </cell>
          <cell r="AU362" t="str">
            <v>Yes</v>
          </cell>
          <cell r="AV362" t="str">
            <v>No</v>
          </cell>
          <cell r="AW362" t="str">
            <v>No</v>
          </cell>
          <cell r="AX362">
            <v>0</v>
          </cell>
          <cell r="AY362">
            <v>28</v>
          </cell>
          <cell r="AZ362">
            <v>25</v>
          </cell>
          <cell r="BA362">
            <v>20</v>
          </cell>
          <cell r="BB362">
            <v>3</v>
          </cell>
          <cell r="BC362">
            <v>10</v>
          </cell>
          <cell r="BD362">
            <v>9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95</v>
          </cell>
          <cell r="BO362">
            <v>0</v>
          </cell>
          <cell r="BP362">
            <v>0</v>
          </cell>
          <cell r="BQ362">
            <v>28</v>
          </cell>
          <cell r="BR362">
            <v>25</v>
          </cell>
          <cell r="BS362">
            <v>20</v>
          </cell>
          <cell r="BT362">
            <v>3</v>
          </cell>
          <cell r="BU362">
            <v>10</v>
          </cell>
          <cell r="BV362">
            <v>9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95</v>
          </cell>
          <cell r="CG362">
            <v>0</v>
          </cell>
          <cell r="CH362">
            <v>0</v>
          </cell>
          <cell r="CI362">
            <v>0</v>
          </cell>
          <cell r="CJ362">
            <v>9</v>
          </cell>
        </row>
        <row r="363">
          <cell r="A363" t="str">
            <v>066374</v>
          </cell>
          <cell r="B363" t="str">
            <v>Port Narvin Primary</v>
          </cell>
          <cell r="C363" t="str">
            <v>ENG</v>
          </cell>
          <cell r="D363" t="str">
            <v>PEB_TAFEA</v>
          </cell>
          <cell r="E363" t="str">
            <v>Tafea PEB</v>
          </cell>
          <cell r="F363" t="str">
            <v>V</v>
          </cell>
          <cell r="G363" t="str">
            <v>Government of Vanuatu</v>
          </cell>
          <cell r="H363" t="str">
            <v>Erromango</v>
          </cell>
          <cell r="I363" t="str">
            <v>Tafea</v>
          </cell>
          <cell r="J363" t="str">
            <v>0084949001</v>
          </cell>
          <cell r="K363" t="str">
            <v>PORT NARVIN PRIMARY SCHOOL</v>
          </cell>
          <cell r="L363" t="str">
            <v>PS</v>
          </cell>
          <cell r="M363" t="str">
            <v>No</v>
          </cell>
          <cell r="N363" t="str">
            <v>Yes</v>
          </cell>
          <cell r="O363" t="str">
            <v>Yes</v>
          </cell>
          <cell r="P363" t="str">
            <v>Yes</v>
          </cell>
          <cell r="Q363" t="str">
            <v>Yes</v>
          </cell>
          <cell r="R363" t="str">
            <v>Yes</v>
          </cell>
          <cell r="S363" t="str">
            <v>Yes</v>
          </cell>
          <cell r="T363" t="str">
            <v>No</v>
          </cell>
          <cell r="U363" t="str">
            <v>No</v>
          </cell>
          <cell r="V363" t="str">
            <v>No</v>
          </cell>
          <cell r="W363" t="str">
            <v>No</v>
          </cell>
          <cell r="X363" t="str">
            <v>No</v>
          </cell>
          <cell r="Y363" t="str">
            <v>No</v>
          </cell>
          <cell r="Z363" t="str">
            <v>No</v>
          </cell>
          <cell r="AA363" t="str">
            <v>No</v>
          </cell>
          <cell r="AB363" t="str">
            <v>No</v>
          </cell>
          <cell r="AC363" t="str">
            <v>No</v>
          </cell>
          <cell r="AD363" t="str">
            <v xml:space="preserve">1 2 3 4 5 6 </v>
          </cell>
          <cell r="AE363" t="str">
            <v>No</v>
          </cell>
          <cell r="AF363" t="str">
            <v>Yes</v>
          </cell>
          <cell r="AG363" t="str">
            <v>No</v>
          </cell>
          <cell r="AH363" t="str">
            <v>No</v>
          </cell>
          <cell r="AI363" t="str">
            <v>No</v>
          </cell>
          <cell r="AJ363" t="str">
            <v>No</v>
          </cell>
          <cell r="AK363" t="str">
            <v>Yes</v>
          </cell>
          <cell r="AL363" t="str">
            <v>Yes</v>
          </cell>
          <cell r="AM363" t="str">
            <v>Yes</v>
          </cell>
          <cell r="AN363" t="str">
            <v>Yes</v>
          </cell>
          <cell r="AO363" t="str">
            <v>Yes</v>
          </cell>
          <cell r="AP363" t="str">
            <v>No</v>
          </cell>
          <cell r="AQ363" t="str">
            <v>No</v>
          </cell>
          <cell r="AR363" t="str">
            <v>Yes</v>
          </cell>
          <cell r="AS363" t="str">
            <v>Yes</v>
          </cell>
          <cell r="AT363" t="str">
            <v>Yes</v>
          </cell>
          <cell r="AU363" t="str">
            <v>Yes</v>
          </cell>
          <cell r="AV363" t="str">
            <v>No</v>
          </cell>
          <cell r="AW363" t="str">
            <v>No</v>
          </cell>
          <cell r="AX363">
            <v>0</v>
          </cell>
          <cell r="AY363">
            <v>25</v>
          </cell>
          <cell r="AZ363">
            <v>19</v>
          </cell>
          <cell r="BA363">
            <v>15</v>
          </cell>
          <cell r="BB363">
            <v>16</v>
          </cell>
          <cell r="BC363">
            <v>15</v>
          </cell>
          <cell r="BD363">
            <v>24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114</v>
          </cell>
          <cell r="BO363">
            <v>0</v>
          </cell>
          <cell r="BP363">
            <v>0</v>
          </cell>
          <cell r="BQ363">
            <v>25</v>
          </cell>
          <cell r="BR363">
            <v>19</v>
          </cell>
          <cell r="BS363">
            <v>15</v>
          </cell>
          <cell r="BT363">
            <v>16</v>
          </cell>
          <cell r="BU363">
            <v>15</v>
          </cell>
          <cell r="BV363">
            <v>24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114</v>
          </cell>
          <cell r="CG363">
            <v>0</v>
          </cell>
          <cell r="CH363">
            <v>0</v>
          </cell>
          <cell r="CI363">
            <v>0</v>
          </cell>
          <cell r="CJ363">
            <v>89</v>
          </cell>
        </row>
        <row r="364">
          <cell r="A364" t="str">
            <v>066379</v>
          </cell>
          <cell r="B364" t="str">
            <v>Tapisi Primary</v>
          </cell>
          <cell r="C364" t="str">
            <v>ENG</v>
          </cell>
          <cell r="D364" t="str">
            <v>PEB_TAFEA</v>
          </cell>
          <cell r="E364" t="str">
            <v>Tafea PEB</v>
          </cell>
          <cell r="F364" t="str">
            <v>V</v>
          </cell>
          <cell r="G364" t="str">
            <v>Government of Vanuatu</v>
          </cell>
          <cell r="H364" t="str">
            <v>Erromango</v>
          </cell>
          <cell r="I364" t="str">
            <v>Tafea</v>
          </cell>
          <cell r="J364" t="str">
            <v>0085014001</v>
          </cell>
          <cell r="K364" t="str">
            <v>TAPISI PRIMARY SCHOOL</v>
          </cell>
          <cell r="L364" t="str">
            <v>PS</v>
          </cell>
          <cell r="M364" t="str">
            <v>No</v>
          </cell>
          <cell r="N364" t="str">
            <v>Yes</v>
          </cell>
          <cell r="O364" t="str">
            <v>Yes</v>
          </cell>
          <cell r="P364" t="str">
            <v>Yes</v>
          </cell>
          <cell r="Q364" t="str">
            <v>Yes</v>
          </cell>
          <cell r="R364" t="str">
            <v>Yes</v>
          </cell>
          <cell r="S364" t="str">
            <v>Yes</v>
          </cell>
          <cell r="T364" t="str">
            <v>No</v>
          </cell>
          <cell r="U364" t="str">
            <v>No</v>
          </cell>
          <cell r="V364" t="str">
            <v>No</v>
          </cell>
          <cell r="W364" t="str">
            <v>No</v>
          </cell>
          <cell r="X364" t="str">
            <v>No</v>
          </cell>
          <cell r="Y364" t="str">
            <v>No</v>
          </cell>
          <cell r="Z364" t="str">
            <v>No</v>
          </cell>
          <cell r="AA364" t="str">
            <v>No</v>
          </cell>
          <cell r="AB364" t="str">
            <v>No</v>
          </cell>
          <cell r="AC364" t="str">
            <v>No</v>
          </cell>
          <cell r="AD364" t="str">
            <v xml:space="preserve">1 2 3 4 5 6 </v>
          </cell>
          <cell r="AE364" t="str">
            <v>No</v>
          </cell>
          <cell r="AF364" t="str">
            <v>Yes</v>
          </cell>
          <cell r="AG364" t="str">
            <v>No</v>
          </cell>
          <cell r="AH364" t="str">
            <v>No</v>
          </cell>
          <cell r="AI364" t="str">
            <v>No</v>
          </cell>
          <cell r="AJ364" t="str">
            <v>No</v>
          </cell>
          <cell r="AK364" t="str">
            <v>Yes</v>
          </cell>
          <cell r="AL364" t="str">
            <v>Yes</v>
          </cell>
          <cell r="AM364" t="str">
            <v>Yes</v>
          </cell>
          <cell r="AN364" t="str">
            <v>No</v>
          </cell>
          <cell r="AO364" t="str">
            <v>Yes</v>
          </cell>
          <cell r="AP364" t="str">
            <v>Yes</v>
          </cell>
          <cell r="AQ364" t="str">
            <v>Yes</v>
          </cell>
          <cell r="AR364" t="str">
            <v>Yes</v>
          </cell>
          <cell r="AS364" t="str">
            <v>Yes</v>
          </cell>
          <cell r="AT364" t="str">
            <v>Yes</v>
          </cell>
          <cell r="AU364" t="str">
            <v>Yes</v>
          </cell>
          <cell r="AV364" t="str">
            <v>No</v>
          </cell>
          <cell r="AW364" t="str">
            <v>No</v>
          </cell>
          <cell r="AX364">
            <v>0</v>
          </cell>
          <cell r="AY364">
            <v>13</v>
          </cell>
          <cell r="AZ364">
            <v>12</v>
          </cell>
          <cell r="BA364">
            <v>3</v>
          </cell>
          <cell r="BB364">
            <v>8</v>
          </cell>
          <cell r="BC364">
            <v>5</v>
          </cell>
          <cell r="BD364">
            <v>9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50</v>
          </cell>
          <cell r="BO364">
            <v>0</v>
          </cell>
          <cell r="BP364">
            <v>0</v>
          </cell>
          <cell r="BQ364">
            <v>13</v>
          </cell>
          <cell r="BR364">
            <v>12</v>
          </cell>
          <cell r="BS364">
            <v>3</v>
          </cell>
          <cell r="BT364">
            <v>8</v>
          </cell>
          <cell r="BU364">
            <v>5</v>
          </cell>
          <cell r="BV364">
            <v>9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50</v>
          </cell>
          <cell r="CG364">
            <v>0</v>
          </cell>
          <cell r="CH364">
            <v>0</v>
          </cell>
          <cell r="CI364">
            <v>0</v>
          </cell>
          <cell r="CJ364">
            <v>38</v>
          </cell>
        </row>
        <row r="365">
          <cell r="A365" t="str">
            <v>066382</v>
          </cell>
          <cell r="B365" t="str">
            <v>Umponielogi Primary</v>
          </cell>
          <cell r="C365" t="str">
            <v>ENG</v>
          </cell>
          <cell r="D365" t="str">
            <v>PEB_TAFEA</v>
          </cell>
          <cell r="E365" t="str">
            <v>Tafea PEB</v>
          </cell>
          <cell r="F365" t="str">
            <v>V</v>
          </cell>
          <cell r="G365" t="str">
            <v>Government of Vanuatu</v>
          </cell>
          <cell r="H365" t="str">
            <v>Erromango</v>
          </cell>
          <cell r="I365" t="str">
            <v>Tafea</v>
          </cell>
          <cell r="J365" t="str">
            <v>0084950001</v>
          </cell>
          <cell r="K365" t="str">
            <v>UMPONIELOGI PRIMARY SCHOOL</v>
          </cell>
          <cell r="L365" t="str">
            <v>PS</v>
          </cell>
          <cell r="M365" t="str">
            <v>No</v>
          </cell>
          <cell r="N365" t="str">
            <v>Yes</v>
          </cell>
          <cell r="O365" t="str">
            <v>Yes</v>
          </cell>
          <cell r="P365" t="str">
            <v>Yes</v>
          </cell>
          <cell r="Q365" t="str">
            <v>Yes</v>
          </cell>
          <cell r="R365" t="str">
            <v>Yes</v>
          </cell>
          <cell r="S365" t="str">
            <v>Yes</v>
          </cell>
          <cell r="T365" t="str">
            <v>No</v>
          </cell>
          <cell r="U365" t="str">
            <v>No</v>
          </cell>
          <cell r="V365" t="str">
            <v>No</v>
          </cell>
          <cell r="W365" t="str">
            <v>No</v>
          </cell>
          <cell r="X365" t="str">
            <v>No</v>
          </cell>
          <cell r="Y365" t="str">
            <v>No</v>
          </cell>
          <cell r="Z365" t="str">
            <v>No</v>
          </cell>
          <cell r="AA365" t="str">
            <v>No</v>
          </cell>
          <cell r="AB365" t="str">
            <v>No</v>
          </cell>
          <cell r="AC365" t="str">
            <v>No</v>
          </cell>
          <cell r="AD365" t="str">
            <v xml:space="preserve">1 2 3 4 5 6 </v>
          </cell>
          <cell r="AE365" t="str">
            <v>No</v>
          </cell>
          <cell r="AF365" t="str">
            <v>Yes</v>
          </cell>
          <cell r="AG365" t="str">
            <v>No</v>
          </cell>
          <cell r="AH365" t="str">
            <v>No</v>
          </cell>
          <cell r="AI365" t="str">
            <v>No</v>
          </cell>
          <cell r="AJ365" t="str">
            <v>Yes</v>
          </cell>
          <cell r="AK365" t="str">
            <v>Yes</v>
          </cell>
          <cell r="AL365" t="str">
            <v>Yes</v>
          </cell>
          <cell r="AM365" t="str">
            <v>Yes</v>
          </cell>
          <cell r="AN365" t="str">
            <v>Yes</v>
          </cell>
          <cell r="AO365" t="str">
            <v>Yes</v>
          </cell>
          <cell r="AP365" t="str">
            <v>No</v>
          </cell>
          <cell r="AQ365" t="str">
            <v>Yes</v>
          </cell>
          <cell r="AR365" t="str">
            <v>Yes</v>
          </cell>
          <cell r="AS365" t="str">
            <v>Yes</v>
          </cell>
          <cell r="AT365" t="str">
            <v>Yes</v>
          </cell>
          <cell r="AU365" t="str">
            <v>Yes</v>
          </cell>
          <cell r="AV365" t="str">
            <v>No</v>
          </cell>
          <cell r="AW365" t="str">
            <v>No</v>
          </cell>
          <cell r="AX365">
            <v>0</v>
          </cell>
          <cell r="AY365">
            <v>18</v>
          </cell>
          <cell r="AZ365">
            <v>11</v>
          </cell>
          <cell r="BA365">
            <v>10</v>
          </cell>
          <cell r="BB365">
            <v>28</v>
          </cell>
          <cell r="BC365">
            <v>13</v>
          </cell>
          <cell r="BD365">
            <v>8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88</v>
          </cell>
          <cell r="BO365">
            <v>0</v>
          </cell>
          <cell r="BP365">
            <v>0</v>
          </cell>
          <cell r="BQ365">
            <v>18</v>
          </cell>
          <cell r="BR365">
            <v>11</v>
          </cell>
          <cell r="BS365">
            <v>10</v>
          </cell>
          <cell r="BT365">
            <v>28</v>
          </cell>
          <cell r="BU365">
            <v>13</v>
          </cell>
          <cell r="BV365">
            <v>8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88</v>
          </cell>
          <cell r="CG365">
            <v>0</v>
          </cell>
          <cell r="CH365">
            <v>0</v>
          </cell>
          <cell r="CI365">
            <v>0</v>
          </cell>
          <cell r="CJ365">
            <v>88</v>
          </cell>
        </row>
        <row r="366">
          <cell r="A366" t="str">
            <v>066405</v>
          </cell>
          <cell r="B366" t="str">
            <v>Dillon's Bay French Primary</v>
          </cell>
          <cell r="C366" t="str">
            <v>FRE</v>
          </cell>
          <cell r="D366" t="str">
            <v>PEB_TAFEA</v>
          </cell>
          <cell r="E366" t="str">
            <v>Tafea PEB</v>
          </cell>
          <cell r="F366" t="str">
            <v>V</v>
          </cell>
          <cell r="G366" t="str">
            <v>Government of Vanuatu</v>
          </cell>
          <cell r="H366" t="str">
            <v>Erromango</v>
          </cell>
          <cell r="I366" t="str">
            <v>Tafea</v>
          </cell>
          <cell r="J366" t="str">
            <v>0084951001</v>
          </cell>
          <cell r="K366" t="str">
            <v>DILLON'S BAY PRIMARY SCHOOL</v>
          </cell>
          <cell r="L366" t="str">
            <v>PS</v>
          </cell>
          <cell r="M366" t="str">
            <v>No</v>
          </cell>
          <cell r="N366" t="str">
            <v>Yes</v>
          </cell>
          <cell r="O366" t="str">
            <v>Yes</v>
          </cell>
          <cell r="P366" t="str">
            <v>Yes</v>
          </cell>
          <cell r="Q366" t="str">
            <v>Yes</v>
          </cell>
          <cell r="R366" t="str">
            <v>Yes</v>
          </cell>
          <cell r="S366" t="str">
            <v>Yes</v>
          </cell>
          <cell r="T366" t="str">
            <v>No</v>
          </cell>
          <cell r="U366" t="str">
            <v>No</v>
          </cell>
          <cell r="V366" t="str">
            <v>No</v>
          </cell>
          <cell r="W366" t="str">
            <v>No</v>
          </cell>
          <cell r="X366" t="str">
            <v>No</v>
          </cell>
          <cell r="Y366" t="str">
            <v>No</v>
          </cell>
          <cell r="Z366" t="str">
            <v>No</v>
          </cell>
          <cell r="AA366" t="str">
            <v>No</v>
          </cell>
          <cell r="AB366" t="str">
            <v>No</v>
          </cell>
          <cell r="AC366" t="str">
            <v>No</v>
          </cell>
          <cell r="AD366" t="str">
            <v xml:space="preserve">1 2 3 4 5 6 </v>
          </cell>
          <cell r="AE366" t="str">
            <v>No</v>
          </cell>
          <cell r="AF366" t="str">
            <v>Yes</v>
          </cell>
          <cell r="AG366" t="str">
            <v>No</v>
          </cell>
          <cell r="AH366" t="str">
            <v>No</v>
          </cell>
          <cell r="AI366" t="str">
            <v>No</v>
          </cell>
          <cell r="AJ366" t="str">
            <v>Yes</v>
          </cell>
          <cell r="AK366" t="str">
            <v>Yes</v>
          </cell>
          <cell r="AL366" t="str">
            <v>Yes</v>
          </cell>
          <cell r="AM366" t="str">
            <v>Yes</v>
          </cell>
          <cell r="AN366" t="str">
            <v>Yes</v>
          </cell>
          <cell r="AO366" t="str">
            <v>Yes</v>
          </cell>
          <cell r="AP366" t="str">
            <v>Yes</v>
          </cell>
          <cell r="AQ366" t="str">
            <v>Yes</v>
          </cell>
          <cell r="AR366" t="str">
            <v>Yes</v>
          </cell>
          <cell r="AS366" t="str">
            <v>Yes</v>
          </cell>
          <cell r="AT366" t="str">
            <v>Yes</v>
          </cell>
          <cell r="AU366" t="str">
            <v>Yes</v>
          </cell>
          <cell r="AV366" t="str">
            <v>No</v>
          </cell>
          <cell r="AW366" t="str">
            <v>No</v>
          </cell>
          <cell r="AX366">
            <v>0</v>
          </cell>
          <cell r="AY366">
            <v>11</v>
          </cell>
          <cell r="AZ366">
            <v>8</v>
          </cell>
          <cell r="BA366">
            <v>3</v>
          </cell>
          <cell r="BB366">
            <v>7</v>
          </cell>
          <cell r="BC366">
            <v>6</v>
          </cell>
          <cell r="BD366">
            <v>6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41</v>
          </cell>
          <cell r="BO366">
            <v>0</v>
          </cell>
          <cell r="BP366">
            <v>0</v>
          </cell>
          <cell r="BQ366">
            <v>11</v>
          </cell>
          <cell r="BR366">
            <v>8</v>
          </cell>
          <cell r="BS366">
            <v>3</v>
          </cell>
          <cell r="BT366">
            <v>7</v>
          </cell>
          <cell r="BU366">
            <v>6</v>
          </cell>
          <cell r="BV366">
            <v>6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41</v>
          </cell>
          <cell r="CG366">
            <v>0</v>
          </cell>
          <cell r="CH366">
            <v>0</v>
          </cell>
          <cell r="CI366">
            <v>0</v>
          </cell>
          <cell r="CJ366">
            <v>41</v>
          </cell>
        </row>
        <row r="367">
          <cell r="A367" t="str">
            <v>066406</v>
          </cell>
          <cell r="B367" t="str">
            <v>Dip Point Primary</v>
          </cell>
          <cell r="C367" t="str">
            <v>ENG</v>
          </cell>
          <cell r="D367" t="str">
            <v>PEB_TAFEA</v>
          </cell>
          <cell r="E367" t="str">
            <v>Tafea PEB</v>
          </cell>
          <cell r="F367" t="str">
            <v>V</v>
          </cell>
          <cell r="G367" t="str">
            <v>Government of Vanuatu</v>
          </cell>
          <cell r="H367" t="str">
            <v>Tanna</v>
          </cell>
          <cell r="I367" t="str">
            <v>Tafea</v>
          </cell>
          <cell r="J367" t="str">
            <v>0084954001</v>
          </cell>
          <cell r="K367" t="str">
            <v>DIP POINT PRIMARY SCHOOL</v>
          </cell>
          <cell r="L367" t="str">
            <v>PS</v>
          </cell>
          <cell r="M367" t="str">
            <v>No</v>
          </cell>
          <cell r="N367" t="str">
            <v>Yes</v>
          </cell>
          <cell r="O367" t="str">
            <v>Yes</v>
          </cell>
          <cell r="P367" t="str">
            <v>Yes</v>
          </cell>
          <cell r="Q367" t="str">
            <v>Yes</v>
          </cell>
          <cell r="R367" t="str">
            <v>Yes</v>
          </cell>
          <cell r="S367" t="str">
            <v>Yes</v>
          </cell>
          <cell r="T367" t="str">
            <v>No</v>
          </cell>
          <cell r="U367" t="str">
            <v>No</v>
          </cell>
          <cell r="V367" t="str">
            <v>No</v>
          </cell>
          <cell r="W367" t="str">
            <v>No</v>
          </cell>
          <cell r="X367" t="str">
            <v>No</v>
          </cell>
          <cell r="Y367" t="str">
            <v>No</v>
          </cell>
          <cell r="Z367" t="str">
            <v>No</v>
          </cell>
          <cell r="AA367" t="str">
            <v>No</v>
          </cell>
          <cell r="AB367" t="str">
            <v>No</v>
          </cell>
          <cell r="AC367" t="str">
            <v>No</v>
          </cell>
          <cell r="AD367" t="str">
            <v xml:space="preserve">1 2 3 4 5 6 </v>
          </cell>
          <cell r="AE367" t="str">
            <v>No</v>
          </cell>
          <cell r="AF367" t="str">
            <v>Yes</v>
          </cell>
          <cell r="AG367" t="str">
            <v>No</v>
          </cell>
          <cell r="AH367" t="str">
            <v>No</v>
          </cell>
          <cell r="AI367" t="str">
            <v>No</v>
          </cell>
          <cell r="AJ367" t="str">
            <v>Yes</v>
          </cell>
          <cell r="AK367" t="str">
            <v>Yes</v>
          </cell>
          <cell r="AL367" t="str">
            <v>Yes</v>
          </cell>
          <cell r="AM367" t="str">
            <v>Yes</v>
          </cell>
          <cell r="AN367" t="str">
            <v>Yes</v>
          </cell>
          <cell r="AO367" t="str">
            <v>Yes</v>
          </cell>
          <cell r="AP367" t="str">
            <v>No</v>
          </cell>
          <cell r="AQ367" t="str">
            <v>Yes</v>
          </cell>
          <cell r="AR367" t="str">
            <v>Yes</v>
          </cell>
          <cell r="AS367" t="str">
            <v>Yes</v>
          </cell>
          <cell r="AT367" t="str">
            <v>Yes</v>
          </cell>
          <cell r="AU367" t="str">
            <v>Yes</v>
          </cell>
          <cell r="AV367" t="str">
            <v>No</v>
          </cell>
          <cell r="AW367" t="str">
            <v>No</v>
          </cell>
          <cell r="AX367">
            <v>0</v>
          </cell>
          <cell r="AY367">
            <v>24</v>
          </cell>
          <cell r="AZ367">
            <v>16</v>
          </cell>
          <cell r="BA367">
            <v>25</v>
          </cell>
          <cell r="BB367">
            <v>21</v>
          </cell>
          <cell r="BC367">
            <v>14</v>
          </cell>
          <cell r="BD367">
            <v>30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130</v>
          </cell>
          <cell r="BO367">
            <v>0</v>
          </cell>
          <cell r="BP367">
            <v>0</v>
          </cell>
          <cell r="BQ367">
            <v>24</v>
          </cell>
          <cell r="BR367">
            <v>16</v>
          </cell>
          <cell r="BS367">
            <v>25</v>
          </cell>
          <cell r="BT367">
            <v>21</v>
          </cell>
          <cell r="BU367">
            <v>14</v>
          </cell>
          <cell r="BV367">
            <v>30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130</v>
          </cell>
          <cell r="CG367">
            <v>0</v>
          </cell>
          <cell r="CH367">
            <v>0</v>
          </cell>
          <cell r="CI367">
            <v>0</v>
          </cell>
          <cell r="CJ367">
            <v>105</v>
          </cell>
        </row>
        <row r="368">
          <cell r="A368" t="str">
            <v>066409</v>
          </cell>
          <cell r="B368" t="str">
            <v>Eniou Primary</v>
          </cell>
          <cell r="C368" t="str">
            <v>FRE</v>
          </cell>
          <cell r="D368" t="str">
            <v>PEB_TAFEA</v>
          </cell>
          <cell r="E368" t="str">
            <v>Tafea PEB</v>
          </cell>
          <cell r="F368" t="str">
            <v>V</v>
          </cell>
          <cell r="G368" t="str">
            <v>Government of Vanuatu</v>
          </cell>
          <cell r="H368" t="str">
            <v>Tanna</v>
          </cell>
          <cell r="I368" t="str">
            <v>Tafea</v>
          </cell>
          <cell r="J368" t="str">
            <v>0084955001</v>
          </cell>
          <cell r="K368" t="str">
            <v>ENIOU PRIMARY SCHOOL</v>
          </cell>
          <cell r="L368" t="str">
            <v>PS</v>
          </cell>
          <cell r="M368" t="str">
            <v>No</v>
          </cell>
          <cell r="N368" t="str">
            <v>Yes</v>
          </cell>
          <cell r="O368" t="str">
            <v>Yes</v>
          </cell>
          <cell r="P368" t="str">
            <v>Yes</v>
          </cell>
          <cell r="Q368" t="str">
            <v>Yes</v>
          </cell>
          <cell r="R368" t="str">
            <v>Yes</v>
          </cell>
          <cell r="S368" t="str">
            <v>Yes</v>
          </cell>
          <cell r="T368" t="str">
            <v>No</v>
          </cell>
          <cell r="U368" t="str">
            <v>No</v>
          </cell>
          <cell r="V368" t="str">
            <v>No</v>
          </cell>
          <cell r="W368" t="str">
            <v>No</v>
          </cell>
          <cell r="X368" t="str">
            <v>No</v>
          </cell>
          <cell r="Y368" t="str">
            <v>No</v>
          </cell>
          <cell r="Z368" t="str">
            <v>No</v>
          </cell>
          <cell r="AA368" t="str">
            <v>No</v>
          </cell>
          <cell r="AB368" t="str">
            <v>No</v>
          </cell>
          <cell r="AC368" t="str">
            <v>No</v>
          </cell>
          <cell r="AD368" t="str">
            <v xml:space="preserve">1 2 3 4 5 6 </v>
          </cell>
          <cell r="AE368" t="str">
            <v>No</v>
          </cell>
          <cell r="AF368" t="str">
            <v>Yes</v>
          </cell>
          <cell r="AG368" t="str">
            <v>No</v>
          </cell>
          <cell r="AH368" t="str">
            <v>No</v>
          </cell>
          <cell r="AI368" t="str">
            <v>No</v>
          </cell>
          <cell r="AJ368" t="str">
            <v>Yes</v>
          </cell>
          <cell r="AK368" t="str">
            <v>Yes</v>
          </cell>
          <cell r="AL368" t="str">
            <v>Yes</v>
          </cell>
          <cell r="AM368" t="str">
            <v>Yes</v>
          </cell>
          <cell r="AN368" t="str">
            <v>Yes</v>
          </cell>
          <cell r="AO368" t="str">
            <v>Yes</v>
          </cell>
          <cell r="AP368" t="str">
            <v>Yes</v>
          </cell>
          <cell r="AQ368" t="str">
            <v>Yes</v>
          </cell>
          <cell r="AR368" t="str">
            <v>Yes</v>
          </cell>
          <cell r="AS368" t="str">
            <v>Yes</v>
          </cell>
          <cell r="AT368" t="str">
            <v>Yes</v>
          </cell>
          <cell r="AU368" t="str">
            <v>Yes</v>
          </cell>
          <cell r="AV368" t="str">
            <v>No</v>
          </cell>
          <cell r="AW368" t="str">
            <v>No</v>
          </cell>
          <cell r="AX368">
            <v>0</v>
          </cell>
          <cell r="AY368">
            <v>39</v>
          </cell>
          <cell r="AZ368">
            <v>40</v>
          </cell>
          <cell r="BA368">
            <v>35</v>
          </cell>
          <cell r="BB368">
            <v>31</v>
          </cell>
          <cell r="BC368">
            <v>31</v>
          </cell>
          <cell r="BD368">
            <v>28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204</v>
          </cell>
          <cell r="BO368">
            <v>0</v>
          </cell>
          <cell r="BP368">
            <v>0</v>
          </cell>
          <cell r="BQ368">
            <v>39</v>
          </cell>
          <cell r="BR368">
            <v>40</v>
          </cell>
          <cell r="BS368">
            <v>35</v>
          </cell>
          <cell r="BT368">
            <v>31</v>
          </cell>
          <cell r="BU368">
            <v>31</v>
          </cell>
          <cell r="BV368">
            <v>28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204</v>
          </cell>
          <cell r="CG368">
            <v>0</v>
          </cell>
          <cell r="CH368">
            <v>0</v>
          </cell>
          <cell r="CI368">
            <v>0</v>
          </cell>
          <cell r="CJ368">
            <v>193</v>
          </cell>
        </row>
        <row r="369">
          <cell r="A369" t="str">
            <v>066410</v>
          </cell>
          <cell r="B369" t="str">
            <v>Enkatalei Primary</v>
          </cell>
          <cell r="C369" t="str">
            <v>FRE</v>
          </cell>
          <cell r="D369" t="str">
            <v>CATH</v>
          </cell>
          <cell r="E369" t="str">
            <v>Catholic Education Authority</v>
          </cell>
          <cell r="F369" t="str">
            <v>G</v>
          </cell>
          <cell r="G369" t="str">
            <v>Church (Government Assisted)</v>
          </cell>
          <cell r="H369" t="str">
            <v>Tanna</v>
          </cell>
          <cell r="I369" t="str">
            <v>Tafea</v>
          </cell>
          <cell r="J369" t="str">
            <v>0085018001</v>
          </cell>
          <cell r="K369" t="str">
            <v>ENKATALEI PRIMARY SCHOOL</v>
          </cell>
          <cell r="L369" t="str">
            <v>PS</v>
          </cell>
          <cell r="M369" t="str">
            <v>No</v>
          </cell>
          <cell r="N369" t="str">
            <v>Yes</v>
          </cell>
          <cell r="O369" t="str">
            <v>Yes</v>
          </cell>
          <cell r="P369" t="str">
            <v>Yes</v>
          </cell>
          <cell r="Q369" t="str">
            <v>Yes</v>
          </cell>
          <cell r="R369" t="str">
            <v>Yes</v>
          </cell>
          <cell r="S369" t="str">
            <v>Yes</v>
          </cell>
          <cell r="T369" t="str">
            <v>No</v>
          </cell>
          <cell r="U369" t="str">
            <v>No</v>
          </cell>
          <cell r="V369" t="str">
            <v>No</v>
          </cell>
          <cell r="W369" t="str">
            <v>No</v>
          </cell>
          <cell r="X369" t="str">
            <v>No</v>
          </cell>
          <cell r="Y369" t="str">
            <v>No</v>
          </cell>
          <cell r="Z369" t="str">
            <v>No</v>
          </cell>
          <cell r="AA369" t="str">
            <v>No</v>
          </cell>
          <cell r="AB369" t="str">
            <v>No</v>
          </cell>
          <cell r="AC369" t="str">
            <v>No</v>
          </cell>
          <cell r="AD369" t="str">
            <v xml:space="preserve">1 2 3 4 5 6 </v>
          </cell>
          <cell r="AE369" t="str">
            <v>No</v>
          </cell>
          <cell r="AF369" t="str">
            <v>Yes</v>
          </cell>
          <cell r="AG369" t="str">
            <v>No</v>
          </cell>
          <cell r="AH369" t="str">
            <v>No</v>
          </cell>
          <cell r="AI369" t="str">
            <v>No</v>
          </cell>
          <cell r="AJ369" t="str">
            <v>Yes</v>
          </cell>
          <cell r="AK369" t="str">
            <v>Yes</v>
          </cell>
          <cell r="AL369" t="str">
            <v>Yes</v>
          </cell>
          <cell r="AM369" t="str">
            <v>Yes</v>
          </cell>
          <cell r="AN369" t="str">
            <v>Yes</v>
          </cell>
          <cell r="AO369" t="str">
            <v>Yes</v>
          </cell>
          <cell r="AP369" t="str">
            <v>No</v>
          </cell>
          <cell r="AQ369" t="str">
            <v>Yes</v>
          </cell>
          <cell r="AR369" t="str">
            <v>Yes</v>
          </cell>
          <cell r="AS369" t="str">
            <v>Yes</v>
          </cell>
          <cell r="AT369" t="str">
            <v>Yes</v>
          </cell>
          <cell r="AU369" t="str">
            <v>Yes</v>
          </cell>
          <cell r="AV369" t="str">
            <v>No</v>
          </cell>
          <cell r="AW369" t="str">
            <v>No</v>
          </cell>
          <cell r="AX369">
            <v>0</v>
          </cell>
          <cell r="AY369">
            <v>52</v>
          </cell>
          <cell r="AZ369">
            <v>31</v>
          </cell>
          <cell r="BA369">
            <v>23</v>
          </cell>
          <cell r="BB369">
            <v>25</v>
          </cell>
          <cell r="BC369">
            <v>15</v>
          </cell>
          <cell r="BD369">
            <v>12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158</v>
          </cell>
          <cell r="BO369">
            <v>0</v>
          </cell>
          <cell r="BP369">
            <v>0</v>
          </cell>
          <cell r="BQ369">
            <v>52</v>
          </cell>
          <cell r="BR369">
            <v>31</v>
          </cell>
          <cell r="BS369">
            <v>23</v>
          </cell>
          <cell r="BT369">
            <v>25</v>
          </cell>
          <cell r="BU369">
            <v>15</v>
          </cell>
          <cell r="BV369">
            <v>12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158</v>
          </cell>
          <cell r="CG369">
            <v>0</v>
          </cell>
          <cell r="CH369">
            <v>0</v>
          </cell>
          <cell r="CI369">
            <v>0</v>
          </cell>
          <cell r="CJ369">
            <v>158</v>
          </cell>
        </row>
        <row r="370">
          <cell r="A370" t="str">
            <v>066411</v>
          </cell>
          <cell r="B370" t="str">
            <v>Fetukai Primary</v>
          </cell>
          <cell r="C370" t="str">
            <v>ENG</v>
          </cell>
          <cell r="D370" t="str">
            <v>PEB_TAFEA</v>
          </cell>
          <cell r="E370" t="str">
            <v>Tafea PEB</v>
          </cell>
          <cell r="F370" t="str">
            <v>V</v>
          </cell>
          <cell r="G370" t="str">
            <v>Government of Vanuatu</v>
          </cell>
          <cell r="H370" t="str">
            <v>Tanna</v>
          </cell>
          <cell r="I370" t="str">
            <v>Tafea</v>
          </cell>
          <cell r="J370" t="str">
            <v>0084956001</v>
          </cell>
          <cell r="K370" t="str">
            <v>FETUKAI PRIMARY SCHOOL</v>
          </cell>
          <cell r="L370" t="str">
            <v>PS</v>
          </cell>
          <cell r="M370" t="str">
            <v>No</v>
          </cell>
          <cell r="N370" t="str">
            <v>Yes</v>
          </cell>
          <cell r="O370" t="str">
            <v>Yes</v>
          </cell>
          <cell r="P370" t="str">
            <v>Yes</v>
          </cell>
          <cell r="Q370" t="str">
            <v>Yes</v>
          </cell>
          <cell r="R370" t="str">
            <v>Yes</v>
          </cell>
          <cell r="S370" t="str">
            <v>Yes</v>
          </cell>
          <cell r="T370" t="str">
            <v>Yes</v>
          </cell>
          <cell r="U370" t="str">
            <v>Yes</v>
          </cell>
          <cell r="V370" t="str">
            <v>No</v>
          </cell>
          <cell r="W370" t="str">
            <v>No</v>
          </cell>
          <cell r="X370" t="str">
            <v>No</v>
          </cell>
          <cell r="Y370" t="str">
            <v>No</v>
          </cell>
          <cell r="Z370" t="str">
            <v>No</v>
          </cell>
          <cell r="AA370" t="str">
            <v>No</v>
          </cell>
          <cell r="AB370" t="str">
            <v>No</v>
          </cell>
          <cell r="AC370" t="str">
            <v>No</v>
          </cell>
          <cell r="AD370" t="str">
            <v xml:space="preserve">1 2 3 4 5 6 7 8 </v>
          </cell>
          <cell r="AE370" t="str">
            <v>No</v>
          </cell>
          <cell r="AF370" t="str">
            <v>Yes</v>
          </cell>
          <cell r="AG370" t="str">
            <v>Yes</v>
          </cell>
          <cell r="AH370" t="str">
            <v>Yes</v>
          </cell>
          <cell r="AI370" t="str">
            <v>No</v>
          </cell>
          <cell r="AJ370" t="str">
            <v>Yes</v>
          </cell>
          <cell r="AK370" t="str">
            <v>Yes</v>
          </cell>
          <cell r="AL370" t="str">
            <v>Yes</v>
          </cell>
          <cell r="AM370" t="str">
            <v>Yes</v>
          </cell>
          <cell r="AN370" t="str">
            <v>Yes</v>
          </cell>
          <cell r="AO370" t="str">
            <v>Yes</v>
          </cell>
          <cell r="AP370" t="str">
            <v>Yes</v>
          </cell>
          <cell r="AQ370" t="str">
            <v>Yes</v>
          </cell>
          <cell r="AR370" t="str">
            <v>Yes</v>
          </cell>
          <cell r="AS370" t="str">
            <v>Yes</v>
          </cell>
          <cell r="AT370" t="str">
            <v>Yes</v>
          </cell>
          <cell r="AU370" t="str">
            <v>Yes</v>
          </cell>
          <cell r="AV370" t="str">
            <v>No</v>
          </cell>
          <cell r="AW370" t="str">
            <v>No</v>
          </cell>
          <cell r="AX370">
            <v>0</v>
          </cell>
          <cell r="AY370">
            <v>48</v>
          </cell>
          <cell r="AZ370">
            <v>42</v>
          </cell>
          <cell r="BA370">
            <v>37</v>
          </cell>
          <cell r="BB370">
            <v>54</v>
          </cell>
          <cell r="BC370">
            <v>60</v>
          </cell>
          <cell r="BD370">
            <v>48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289</v>
          </cell>
          <cell r="BO370">
            <v>0</v>
          </cell>
          <cell r="BP370">
            <v>0</v>
          </cell>
          <cell r="BQ370">
            <v>48</v>
          </cell>
          <cell r="BR370">
            <v>42</v>
          </cell>
          <cell r="BS370">
            <v>37</v>
          </cell>
          <cell r="BT370">
            <v>54</v>
          </cell>
          <cell r="BU370">
            <v>60</v>
          </cell>
          <cell r="BV370">
            <v>48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289</v>
          </cell>
          <cell r="CG370">
            <v>0</v>
          </cell>
          <cell r="CH370">
            <v>0</v>
          </cell>
          <cell r="CI370">
            <v>0</v>
          </cell>
          <cell r="CJ370">
            <v>154</v>
          </cell>
        </row>
        <row r="371">
          <cell r="A371" t="str">
            <v>066412</v>
          </cell>
          <cell r="B371" t="str">
            <v>Green Hill Primary</v>
          </cell>
          <cell r="C371" t="str">
            <v>ENG</v>
          </cell>
          <cell r="D371" t="str">
            <v>PEB_TAFEA</v>
          </cell>
          <cell r="E371" t="str">
            <v>Tafea PEB</v>
          </cell>
          <cell r="F371" t="str">
            <v>V</v>
          </cell>
          <cell r="G371" t="str">
            <v>Government of Vanuatu</v>
          </cell>
          <cell r="H371" t="str">
            <v>Tanna</v>
          </cell>
          <cell r="I371" t="str">
            <v>Tafea</v>
          </cell>
          <cell r="J371" t="str">
            <v>0085016001</v>
          </cell>
          <cell r="K371" t="str">
            <v>GREEN HILL PRIMARY SCHOOL</v>
          </cell>
          <cell r="L371" t="str">
            <v>PS</v>
          </cell>
          <cell r="M371" t="str">
            <v>No</v>
          </cell>
          <cell r="N371" t="str">
            <v>Yes</v>
          </cell>
          <cell r="O371" t="str">
            <v>Yes</v>
          </cell>
          <cell r="P371" t="str">
            <v>Yes</v>
          </cell>
          <cell r="Q371" t="str">
            <v>Yes</v>
          </cell>
          <cell r="R371" t="str">
            <v>Yes</v>
          </cell>
          <cell r="S371" t="str">
            <v>Yes</v>
          </cell>
          <cell r="T371" t="str">
            <v>No</v>
          </cell>
          <cell r="U371" t="str">
            <v>No</v>
          </cell>
          <cell r="V371" t="str">
            <v>No</v>
          </cell>
          <cell r="W371" t="str">
            <v>No</v>
          </cell>
          <cell r="X371" t="str">
            <v>No</v>
          </cell>
          <cell r="Y371" t="str">
            <v>No</v>
          </cell>
          <cell r="Z371" t="str">
            <v>No</v>
          </cell>
          <cell r="AA371" t="str">
            <v>No</v>
          </cell>
          <cell r="AB371" t="str">
            <v>No</v>
          </cell>
          <cell r="AC371" t="str">
            <v>No</v>
          </cell>
          <cell r="AD371" t="str">
            <v xml:space="preserve">1 2 3 4 5 6 </v>
          </cell>
          <cell r="AE371" t="str">
            <v>No</v>
          </cell>
          <cell r="AF371" t="str">
            <v>Yes</v>
          </cell>
          <cell r="AG371" t="str">
            <v>No</v>
          </cell>
          <cell r="AH371" t="str">
            <v>No</v>
          </cell>
          <cell r="AI371" t="str">
            <v>No</v>
          </cell>
          <cell r="AJ371" t="str">
            <v>Yes</v>
          </cell>
          <cell r="AK371" t="str">
            <v>Yes</v>
          </cell>
          <cell r="AL371" t="str">
            <v>Yes</v>
          </cell>
          <cell r="AM371" t="str">
            <v>Yes</v>
          </cell>
          <cell r="AN371" t="str">
            <v>Yes</v>
          </cell>
          <cell r="AO371" t="str">
            <v>Yes</v>
          </cell>
          <cell r="AP371" t="str">
            <v>No</v>
          </cell>
          <cell r="AQ371" t="str">
            <v>No</v>
          </cell>
          <cell r="AR371" t="str">
            <v>Yes</v>
          </cell>
          <cell r="AS371" t="str">
            <v>Yes</v>
          </cell>
          <cell r="AT371" t="str">
            <v>Yes</v>
          </cell>
          <cell r="AU371" t="str">
            <v>Yes</v>
          </cell>
          <cell r="AV371" t="str">
            <v>No</v>
          </cell>
          <cell r="AW371" t="str">
            <v>No</v>
          </cell>
          <cell r="AX371">
            <v>0</v>
          </cell>
          <cell r="AY371">
            <v>17</v>
          </cell>
          <cell r="AZ371">
            <v>29</v>
          </cell>
          <cell r="BA371">
            <v>23</v>
          </cell>
          <cell r="BB371">
            <v>20</v>
          </cell>
          <cell r="BC371">
            <v>15</v>
          </cell>
          <cell r="BD371">
            <v>29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133</v>
          </cell>
          <cell r="BO371">
            <v>0</v>
          </cell>
          <cell r="BP371">
            <v>0</v>
          </cell>
          <cell r="BQ371">
            <v>17</v>
          </cell>
          <cell r="BR371">
            <v>29</v>
          </cell>
          <cell r="BS371">
            <v>23</v>
          </cell>
          <cell r="BT371">
            <v>20</v>
          </cell>
          <cell r="BU371">
            <v>15</v>
          </cell>
          <cell r="BV371">
            <v>29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133</v>
          </cell>
          <cell r="CG371">
            <v>0</v>
          </cell>
          <cell r="CH371">
            <v>0</v>
          </cell>
          <cell r="CI371">
            <v>0</v>
          </cell>
          <cell r="CJ371">
            <v>111</v>
          </cell>
        </row>
        <row r="372">
          <cell r="A372" t="str">
            <v>066415</v>
          </cell>
          <cell r="B372" t="str">
            <v>Lamkail Primary</v>
          </cell>
          <cell r="C372" t="str">
            <v>ENG</v>
          </cell>
          <cell r="D372" t="str">
            <v>PEB_TAFEA</v>
          </cell>
          <cell r="E372" t="str">
            <v>Tafea PEB</v>
          </cell>
          <cell r="F372" t="str">
            <v>V</v>
          </cell>
          <cell r="G372" t="str">
            <v>Government of Vanuatu</v>
          </cell>
          <cell r="H372" t="str">
            <v>Tanna</v>
          </cell>
          <cell r="I372" t="str">
            <v>Tafea</v>
          </cell>
          <cell r="J372" t="str">
            <v>0084958001</v>
          </cell>
          <cell r="K372" t="str">
            <v>LAMKAIL PRIMARY SCHOOL</v>
          </cell>
          <cell r="L372" t="str">
            <v>PS</v>
          </cell>
          <cell r="M372" t="str">
            <v>No</v>
          </cell>
          <cell r="N372" t="str">
            <v>Yes</v>
          </cell>
          <cell r="O372" t="str">
            <v>Yes</v>
          </cell>
          <cell r="P372" t="str">
            <v>Yes</v>
          </cell>
          <cell r="Q372" t="str">
            <v>Yes</v>
          </cell>
          <cell r="R372" t="str">
            <v>Yes</v>
          </cell>
          <cell r="S372" t="str">
            <v>Yes</v>
          </cell>
          <cell r="T372" t="str">
            <v>No</v>
          </cell>
          <cell r="U372" t="str">
            <v>No</v>
          </cell>
          <cell r="V372" t="str">
            <v>No</v>
          </cell>
          <cell r="W372" t="str">
            <v>No</v>
          </cell>
          <cell r="X372" t="str">
            <v>No</v>
          </cell>
          <cell r="Y372" t="str">
            <v>No</v>
          </cell>
          <cell r="Z372" t="str">
            <v>No</v>
          </cell>
          <cell r="AA372" t="str">
            <v>No</v>
          </cell>
          <cell r="AB372" t="str">
            <v>No</v>
          </cell>
          <cell r="AC372" t="str">
            <v>No</v>
          </cell>
          <cell r="AD372" t="str">
            <v xml:space="preserve">1 2 3 4 5 6 </v>
          </cell>
          <cell r="AE372" t="str">
            <v>No</v>
          </cell>
          <cell r="AF372" t="str">
            <v>Yes</v>
          </cell>
          <cell r="AG372" t="str">
            <v>No</v>
          </cell>
          <cell r="AH372" t="str">
            <v>No</v>
          </cell>
          <cell r="AI372" t="str">
            <v>No</v>
          </cell>
          <cell r="AJ372" t="str">
            <v>Yes</v>
          </cell>
          <cell r="AK372" t="str">
            <v>Yes</v>
          </cell>
          <cell r="AL372" t="str">
            <v>Yes</v>
          </cell>
          <cell r="AM372" t="str">
            <v>Yes</v>
          </cell>
          <cell r="AN372" t="str">
            <v>Yes</v>
          </cell>
          <cell r="AO372" t="str">
            <v>Yes</v>
          </cell>
          <cell r="AP372" t="str">
            <v>No</v>
          </cell>
          <cell r="AQ372" t="str">
            <v>No</v>
          </cell>
          <cell r="AR372" t="str">
            <v>Yes</v>
          </cell>
          <cell r="AS372" t="str">
            <v>Yes</v>
          </cell>
          <cell r="AT372" t="str">
            <v>Yes</v>
          </cell>
          <cell r="AU372" t="str">
            <v>Yes</v>
          </cell>
          <cell r="AV372" t="str">
            <v>No</v>
          </cell>
          <cell r="AW372" t="str">
            <v>No</v>
          </cell>
          <cell r="AX372">
            <v>0</v>
          </cell>
          <cell r="AY372">
            <v>47</v>
          </cell>
          <cell r="AZ372">
            <v>36</v>
          </cell>
          <cell r="BA372">
            <v>38</v>
          </cell>
          <cell r="BB372">
            <v>37</v>
          </cell>
          <cell r="BC372">
            <v>40</v>
          </cell>
          <cell r="BD372">
            <v>35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233</v>
          </cell>
          <cell r="BO372">
            <v>0</v>
          </cell>
          <cell r="BP372">
            <v>0</v>
          </cell>
          <cell r="BQ372">
            <v>47</v>
          </cell>
          <cell r="BR372">
            <v>36</v>
          </cell>
          <cell r="BS372">
            <v>38</v>
          </cell>
          <cell r="BT372">
            <v>37</v>
          </cell>
          <cell r="BU372">
            <v>40</v>
          </cell>
          <cell r="BV372">
            <v>35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233</v>
          </cell>
          <cell r="CG372">
            <v>0</v>
          </cell>
          <cell r="CH372">
            <v>0</v>
          </cell>
          <cell r="CI372">
            <v>0</v>
          </cell>
          <cell r="CJ372">
            <v>170</v>
          </cell>
        </row>
        <row r="373">
          <cell r="A373" t="str">
            <v>066416</v>
          </cell>
          <cell r="B373" t="str">
            <v>Ietap Primary</v>
          </cell>
          <cell r="C373" t="str">
            <v>ENG</v>
          </cell>
          <cell r="D373" t="str">
            <v>PEB_TAFEA</v>
          </cell>
          <cell r="E373" t="str">
            <v>Tafea PEB</v>
          </cell>
          <cell r="F373" t="str">
            <v>V</v>
          </cell>
          <cell r="G373" t="str">
            <v>Government of Vanuatu</v>
          </cell>
          <cell r="H373" t="str">
            <v>Tanna</v>
          </cell>
          <cell r="I373" t="str">
            <v>Tafea</v>
          </cell>
          <cell r="J373" t="str">
            <v>0084959001</v>
          </cell>
          <cell r="K373" t="str">
            <v>IETAP PRIMARY SCHOOL</v>
          </cell>
          <cell r="L373" t="str">
            <v>PS</v>
          </cell>
          <cell r="M373" t="str">
            <v>No</v>
          </cell>
          <cell r="N373" t="str">
            <v>Yes</v>
          </cell>
          <cell r="O373" t="str">
            <v>Yes</v>
          </cell>
          <cell r="P373" t="str">
            <v>Yes</v>
          </cell>
          <cell r="Q373" t="str">
            <v>Yes</v>
          </cell>
          <cell r="R373" t="str">
            <v>Yes</v>
          </cell>
          <cell r="S373" t="str">
            <v>Yes</v>
          </cell>
          <cell r="T373" t="str">
            <v>No</v>
          </cell>
          <cell r="U373" t="str">
            <v>No</v>
          </cell>
          <cell r="V373" t="str">
            <v>No</v>
          </cell>
          <cell r="W373" t="str">
            <v>No</v>
          </cell>
          <cell r="X373" t="str">
            <v>No</v>
          </cell>
          <cell r="Y373" t="str">
            <v>No</v>
          </cell>
          <cell r="Z373" t="str">
            <v>No</v>
          </cell>
          <cell r="AA373" t="str">
            <v>No</v>
          </cell>
          <cell r="AB373" t="str">
            <v>No</v>
          </cell>
          <cell r="AC373" t="str">
            <v>No</v>
          </cell>
          <cell r="AD373" t="str">
            <v xml:space="preserve">1 2 3 4 5 6 </v>
          </cell>
          <cell r="AE373" t="str">
            <v>No</v>
          </cell>
          <cell r="AF373" t="str">
            <v>Yes</v>
          </cell>
          <cell r="AG373" t="str">
            <v>No</v>
          </cell>
          <cell r="AH373" t="str">
            <v>No</v>
          </cell>
          <cell r="AI373" t="str">
            <v>No</v>
          </cell>
          <cell r="AJ373" t="str">
            <v>Yes</v>
          </cell>
          <cell r="AK373" t="str">
            <v>Yes</v>
          </cell>
          <cell r="AL373" t="str">
            <v>Yes</v>
          </cell>
          <cell r="AM373" t="str">
            <v>Yes</v>
          </cell>
          <cell r="AN373" t="str">
            <v>Yes</v>
          </cell>
          <cell r="AO373" t="str">
            <v>Yes</v>
          </cell>
          <cell r="AP373" t="str">
            <v>Yes</v>
          </cell>
          <cell r="AQ373" t="str">
            <v>Yes</v>
          </cell>
          <cell r="AR373" t="str">
            <v>Yes</v>
          </cell>
          <cell r="AS373" t="str">
            <v>Yes</v>
          </cell>
          <cell r="AT373" t="str">
            <v>Yes</v>
          </cell>
          <cell r="AU373" t="str">
            <v>Yes</v>
          </cell>
          <cell r="AV373" t="str">
            <v>No</v>
          </cell>
          <cell r="AW373" t="str">
            <v>No</v>
          </cell>
          <cell r="AX373">
            <v>0</v>
          </cell>
          <cell r="AY373">
            <v>110</v>
          </cell>
          <cell r="AZ373">
            <v>94</v>
          </cell>
          <cell r="BA373">
            <v>116</v>
          </cell>
          <cell r="BB373">
            <v>69</v>
          </cell>
          <cell r="BC373">
            <v>76</v>
          </cell>
          <cell r="BD373">
            <v>53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518</v>
          </cell>
          <cell r="BO373">
            <v>0</v>
          </cell>
          <cell r="BP373">
            <v>0</v>
          </cell>
          <cell r="BQ373">
            <v>110</v>
          </cell>
          <cell r="BR373">
            <v>94</v>
          </cell>
          <cell r="BS373">
            <v>116</v>
          </cell>
          <cell r="BT373">
            <v>69</v>
          </cell>
          <cell r="BU373">
            <v>76</v>
          </cell>
          <cell r="BV373">
            <v>53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518</v>
          </cell>
          <cell r="CG373">
            <v>0</v>
          </cell>
          <cell r="CH373">
            <v>0</v>
          </cell>
          <cell r="CI373">
            <v>0</v>
          </cell>
          <cell r="CJ373">
            <v>222</v>
          </cell>
        </row>
        <row r="374">
          <cell r="A374" t="str">
            <v>066417</v>
          </cell>
          <cell r="B374" t="str">
            <v>Ikahakahak Primary</v>
          </cell>
          <cell r="C374" t="str">
            <v>FRE</v>
          </cell>
          <cell r="D374" t="str">
            <v>CATH</v>
          </cell>
          <cell r="E374" t="str">
            <v>Catholic Education Authority</v>
          </cell>
          <cell r="F374" t="str">
            <v>G</v>
          </cell>
          <cell r="G374" t="str">
            <v>Church (Government Assisted)</v>
          </cell>
          <cell r="H374" t="str">
            <v>Tanna</v>
          </cell>
          <cell r="I374" t="str">
            <v>Tafea</v>
          </cell>
          <cell r="J374" t="str">
            <v>0085021001</v>
          </cell>
          <cell r="K374" t="str">
            <v>IKAHAKAHAK PRIMARY SCHOOL</v>
          </cell>
          <cell r="L374" t="str">
            <v>PS</v>
          </cell>
          <cell r="M374" t="str">
            <v>No</v>
          </cell>
          <cell r="N374" t="str">
            <v>Yes</v>
          </cell>
          <cell r="O374" t="str">
            <v>Yes</v>
          </cell>
          <cell r="P374" t="str">
            <v>Yes</v>
          </cell>
          <cell r="Q374" t="str">
            <v>Yes</v>
          </cell>
          <cell r="R374" t="str">
            <v>Yes</v>
          </cell>
          <cell r="S374" t="str">
            <v>Yes</v>
          </cell>
          <cell r="T374" t="str">
            <v>No</v>
          </cell>
          <cell r="U374" t="str">
            <v>No</v>
          </cell>
          <cell r="V374" t="str">
            <v>No</v>
          </cell>
          <cell r="W374" t="str">
            <v>No</v>
          </cell>
          <cell r="X374" t="str">
            <v>No</v>
          </cell>
          <cell r="Y374" t="str">
            <v>No</v>
          </cell>
          <cell r="Z374" t="str">
            <v>No</v>
          </cell>
          <cell r="AA374" t="str">
            <v>No</v>
          </cell>
          <cell r="AB374" t="str">
            <v>No</v>
          </cell>
          <cell r="AC374" t="str">
            <v>No</v>
          </cell>
          <cell r="AD374" t="str">
            <v xml:space="preserve">1 2 3 4 5 6 </v>
          </cell>
          <cell r="AE374" t="str">
            <v>No</v>
          </cell>
          <cell r="AF374" t="str">
            <v>Yes</v>
          </cell>
          <cell r="AG374" t="str">
            <v>No</v>
          </cell>
          <cell r="AH374" t="str">
            <v>No</v>
          </cell>
          <cell r="AI374" t="str">
            <v>No</v>
          </cell>
          <cell r="AJ374" t="str">
            <v>Yes</v>
          </cell>
          <cell r="AK374" t="str">
            <v>Yes</v>
          </cell>
          <cell r="AL374" t="str">
            <v>Yes</v>
          </cell>
          <cell r="AM374" t="str">
            <v>Yes</v>
          </cell>
          <cell r="AN374" t="str">
            <v>Yes</v>
          </cell>
          <cell r="AO374" t="str">
            <v>Yes</v>
          </cell>
          <cell r="AP374" t="str">
            <v>No</v>
          </cell>
          <cell r="AQ374" t="str">
            <v>No</v>
          </cell>
          <cell r="AR374" t="str">
            <v>Yes</v>
          </cell>
          <cell r="AS374" t="str">
            <v>Yes</v>
          </cell>
          <cell r="AT374" t="str">
            <v>Yes</v>
          </cell>
          <cell r="AU374" t="str">
            <v>Yes</v>
          </cell>
          <cell r="AV374" t="str">
            <v>No</v>
          </cell>
          <cell r="AW374" t="str">
            <v>No</v>
          </cell>
          <cell r="AX374">
            <v>0</v>
          </cell>
          <cell r="AY374">
            <v>30</v>
          </cell>
          <cell r="AZ374">
            <v>23</v>
          </cell>
          <cell r="BA374">
            <v>24</v>
          </cell>
          <cell r="BB374">
            <v>28</v>
          </cell>
          <cell r="BC374">
            <v>27</v>
          </cell>
          <cell r="BD374">
            <v>27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159</v>
          </cell>
          <cell r="BO374">
            <v>0</v>
          </cell>
          <cell r="BP374">
            <v>0</v>
          </cell>
          <cell r="BQ374">
            <v>30</v>
          </cell>
          <cell r="BR374">
            <v>23</v>
          </cell>
          <cell r="BS374">
            <v>24</v>
          </cell>
          <cell r="BT374">
            <v>28</v>
          </cell>
          <cell r="BU374">
            <v>27</v>
          </cell>
          <cell r="BV374">
            <v>27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159</v>
          </cell>
          <cell r="CG374">
            <v>0</v>
          </cell>
          <cell r="CH374">
            <v>0</v>
          </cell>
          <cell r="CI374">
            <v>0</v>
          </cell>
          <cell r="CJ374">
            <v>147</v>
          </cell>
        </row>
        <row r="375">
          <cell r="A375" t="str">
            <v>066418</v>
          </cell>
          <cell r="B375" t="str">
            <v>Ikiti Primary</v>
          </cell>
          <cell r="C375" t="str">
            <v>FRE</v>
          </cell>
          <cell r="D375" t="str">
            <v>CATH</v>
          </cell>
          <cell r="E375" t="str">
            <v>Catholic Education Authority</v>
          </cell>
          <cell r="F375" t="str">
            <v>G</v>
          </cell>
          <cell r="G375" t="str">
            <v>Church (Government Assisted)</v>
          </cell>
          <cell r="H375" t="str">
            <v>Tanna</v>
          </cell>
          <cell r="I375" t="str">
            <v>Tafea</v>
          </cell>
          <cell r="J375" t="str">
            <v>0085023001</v>
          </cell>
          <cell r="K375" t="str">
            <v>IKITI PRIMARY SCHOOL</v>
          </cell>
          <cell r="L375" t="str">
            <v>PS</v>
          </cell>
          <cell r="M375" t="str">
            <v>No</v>
          </cell>
          <cell r="N375" t="str">
            <v>Yes</v>
          </cell>
          <cell r="O375" t="str">
            <v>Yes</v>
          </cell>
          <cell r="P375" t="str">
            <v>Yes</v>
          </cell>
          <cell r="Q375" t="str">
            <v>Yes</v>
          </cell>
          <cell r="R375" t="str">
            <v>Yes</v>
          </cell>
          <cell r="S375" t="str">
            <v>Yes</v>
          </cell>
          <cell r="T375" t="str">
            <v>No</v>
          </cell>
          <cell r="U375" t="str">
            <v>No</v>
          </cell>
          <cell r="V375" t="str">
            <v>No</v>
          </cell>
          <cell r="W375" t="str">
            <v>No</v>
          </cell>
          <cell r="X375" t="str">
            <v>No</v>
          </cell>
          <cell r="Y375" t="str">
            <v>No</v>
          </cell>
          <cell r="Z375" t="str">
            <v>No</v>
          </cell>
          <cell r="AA375" t="str">
            <v>No</v>
          </cell>
          <cell r="AB375" t="str">
            <v>No</v>
          </cell>
          <cell r="AC375" t="str">
            <v>No</v>
          </cell>
          <cell r="AD375" t="str">
            <v xml:space="preserve">1 2 3 4 5 6 </v>
          </cell>
          <cell r="AE375" t="str">
            <v>No</v>
          </cell>
          <cell r="AF375" t="str">
            <v>Yes</v>
          </cell>
          <cell r="AG375" t="str">
            <v>No</v>
          </cell>
          <cell r="AH375" t="str">
            <v>No</v>
          </cell>
          <cell r="AI375" t="str">
            <v>No</v>
          </cell>
          <cell r="AJ375" t="str">
            <v>Yes</v>
          </cell>
          <cell r="AK375" t="str">
            <v>Yes</v>
          </cell>
          <cell r="AL375" t="str">
            <v>Yes</v>
          </cell>
          <cell r="AM375" t="str">
            <v>Yes</v>
          </cell>
          <cell r="AN375" t="str">
            <v>Yes</v>
          </cell>
          <cell r="AO375" t="str">
            <v>Yes</v>
          </cell>
          <cell r="AP375" t="str">
            <v>No</v>
          </cell>
          <cell r="AQ375" t="str">
            <v>Yes</v>
          </cell>
          <cell r="AR375" t="str">
            <v>Yes</v>
          </cell>
          <cell r="AS375" t="str">
            <v>Yes</v>
          </cell>
          <cell r="AT375" t="str">
            <v>Yes</v>
          </cell>
          <cell r="AU375" t="str">
            <v>Yes</v>
          </cell>
          <cell r="AV375" t="str">
            <v>No</v>
          </cell>
          <cell r="AW375" t="str">
            <v>No</v>
          </cell>
          <cell r="AX375">
            <v>0</v>
          </cell>
          <cell r="AY375">
            <v>49</v>
          </cell>
          <cell r="AZ375">
            <v>35</v>
          </cell>
          <cell r="BA375">
            <v>24</v>
          </cell>
          <cell r="BB375">
            <v>27</v>
          </cell>
          <cell r="BC375">
            <v>31</v>
          </cell>
          <cell r="BD375">
            <v>29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195</v>
          </cell>
          <cell r="BO375">
            <v>0</v>
          </cell>
          <cell r="BP375">
            <v>0</v>
          </cell>
          <cell r="BQ375">
            <v>49</v>
          </cell>
          <cell r="BR375">
            <v>35</v>
          </cell>
          <cell r="BS375">
            <v>24</v>
          </cell>
          <cell r="BT375">
            <v>27</v>
          </cell>
          <cell r="BU375">
            <v>31</v>
          </cell>
          <cell r="BV375">
            <v>29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195</v>
          </cell>
          <cell r="CG375">
            <v>0</v>
          </cell>
          <cell r="CH375">
            <v>0</v>
          </cell>
          <cell r="CI375">
            <v>0</v>
          </cell>
          <cell r="CJ375">
            <v>167</v>
          </cell>
        </row>
        <row r="376">
          <cell r="A376" t="str">
            <v>066419</v>
          </cell>
          <cell r="B376" t="str">
            <v>Imafen Primary</v>
          </cell>
          <cell r="C376" t="str">
            <v>FRE</v>
          </cell>
          <cell r="D376" t="str">
            <v>CATH</v>
          </cell>
          <cell r="E376" t="str">
            <v>Catholic Education Authority</v>
          </cell>
          <cell r="F376" t="str">
            <v>G</v>
          </cell>
          <cell r="G376" t="str">
            <v>Church (Government Assisted)</v>
          </cell>
          <cell r="H376" t="str">
            <v>Tanna</v>
          </cell>
          <cell r="I376" t="str">
            <v>Tafea</v>
          </cell>
          <cell r="J376" t="str">
            <v>0085024001</v>
          </cell>
          <cell r="K376" t="str">
            <v>IMAFEN PRIMARY SCHOOL</v>
          </cell>
          <cell r="L376" t="str">
            <v>PS</v>
          </cell>
          <cell r="M376" t="str">
            <v>No</v>
          </cell>
          <cell r="N376" t="str">
            <v>Yes</v>
          </cell>
          <cell r="O376" t="str">
            <v>Yes</v>
          </cell>
          <cell r="P376" t="str">
            <v>Yes</v>
          </cell>
          <cell r="Q376" t="str">
            <v>Yes</v>
          </cell>
          <cell r="R376" t="str">
            <v>Yes</v>
          </cell>
          <cell r="S376" t="str">
            <v>Yes</v>
          </cell>
          <cell r="T376" t="str">
            <v>No</v>
          </cell>
          <cell r="U376" t="str">
            <v>No</v>
          </cell>
          <cell r="V376" t="str">
            <v>No</v>
          </cell>
          <cell r="W376" t="str">
            <v>No</v>
          </cell>
          <cell r="X376" t="str">
            <v>No</v>
          </cell>
          <cell r="Y376" t="str">
            <v>No</v>
          </cell>
          <cell r="Z376" t="str">
            <v>No</v>
          </cell>
          <cell r="AA376" t="str">
            <v>No</v>
          </cell>
          <cell r="AB376" t="str">
            <v>No</v>
          </cell>
          <cell r="AC376" t="str">
            <v>No</v>
          </cell>
          <cell r="AD376" t="str">
            <v xml:space="preserve">1 2 3 4 5 6 </v>
          </cell>
          <cell r="AE376" t="str">
            <v>No</v>
          </cell>
          <cell r="AF376" t="str">
            <v>Yes</v>
          </cell>
          <cell r="AG376" t="str">
            <v>No</v>
          </cell>
          <cell r="AH376" t="str">
            <v>No</v>
          </cell>
          <cell r="AI376" t="str">
            <v>No</v>
          </cell>
          <cell r="AJ376" t="str">
            <v>Yes</v>
          </cell>
          <cell r="AK376" t="str">
            <v>Yes</v>
          </cell>
          <cell r="AL376" t="str">
            <v>Yes</v>
          </cell>
          <cell r="AM376" t="str">
            <v>Yes</v>
          </cell>
          <cell r="AN376" t="str">
            <v>Yes</v>
          </cell>
          <cell r="AO376" t="str">
            <v>Yes</v>
          </cell>
          <cell r="AP376" t="str">
            <v>No</v>
          </cell>
          <cell r="AQ376" t="str">
            <v>Yes</v>
          </cell>
          <cell r="AR376" t="str">
            <v>Yes</v>
          </cell>
          <cell r="AS376" t="str">
            <v>Yes</v>
          </cell>
          <cell r="AT376" t="str">
            <v>Yes</v>
          </cell>
          <cell r="AU376" t="str">
            <v>Yes</v>
          </cell>
          <cell r="AV376" t="str">
            <v>No</v>
          </cell>
          <cell r="AW376" t="str">
            <v>No</v>
          </cell>
          <cell r="AX376">
            <v>0</v>
          </cell>
          <cell r="AY376">
            <v>39</v>
          </cell>
          <cell r="AZ376">
            <v>37</v>
          </cell>
          <cell r="BA376">
            <v>31</v>
          </cell>
          <cell r="BB376">
            <v>32</v>
          </cell>
          <cell r="BC376">
            <v>18</v>
          </cell>
          <cell r="BD376">
            <v>8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165</v>
          </cell>
          <cell r="BO376">
            <v>0</v>
          </cell>
          <cell r="BP376">
            <v>0</v>
          </cell>
          <cell r="BQ376">
            <v>39</v>
          </cell>
          <cell r="BR376">
            <v>37</v>
          </cell>
          <cell r="BS376">
            <v>31</v>
          </cell>
          <cell r="BT376">
            <v>32</v>
          </cell>
          <cell r="BU376">
            <v>18</v>
          </cell>
          <cell r="BV376">
            <v>8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165</v>
          </cell>
          <cell r="CG376">
            <v>0</v>
          </cell>
          <cell r="CH376">
            <v>0</v>
          </cell>
          <cell r="CI376">
            <v>0</v>
          </cell>
          <cell r="CJ376">
            <v>96</v>
          </cell>
        </row>
        <row r="377">
          <cell r="A377" t="str">
            <v>066420</v>
          </cell>
          <cell r="B377" t="str">
            <v>Imaki Primary</v>
          </cell>
          <cell r="C377" t="str">
            <v>FRE</v>
          </cell>
          <cell r="D377" t="str">
            <v>CATH</v>
          </cell>
          <cell r="E377" t="str">
            <v>Catholic Education Authority</v>
          </cell>
          <cell r="F377" t="str">
            <v>G</v>
          </cell>
          <cell r="G377" t="str">
            <v>Church (Government Assisted)</v>
          </cell>
          <cell r="H377" t="str">
            <v>Tanna</v>
          </cell>
          <cell r="I377" t="str">
            <v>Tafea</v>
          </cell>
          <cell r="J377" t="str">
            <v>0085026001</v>
          </cell>
          <cell r="K377" t="str">
            <v>IMAKI PRIMARY SCHOOL</v>
          </cell>
          <cell r="L377" t="str">
            <v>PS</v>
          </cell>
          <cell r="M377" t="str">
            <v>No</v>
          </cell>
          <cell r="N377" t="str">
            <v>Yes</v>
          </cell>
          <cell r="O377" t="str">
            <v>Yes</v>
          </cell>
          <cell r="P377" t="str">
            <v>Yes</v>
          </cell>
          <cell r="Q377" t="str">
            <v>Yes</v>
          </cell>
          <cell r="R377" t="str">
            <v>Yes</v>
          </cell>
          <cell r="S377" t="str">
            <v>Yes</v>
          </cell>
          <cell r="T377" t="str">
            <v>No</v>
          </cell>
          <cell r="U377" t="str">
            <v>No</v>
          </cell>
          <cell r="V377" t="str">
            <v>No</v>
          </cell>
          <cell r="W377" t="str">
            <v>No</v>
          </cell>
          <cell r="X377" t="str">
            <v>No</v>
          </cell>
          <cell r="Y377" t="str">
            <v>No</v>
          </cell>
          <cell r="Z377" t="str">
            <v>No</v>
          </cell>
          <cell r="AA377" t="str">
            <v>No</v>
          </cell>
          <cell r="AB377" t="str">
            <v>No</v>
          </cell>
          <cell r="AC377" t="str">
            <v>No</v>
          </cell>
          <cell r="AD377" t="str">
            <v xml:space="preserve">1 2 3 4 5 6 </v>
          </cell>
          <cell r="AE377" t="str">
            <v>No</v>
          </cell>
          <cell r="AF377" t="str">
            <v>Yes</v>
          </cell>
          <cell r="AG377" t="str">
            <v>No</v>
          </cell>
          <cell r="AH377" t="str">
            <v>No</v>
          </cell>
          <cell r="AI377" t="str">
            <v>No</v>
          </cell>
          <cell r="AJ377" t="str">
            <v>Yes</v>
          </cell>
          <cell r="AK377" t="str">
            <v>Yes</v>
          </cell>
          <cell r="AL377" t="str">
            <v>Yes</v>
          </cell>
          <cell r="AM377" t="str">
            <v>Yes</v>
          </cell>
          <cell r="AN377" t="str">
            <v>Yes</v>
          </cell>
          <cell r="AO377" t="str">
            <v>Yes</v>
          </cell>
          <cell r="AP377" t="str">
            <v>No</v>
          </cell>
          <cell r="AQ377" t="str">
            <v>Yes</v>
          </cell>
          <cell r="AR377" t="str">
            <v>Yes</v>
          </cell>
          <cell r="AS377" t="str">
            <v>Yes</v>
          </cell>
          <cell r="AT377" t="str">
            <v>Yes</v>
          </cell>
          <cell r="AU377" t="str">
            <v>Yes</v>
          </cell>
          <cell r="AV377" t="str">
            <v>No</v>
          </cell>
          <cell r="AW377" t="str">
            <v>No</v>
          </cell>
          <cell r="AX377">
            <v>0</v>
          </cell>
          <cell r="AY377">
            <v>46</v>
          </cell>
          <cell r="AZ377">
            <v>45</v>
          </cell>
          <cell r="BA377">
            <v>44</v>
          </cell>
          <cell r="BB377">
            <v>38</v>
          </cell>
          <cell r="BC377">
            <v>45</v>
          </cell>
          <cell r="BD377">
            <v>29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247</v>
          </cell>
          <cell r="BO377">
            <v>0</v>
          </cell>
          <cell r="BP377">
            <v>0</v>
          </cell>
          <cell r="BQ377">
            <v>46</v>
          </cell>
          <cell r="BR377">
            <v>45</v>
          </cell>
          <cell r="BS377">
            <v>44</v>
          </cell>
          <cell r="BT377">
            <v>38</v>
          </cell>
          <cell r="BU377">
            <v>45</v>
          </cell>
          <cell r="BV377">
            <v>29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247</v>
          </cell>
          <cell r="CG377">
            <v>0</v>
          </cell>
          <cell r="CH377">
            <v>0</v>
          </cell>
          <cell r="CI377">
            <v>0</v>
          </cell>
          <cell r="CJ377">
            <v>137</v>
          </cell>
        </row>
        <row r="378">
          <cell r="A378" t="str">
            <v>066421</v>
          </cell>
          <cell r="B378" t="str">
            <v>Imanaka Primary</v>
          </cell>
          <cell r="C378" t="str">
            <v>FRE</v>
          </cell>
          <cell r="D378" t="str">
            <v>PEB_TAFEA</v>
          </cell>
          <cell r="E378" t="str">
            <v>Tafea PEB</v>
          </cell>
          <cell r="F378" t="str">
            <v>V</v>
          </cell>
          <cell r="G378" t="str">
            <v>Government of Vanuatu</v>
          </cell>
          <cell r="H378" t="str">
            <v>Tanna</v>
          </cell>
          <cell r="I378" t="str">
            <v>Tafea</v>
          </cell>
          <cell r="J378" t="str">
            <v>0084960001</v>
          </cell>
          <cell r="K378" t="str">
            <v>IMANAKA PRIMARY SCHOOL</v>
          </cell>
          <cell r="L378" t="str">
            <v>PS</v>
          </cell>
          <cell r="M378" t="str">
            <v>No</v>
          </cell>
          <cell r="N378" t="str">
            <v>Yes</v>
          </cell>
          <cell r="O378" t="str">
            <v>Yes</v>
          </cell>
          <cell r="P378" t="str">
            <v>Yes</v>
          </cell>
          <cell r="Q378" t="str">
            <v>Yes</v>
          </cell>
          <cell r="R378" t="str">
            <v>Yes</v>
          </cell>
          <cell r="S378" t="str">
            <v>Yes</v>
          </cell>
          <cell r="T378" t="str">
            <v>No</v>
          </cell>
          <cell r="U378" t="str">
            <v>No</v>
          </cell>
          <cell r="V378" t="str">
            <v>No</v>
          </cell>
          <cell r="W378" t="str">
            <v>No</v>
          </cell>
          <cell r="X378" t="str">
            <v>No</v>
          </cell>
          <cell r="Y378" t="str">
            <v>No</v>
          </cell>
          <cell r="Z378" t="str">
            <v>No</v>
          </cell>
          <cell r="AA378" t="str">
            <v>No</v>
          </cell>
          <cell r="AB378" t="str">
            <v>No</v>
          </cell>
          <cell r="AC378" t="str">
            <v>No</v>
          </cell>
          <cell r="AD378" t="str">
            <v xml:space="preserve">1 2 3 4 5 6 </v>
          </cell>
          <cell r="AE378" t="str">
            <v>No</v>
          </cell>
          <cell r="AF378" t="str">
            <v>Yes</v>
          </cell>
          <cell r="AG378" t="str">
            <v>No</v>
          </cell>
          <cell r="AH378" t="str">
            <v>No</v>
          </cell>
          <cell r="AI378" t="str">
            <v>No</v>
          </cell>
          <cell r="AJ378" t="str">
            <v>Yes</v>
          </cell>
          <cell r="AK378" t="str">
            <v>Yes</v>
          </cell>
          <cell r="AL378" t="str">
            <v>Yes</v>
          </cell>
          <cell r="AM378" t="str">
            <v>Yes</v>
          </cell>
          <cell r="AN378" t="str">
            <v>Yes</v>
          </cell>
          <cell r="AO378" t="str">
            <v>Yes</v>
          </cell>
          <cell r="AP378" t="str">
            <v>Yes</v>
          </cell>
          <cell r="AQ378" t="str">
            <v>Yes</v>
          </cell>
          <cell r="AR378" t="str">
            <v>Yes</v>
          </cell>
          <cell r="AS378" t="str">
            <v>Yes</v>
          </cell>
          <cell r="AT378" t="str">
            <v>No</v>
          </cell>
          <cell r="AU378" t="str">
            <v>Yes</v>
          </cell>
          <cell r="AV378" t="str">
            <v>No</v>
          </cell>
          <cell r="AW378" t="str">
            <v>No</v>
          </cell>
          <cell r="AX378">
            <v>0</v>
          </cell>
          <cell r="AY378">
            <v>8</v>
          </cell>
          <cell r="AZ378">
            <v>4</v>
          </cell>
          <cell r="BA378">
            <v>4</v>
          </cell>
          <cell r="BB378">
            <v>2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18</v>
          </cell>
          <cell r="BO378">
            <v>0</v>
          </cell>
          <cell r="BP378">
            <v>0</v>
          </cell>
          <cell r="BQ378">
            <v>8</v>
          </cell>
          <cell r="BR378">
            <v>4</v>
          </cell>
          <cell r="BS378">
            <v>4</v>
          </cell>
          <cell r="BT378">
            <v>2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18</v>
          </cell>
          <cell r="CG378">
            <v>0</v>
          </cell>
          <cell r="CH378">
            <v>0</v>
          </cell>
          <cell r="CI378">
            <v>0</v>
          </cell>
          <cell r="CJ378">
            <v>12</v>
          </cell>
        </row>
        <row r="379">
          <cell r="A379" t="str">
            <v>066422</v>
          </cell>
          <cell r="B379" t="str">
            <v>Imaru Primary</v>
          </cell>
          <cell r="C379" t="str">
            <v>FRE</v>
          </cell>
          <cell r="D379" t="str">
            <v>CATH</v>
          </cell>
          <cell r="E379" t="str">
            <v>Catholic Education Authority</v>
          </cell>
          <cell r="F379" t="str">
            <v>G</v>
          </cell>
          <cell r="G379" t="str">
            <v>Church (Government Assisted)</v>
          </cell>
          <cell r="H379" t="str">
            <v>Tanna</v>
          </cell>
          <cell r="I379" t="str">
            <v>Tafea</v>
          </cell>
          <cell r="J379" t="str">
            <v>0085027001</v>
          </cell>
          <cell r="K379" t="str">
            <v>IMARU PRIMARY SCHOOL</v>
          </cell>
          <cell r="L379" t="str">
            <v>PS</v>
          </cell>
          <cell r="M379" t="str">
            <v>No</v>
          </cell>
          <cell r="N379" t="str">
            <v>Yes</v>
          </cell>
          <cell r="O379" t="str">
            <v>Yes</v>
          </cell>
          <cell r="P379" t="str">
            <v>Yes</v>
          </cell>
          <cell r="Q379" t="str">
            <v>Yes</v>
          </cell>
          <cell r="R379" t="str">
            <v>Yes</v>
          </cell>
          <cell r="S379" t="str">
            <v>Yes</v>
          </cell>
          <cell r="T379" t="str">
            <v>No</v>
          </cell>
          <cell r="U379" t="str">
            <v>No</v>
          </cell>
          <cell r="V379" t="str">
            <v>No</v>
          </cell>
          <cell r="W379" t="str">
            <v>No</v>
          </cell>
          <cell r="X379" t="str">
            <v>No</v>
          </cell>
          <cell r="Y379" t="str">
            <v>No</v>
          </cell>
          <cell r="Z379" t="str">
            <v>No</v>
          </cell>
          <cell r="AA379" t="str">
            <v>No</v>
          </cell>
          <cell r="AB379" t="str">
            <v>No</v>
          </cell>
          <cell r="AC379" t="str">
            <v>No</v>
          </cell>
          <cell r="AD379" t="str">
            <v xml:space="preserve">1 2 3 4 5 6 </v>
          </cell>
          <cell r="AE379" t="str">
            <v>No</v>
          </cell>
          <cell r="AF379" t="str">
            <v>Yes</v>
          </cell>
          <cell r="AG379" t="str">
            <v>No</v>
          </cell>
          <cell r="AH379" t="str">
            <v>No</v>
          </cell>
          <cell r="AI379" t="str">
            <v>No</v>
          </cell>
          <cell r="AJ379" t="str">
            <v>No</v>
          </cell>
          <cell r="AK379" t="str">
            <v>Yes</v>
          </cell>
          <cell r="AL379" t="str">
            <v>Yes</v>
          </cell>
          <cell r="AM379" t="str">
            <v>Yes</v>
          </cell>
          <cell r="AN379" t="str">
            <v>No</v>
          </cell>
          <cell r="AO379" t="str">
            <v>Yes</v>
          </cell>
          <cell r="AP379" t="str">
            <v>Yes</v>
          </cell>
          <cell r="AQ379" t="str">
            <v>Yes</v>
          </cell>
          <cell r="AR379" t="str">
            <v>Yes</v>
          </cell>
          <cell r="AS379" t="str">
            <v>Yes</v>
          </cell>
          <cell r="AT379" t="str">
            <v>Yes</v>
          </cell>
          <cell r="AU379" t="str">
            <v>Yes</v>
          </cell>
          <cell r="AV379" t="str">
            <v>No</v>
          </cell>
          <cell r="AW379" t="str">
            <v>No</v>
          </cell>
          <cell r="AX379">
            <v>0</v>
          </cell>
          <cell r="AY379">
            <v>33</v>
          </cell>
          <cell r="AZ379">
            <v>29</v>
          </cell>
          <cell r="BA379">
            <v>37</v>
          </cell>
          <cell r="BB379">
            <v>28</v>
          </cell>
          <cell r="BC379">
            <v>23</v>
          </cell>
          <cell r="BD379">
            <v>20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170</v>
          </cell>
          <cell r="BO379">
            <v>0</v>
          </cell>
          <cell r="BP379">
            <v>0</v>
          </cell>
          <cell r="BQ379">
            <v>33</v>
          </cell>
          <cell r="BR379">
            <v>29</v>
          </cell>
          <cell r="BS379">
            <v>37</v>
          </cell>
          <cell r="BT379">
            <v>28</v>
          </cell>
          <cell r="BU379">
            <v>23</v>
          </cell>
          <cell r="BV379">
            <v>20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170</v>
          </cell>
          <cell r="CG379">
            <v>0</v>
          </cell>
          <cell r="CH379">
            <v>0</v>
          </cell>
          <cell r="CI379">
            <v>0</v>
          </cell>
          <cell r="CJ379">
            <v>161</v>
          </cell>
        </row>
        <row r="380">
          <cell r="A380" t="str">
            <v>066423</v>
          </cell>
          <cell r="B380" t="str">
            <v>Irumori Primary</v>
          </cell>
          <cell r="C380" t="str">
            <v>ENG</v>
          </cell>
          <cell r="D380" t="str">
            <v>PEB_TAFEA</v>
          </cell>
          <cell r="E380" t="str">
            <v>Tafea PEB</v>
          </cell>
          <cell r="F380" t="str">
            <v>V</v>
          </cell>
          <cell r="G380" t="str">
            <v>Government of Vanuatu</v>
          </cell>
          <cell r="H380" t="str">
            <v>Aniwa</v>
          </cell>
          <cell r="I380" t="str">
            <v>Tafea</v>
          </cell>
          <cell r="J380" t="str">
            <v>0084961001</v>
          </cell>
          <cell r="K380" t="str">
            <v>IRUMORI PRIMARY SCHOOL</v>
          </cell>
          <cell r="L380" t="str">
            <v>PS</v>
          </cell>
          <cell r="M380" t="str">
            <v>No</v>
          </cell>
          <cell r="N380" t="str">
            <v>Yes</v>
          </cell>
          <cell r="O380" t="str">
            <v>Yes</v>
          </cell>
          <cell r="P380" t="str">
            <v>Yes</v>
          </cell>
          <cell r="Q380" t="str">
            <v>Yes</v>
          </cell>
          <cell r="R380" t="str">
            <v>Yes</v>
          </cell>
          <cell r="S380" t="str">
            <v>Yes</v>
          </cell>
          <cell r="T380" t="str">
            <v>No</v>
          </cell>
          <cell r="U380" t="str">
            <v>No</v>
          </cell>
          <cell r="V380" t="str">
            <v>No</v>
          </cell>
          <cell r="W380" t="str">
            <v>No</v>
          </cell>
          <cell r="X380" t="str">
            <v>No</v>
          </cell>
          <cell r="Y380" t="str">
            <v>No</v>
          </cell>
          <cell r="Z380" t="str">
            <v>No</v>
          </cell>
          <cell r="AA380" t="str">
            <v>No</v>
          </cell>
          <cell r="AB380" t="str">
            <v>No</v>
          </cell>
          <cell r="AC380" t="str">
            <v>No</v>
          </cell>
          <cell r="AD380" t="str">
            <v xml:space="preserve">1 2 3 4 5 6 </v>
          </cell>
          <cell r="AE380" t="str">
            <v>No</v>
          </cell>
          <cell r="AF380" t="str">
            <v>Yes</v>
          </cell>
          <cell r="AG380" t="str">
            <v>No</v>
          </cell>
          <cell r="AH380" t="str">
            <v>No</v>
          </cell>
          <cell r="AI380" t="str">
            <v>No</v>
          </cell>
          <cell r="AJ380" t="str">
            <v>Yes</v>
          </cell>
          <cell r="AK380" t="str">
            <v>Yes</v>
          </cell>
          <cell r="AL380" t="str">
            <v>Yes</v>
          </cell>
          <cell r="AM380" t="str">
            <v>Yes</v>
          </cell>
          <cell r="AN380" t="str">
            <v>Yes</v>
          </cell>
          <cell r="AO380" t="str">
            <v>Yes</v>
          </cell>
          <cell r="AP380" t="str">
            <v>No</v>
          </cell>
          <cell r="AQ380" t="str">
            <v>No</v>
          </cell>
          <cell r="AR380" t="str">
            <v>Yes</v>
          </cell>
          <cell r="AS380" t="str">
            <v>Yes</v>
          </cell>
          <cell r="AT380" t="str">
            <v>Yes</v>
          </cell>
          <cell r="AU380" t="str">
            <v>Yes</v>
          </cell>
          <cell r="AV380" t="str">
            <v>No</v>
          </cell>
          <cell r="AW380" t="str">
            <v>No</v>
          </cell>
          <cell r="AX380">
            <v>0</v>
          </cell>
          <cell r="AY380">
            <v>0</v>
          </cell>
          <cell r="AZ380">
            <v>20</v>
          </cell>
          <cell r="BA380">
            <v>10</v>
          </cell>
          <cell r="BB380">
            <v>20</v>
          </cell>
          <cell r="BC380">
            <v>14</v>
          </cell>
          <cell r="BD380">
            <v>13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77</v>
          </cell>
          <cell r="BO380">
            <v>0</v>
          </cell>
          <cell r="BP380">
            <v>0</v>
          </cell>
          <cell r="BQ380">
            <v>0</v>
          </cell>
          <cell r="BR380">
            <v>20</v>
          </cell>
          <cell r="BS380">
            <v>10</v>
          </cell>
          <cell r="BT380">
            <v>20</v>
          </cell>
          <cell r="BU380">
            <v>14</v>
          </cell>
          <cell r="BV380">
            <v>13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77</v>
          </cell>
          <cell r="CG380">
            <v>0</v>
          </cell>
          <cell r="CH380">
            <v>0</v>
          </cell>
          <cell r="CI380">
            <v>0</v>
          </cell>
          <cell r="CJ380">
            <v>72</v>
          </cell>
        </row>
        <row r="381">
          <cell r="A381" t="str">
            <v>066424</v>
          </cell>
          <cell r="B381" t="str">
            <v>Ipekel Primary</v>
          </cell>
          <cell r="C381" t="str">
            <v>FRE</v>
          </cell>
          <cell r="D381" t="str">
            <v>CATH</v>
          </cell>
          <cell r="E381" t="str">
            <v>Catholic Education Authority</v>
          </cell>
          <cell r="F381" t="str">
            <v>G</v>
          </cell>
          <cell r="G381" t="str">
            <v>Church (Government Assisted)</v>
          </cell>
          <cell r="H381" t="str">
            <v>Tanna</v>
          </cell>
          <cell r="I381" t="str">
            <v>Tafea</v>
          </cell>
          <cell r="J381" t="str">
            <v>0085117001</v>
          </cell>
          <cell r="K381" t="str">
            <v>IPEKEL PRIMARY SCHOOL</v>
          </cell>
          <cell r="L381" t="str">
            <v>PS</v>
          </cell>
          <cell r="M381" t="str">
            <v>No</v>
          </cell>
          <cell r="N381" t="str">
            <v>Yes</v>
          </cell>
          <cell r="O381" t="str">
            <v>Yes</v>
          </cell>
          <cell r="P381" t="str">
            <v>Yes</v>
          </cell>
          <cell r="Q381" t="str">
            <v>Yes</v>
          </cell>
          <cell r="R381" t="str">
            <v>Yes</v>
          </cell>
          <cell r="S381" t="str">
            <v>Yes</v>
          </cell>
          <cell r="T381" t="str">
            <v>No</v>
          </cell>
          <cell r="U381" t="str">
            <v>No</v>
          </cell>
          <cell r="V381" t="str">
            <v>No</v>
          </cell>
          <cell r="W381" t="str">
            <v>No</v>
          </cell>
          <cell r="X381" t="str">
            <v>No</v>
          </cell>
          <cell r="Y381" t="str">
            <v>No</v>
          </cell>
          <cell r="Z381" t="str">
            <v>No</v>
          </cell>
          <cell r="AA381" t="str">
            <v>No</v>
          </cell>
          <cell r="AB381" t="str">
            <v>No</v>
          </cell>
          <cell r="AC381" t="str">
            <v>No</v>
          </cell>
          <cell r="AD381" t="str">
            <v xml:space="preserve">1 2 3 4 5 6 </v>
          </cell>
          <cell r="AE381" t="str">
            <v>No</v>
          </cell>
          <cell r="AF381" t="str">
            <v>Yes</v>
          </cell>
          <cell r="AG381" t="str">
            <v>No</v>
          </cell>
          <cell r="AH381" t="str">
            <v>No</v>
          </cell>
          <cell r="AI381" t="str">
            <v>No</v>
          </cell>
          <cell r="AJ381" t="str">
            <v>No</v>
          </cell>
          <cell r="AK381" t="str">
            <v>Yes</v>
          </cell>
          <cell r="AL381" t="str">
            <v>Yes</v>
          </cell>
          <cell r="AM381" t="str">
            <v>Yes</v>
          </cell>
          <cell r="AN381" t="str">
            <v>No</v>
          </cell>
          <cell r="AO381" t="str">
            <v>Yes</v>
          </cell>
          <cell r="AP381" t="str">
            <v>No</v>
          </cell>
          <cell r="AQ381" t="str">
            <v>Yes</v>
          </cell>
          <cell r="AR381" t="str">
            <v>Yes</v>
          </cell>
          <cell r="AS381" t="str">
            <v>Yes</v>
          </cell>
          <cell r="AT381" t="str">
            <v>Yes</v>
          </cell>
          <cell r="AU381" t="str">
            <v>Yes</v>
          </cell>
          <cell r="AV381" t="str">
            <v>No</v>
          </cell>
          <cell r="AW381" t="str">
            <v>No</v>
          </cell>
          <cell r="AX381">
            <v>0</v>
          </cell>
          <cell r="AY381">
            <v>20</v>
          </cell>
          <cell r="AZ381">
            <v>14</v>
          </cell>
          <cell r="BA381">
            <v>31</v>
          </cell>
          <cell r="BB381">
            <v>14</v>
          </cell>
          <cell r="BC381">
            <v>8</v>
          </cell>
          <cell r="BD381">
            <v>13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100</v>
          </cell>
          <cell r="BO381">
            <v>0</v>
          </cell>
          <cell r="BP381">
            <v>0</v>
          </cell>
          <cell r="BQ381">
            <v>20</v>
          </cell>
          <cell r="BR381">
            <v>14</v>
          </cell>
          <cell r="BS381">
            <v>31</v>
          </cell>
          <cell r="BT381">
            <v>14</v>
          </cell>
          <cell r="BU381">
            <v>8</v>
          </cell>
          <cell r="BV381">
            <v>13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100</v>
          </cell>
          <cell r="CG381">
            <v>0</v>
          </cell>
          <cell r="CH381">
            <v>0</v>
          </cell>
          <cell r="CI381">
            <v>0</v>
          </cell>
          <cell r="CJ381">
            <v>86</v>
          </cell>
        </row>
        <row r="382">
          <cell r="A382" t="str">
            <v>066425</v>
          </cell>
          <cell r="B382" t="str">
            <v>Iquaramanu Primary</v>
          </cell>
          <cell r="C382" t="str">
            <v>ENG</v>
          </cell>
          <cell r="D382" t="str">
            <v>PEB_TAFEA</v>
          </cell>
          <cell r="E382" t="str">
            <v>Tafea PEB</v>
          </cell>
          <cell r="F382" t="str">
            <v>V</v>
          </cell>
          <cell r="G382" t="str">
            <v>Government of Vanuatu</v>
          </cell>
          <cell r="H382" t="str">
            <v>Tanna</v>
          </cell>
          <cell r="I382" t="str">
            <v>Tafea</v>
          </cell>
          <cell r="J382" t="str">
            <v>0084962001</v>
          </cell>
          <cell r="K382" t="str">
            <v>IQUARAMANU PRIMARY SCHOOL</v>
          </cell>
          <cell r="L382" t="str">
            <v>PS</v>
          </cell>
          <cell r="M382" t="str">
            <v>No</v>
          </cell>
          <cell r="N382" t="str">
            <v>Yes</v>
          </cell>
          <cell r="O382" t="str">
            <v>Yes</v>
          </cell>
          <cell r="P382" t="str">
            <v>Yes</v>
          </cell>
          <cell r="Q382" t="str">
            <v>Yes</v>
          </cell>
          <cell r="R382" t="str">
            <v>Yes</v>
          </cell>
          <cell r="S382" t="str">
            <v>Yes</v>
          </cell>
          <cell r="T382" t="str">
            <v>No</v>
          </cell>
          <cell r="U382" t="str">
            <v>No</v>
          </cell>
          <cell r="V382" t="str">
            <v>No</v>
          </cell>
          <cell r="W382" t="str">
            <v>No</v>
          </cell>
          <cell r="X382" t="str">
            <v>No</v>
          </cell>
          <cell r="Y382" t="str">
            <v>No</v>
          </cell>
          <cell r="Z382" t="str">
            <v>No</v>
          </cell>
          <cell r="AA382" t="str">
            <v>No</v>
          </cell>
          <cell r="AB382" t="str">
            <v>No</v>
          </cell>
          <cell r="AC382" t="str">
            <v>No</v>
          </cell>
          <cell r="AD382" t="str">
            <v xml:space="preserve">1 2 3 4 5 6 </v>
          </cell>
          <cell r="AE382" t="str">
            <v>No</v>
          </cell>
          <cell r="AF382" t="str">
            <v>Yes</v>
          </cell>
          <cell r="AG382" t="str">
            <v>No</v>
          </cell>
          <cell r="AH382" t="str">
            <v>No</v>
          </cell>
          <cell r="AI382" t="str">
            <v>No</v>
          </cell>
          <cell r="AJ382" t="str">
            <v>Yes</v>
          </cell>
          <cell r="AK382" t="str">
            <v>Yes</v>
          </cell>
          <cell r="AL382" t="str">
            <v>Yes</v>
          </cell>
          <cell r="AM382" t="str">
            <v>Yes</v>
          </cell>
          <cell r="AN382" t="str">
            <v>Yes</v>
          </cell>
          <cell r="AO382" t="str">
            <v>Yes</v>
          </cell>
          <cell r="AP382" t="str">
            <v>No</v>
          </cell>
          <cell r="AQ382" t="str">
            <v>Yes</v>
          </cell>
          <cell r="AR382" t="str">
            <v>Yes</v>
          </cell>
          <cell r="AS382" t="str">
            <v>Yes</v>
          </cell>
          <cell r="AT382" t="str">
            <v>Yes</v>
          </cell>
          <cell r="AU382" t="str">
            <v>Yes</v>
          </cell>
          <cell r="AV382" t="str">
            <v>No</v>
          </cell>
          <cell r="AW382" t="str">
            <v>No</v>
          </cell>
          <cell r="AX382">
            <v>0</v>
          </cell>
          <cell r="AY382">
            <v>26</v>
          </cell>
          <cell r="AZ382">
            <v>24</v>
          </cell>
          <cell r="BA382">
            <v>21</v>
          </cell>
          <cell r="BB382">
            <v>24</v>
          </cell>
          <cell r="BC382">
            <v>12</v>
          </cell>
          <cell r="BD382">
            <v>18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125</v>
          </cell>
          <cell r="BO382">
            <v>0</v>
          </cell>
          <cell r="BP382">
            <v>0</v>
          </cell>
          <cell r="BQ382">
            <v>26</v>
          </cell>
          <cell r="BR382">
            <v>24</v>
          </cell>
          <cell r="BS382">
            <v>21</v>
          </cell>
          <cell r="BT382">
            <v>24</v>
          </cell>
          <cell r="BU382">
            <v>12</v>
          </cell>
          <cell r="BV382">
            <v>18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125</v>
          </cell>
          <cell r="CG382">
            <v>0</v>
          </cell>
          <cell r="CH382">
            <v>0</v>
          </cell>
          <cell r="CI382">
            <v>0</v>
          </cell>
          <cell r="CJ382">
            <v>115</v>
          </cell>
        </row>
        <row r="383">
          <cell r="A383" t="str">
            <v>066426</v>
          </cell>
          <cell r="B383" t="str">
            <v>Isaka Primary</v>
          </cell>
          <cell r="C383" t="str">
            <v>ENG</v>
          </cell>
          <cell r="D383" t="str">
            <v>PEB_TAFEA</v>
          </cell>
          <cell r="E383" t="str">
            <v>Tafea PEB</v>
          </cell>
          <cell r="F383" t="str">
            <v>V</v>
          </cell>
          <cell r="G383" t="str">
            <v>Government of Vanuatu</v>
          </cell>
          <cell r="H383" t="str">
            <v>Tanna</v>
          </cell>
          <cell r="I383" t="str">
            <v>Tafea</v>
          </cell>
          <cell r="J383" t="str">
            <v>0084964001</v>
          </cell>
          <cell r="K383" t="str">
            <v>ISAKA PRIMARY SCHOOL</v>
          </cell>
          <cell r="L383" t="str">
            <v>PS</v>
          </cell>
          <cell r="M383" t="str">
            <v>No</v>
          </cell>
          <cell r="N383" t="str">
            <v>Yes</v>
          </cell>
          <cell r="O383" t="str">
            <v>Yes</v>
          </cell>
          <cell r="P383" t="str">
            <v>Yes</v>
          </cell>
          <cell r="Q383" t="str">
            <v>Yes</v>
          </cell>
          <cell r="R383" t="str">
            <v>Yes</v>
          </cell>
          <cell r="S383" t="str">
            <v>Yes</v>
          </cell>
          <cell r="T383" t="str">
            <v>No</v>
          </cell>
          <cell r="U383" t="str">
            <v>No</v>
          </cell>
          <cell r="V383" t="str">
            <v>No</v>
          </cell>
          <cell r="W383" t="str">
            <v>No</v>
          </cell>
          <cell r="X383" t="str">
            <v>No</v>
          </cell>
          <cell r="Y383" t="str">
            <v>No</v>
          </cell>
          <cell r="Z383" t="str">
            <v>No</v>
          </cell>
          <cell r="AA383" t="str">
            <v>No</v>
          </cell>
          <cell r="AB383" t="str">
            <v>No</v>
          </cell>
          <cell r="AC383" t="str">
            <v>No</v>
          </cell>
          <cell r="AD383" t="str">
            <v xml:space="preserve">1 2 3 4 5 6 </v>
          </cell>
          <cell r="AE383" t="str">
            <v>No</v>
          </cell>
          <cell r="AF383" t="str">
            <v>Yes</v>
          </cell>
          <cell r="AG383" t="str">
            <v>No</v>
          </cell>
          <cell r="AH383" t="str">
            <v>No</v>
          </cell>
          <cell r="AI383" t="str">
            <v>No</v>
          </cell>
          <cell r="AJ383" t="str">
            <v>Yes</v>
          </cell>
          <cell r="AK383" t="str">
            <v>Yes</v>
          </cell>
          <cell r="AL383" t="str">
            <v>Yes</v>
          </cell>
          <cell r="AM383" t="str">
            <v>Yes</v>
          </cell>
          <cell r="AN383" t="str">
            <v>Yes</v>
          </cell>
          <cell r="AO383" t="str">
            <v>Yes</v>
          </cell>
          <cell r="AP383" t="str">
            <v>Yes</v>
          </cell>
          <cell r="AQ383" t="str">
            <v>No</v>
          </cell>
          <cell r="AR383" t="str">
            <v>Yes</v>
          </cell>
          <cell r="AS383" t="str">
            <v>Yes</v>
          </cell>
          <cell r="AT383" t="str">
            <v>Yes</v>
          </cell>
          <cell r="AU383" t="str">
            <v>Yes</v>
          </cell>
          <cell r="AV383" t="str">
            <v>No</v>
          </cell>
          <cell r="AW383" t="str">
            <v>No</v>
          </cell>
          <cell r="AX383">
            <v>0</v>
          </cell>
          <cell r="AY383">
            <v>32</v>
          </cell>
          <cell r="AZ383">
            <v>20</v>
          </cell>
          <cell r="BA383">
            <v>29</v>
          </cell>
          <cell r="BB383">
            <v>54</v>
          </cell>
          <cell r="BC383">
            <v>43</v>
          </cell>
          <cell r="BD383">
            <v>35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213</v>
          </cell>
          <cell r="BO383">
            <v>0</v>
          </cell>
          <cell r="BP383">
            <v>0</v>
          </cell>
          <cell r="BQ383">
            <v>32</v>
          </cell>
          <cell r="BR383">
            <v>20</v>
          </cell>
          <cell r="BS383">
            <v>29</v>
          </cell>
          <cell r="BT383">
            <v>54</v>
          </cell>
          <cell r="BU383">
            <v>43</v>
          </cell>
          <cell r="BV383">
            <v>35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213</v>
          </cell>
          <cell r="CG383">
            <v>0</v>
          </cell>
          <cell r="CH383">
            <v>0</v>
          </cell>
          <cell r="CI383">
            <v>0</v>
          </cell>
          <cell r="CJ383">
            <v>169</v>
          </cell>
        </row>
        <row r="384">
          <cell r="A384" t="str">
            <v>066427</v>
          </cell>
          <cell r="B384" t="str">
            <v>Isangel Francais Primary</v>
          </cell>
          <cell r="C384" t="str">
            <v>FRE</v>
          </cell>
          <cell r="D384" t="str">
            <v>PEB_TAFEA</v>
          </cell>
          <cell r="E384" t="str">
            <v>Tafea PEB</v>
          </cell>
          <cell r="F384" t="str">
            <v>V</v>
          </cell>
          <cell r="G384" t="str">
            <v>Government of Vanuatu</v>
          </cell>
          <cell r="H384" t="str">
            <v>Tanna</v>
          </cell>
          <cell r="I384" t="str">
            <v>Tafea</v>
          </cell>
          <cell r="J384" t="str">
            <v>0084965001</v>
          </cell>
          <cell r="K384" t="str">
            <v>ISANGEL FRENCH PRIMARY SCHOOL</v>
          </cell>
          <cell r="L384" t="str">
            <v>PS</v>
          </cell>
          <cell r="M384" t="str">
            <v>No</v>
          </cell>
          <cell r="N384" t="str">
            <v>Yes</v>
          </cell>
          <cell r="O384" t="str">
            <v>Yes</v>
          </cell>
          <cell r="P384" t="str">
            <v>Yes</v>
          </cell>
          <cell r="Q384" t="str">
            <v>Yes</v>
          </cell>
          <cell r="R384" t="str">
            <v>Yes</v>
          </cell>
          <cell r="S384" t="str">
            <v>Yes</v>
          </cell>
          <cell r="T384" t="str">
            <v>No</v>
          </cell>
          <cell r="U384" t="str">
            <v>No</v>
          </cell>
          <cell r="V384" t="str">
            <v>No</v>
          </cell>
          <cell r="W384" t="str">
            <v>No</v>
          </cell>
          <cell r="X384" t="str">
            <v>No</v>
          </cell>
          <cell r="Y384" t="str">
            <v>No</v>
          </cell>
          <cell r="Z384" t="str">
            <v>No</v>
          </cell>
          <cell r="AA384" t="str">
            <v>No</v>
          </cell>
          <cell r="AB384" t="str">
            <v>No</v>
          </cell>
          <cell r="AC384" t="str">
            <v>No</v>
          </cell>
          <cell r="AD384" t="str">
            <v xml:space="preserve">1 2 3 4 5 6 </v>
          </cell>
          <cell r="AE384" t="str">
            <v>No</v>
          </cell>
          <cell r="AF384" t="str">
            <v>Yes</v>
          </cell>
          <cell r="AG384" t="str">
            <v>No</v>
          </cell>
          <cell r="AH384" t="str">
            <v>No</v>
          </cell>
          <cell r="AI384" t="str">
            <v>No</v>
          </cell>
          <cell r="AJ384" t="str">
            <v>No</v>
          </cell>
          <cell r="AK384" t="str">
            <v>Yes</v>
          </cell>
          <cell r="AL384" t="str">
            <v>Yes</v>
          </cell>
          <cell r="AM384" t="str">
            <v>Yes</v>
          </cell>
          <cell r="AN384" t="str">
            <v>Yes</v>
          </cell>
          <cell r="AO384" t="str">
            <v>Yes</v>
          </cell>
          <cell r="AP384" t="str">
            <v>Yes</v>
          </cell>
          <cell r="AQ384" t="str">
            <v>Yes</v>
          </cell>
          <cell r="AR384" t="str">
            <v>Yes</v>
          </cell>
          <cell r="AS384" t="str">
            <v>Yes</v>
          </cell>
          <cell r="AT384" t="str">
            <v>Yes</v>
          </cell>
          <cell r="AU384" t="str">
            <v>Yes</v>
          </cell>
          <cell r="AV384" t="str">
            <v>No</v>
          </cell>
          <cell r="AW384" t="str">
            <v>No</v>
          </cell>
          <cell r="AX384">
            <v>0</v>
          </cell>
          <cell r="AY384">
            <v>28</v>
          </cell>
          <cell r="AZ384">
            <v>28</v>
          </cell>
          <cell r="BA384">
            <v>33</v>
          </cell>
          <cell r="BB384">
            <v>32</v>
          </cell>
          <cell r="BC384">
            <v>21</v>
          </cell>
          <cell r="BD384">
            <v>27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169</v>
          </cell>
          <cell r="BO384">
            <v>0</v>
          </cell>
          <cell r="BP384">
            <v>0</v>
          </cell>
          <cell r="BQ384">
            <v>28</v>
          </cell>
          <cell r="BR384">
            <v>28</v>
          </cell>
          <cell r="BS384">
            <v>33</v>
          </cell>
          <cell r="BT384">
            <v>32</v>
          </cell>
          <cell r="BU384">
            <v>21</v>
          </cell>
          <cell r="BV384">
            <v>27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169</v>
          </cell>
          <cell r="CG384">
            <v>0</v>
          </cell>
          <cell r="CH384">
            <v>0</v>
          </cell>
          <cell r="CI384">
            <v>0</v>
          </cell>
          <cell r="CJ384">
            <v>32</v>
          </cell>
        </row>
        <row r="385">
          <cell r="A385" t="str">
            <v>066428</v>
          </cell>
          <cell r="B385" t="str">
            <v>Isangel English Primary</v>
          </cell>
          <cell r="C385" t="str">
            <v>ENG</v>
          </cell>
          <cell r="D385" t="str">
            <v>PEB_TAFEA</v>
          </cell>
          <cell r="E385" t="str">
            <v>Tafea PEB</v>
          </cell>
          <cell r="F385" t="str">
            <v>V</v>
          </cell>
          <cell r="G385" t="str">
            <v>Government of Vanuatu</v>
          </cell>
          <cell r="H385" t="str">
            <v>Tanna</v>
          </cell>
          <cell r="I385" t="str">
            <v>Tafea</v>
          </cell>
          <cell r="J385" t="str">
            <v>0087412001</v>
          </cell>
          <cell r="K385" t="str">
            <v>ISANGEL CENTRAL PRIMARY SCHOOL</v>
          </cell>
          <cell r="L385" t="str">
            <v>PS</v>
          </cell>
          <cell r="M385" t="str">
            <v>No</v>
          </cell>
          <cell r="N385" t="str">
            <v>Yes</v>
          </cell>
          <cell r="O385" t="str">
            <v>Yes</v>
          </cell>
          <cell r="P385" t="str">
            <v>Yes</v>
          </cell>
          <cell r="Q385" t="str">
            <v>Yes</v>
          </cell>
          <cell r="R385" t="str">
            <v>Yes</v>
          </cell>
          <cell r="S385" t="str">
            <v>Yes</v>
          </cell>
          <cell r="T385" t="str">
            <v>No</v>
          </cell>
          <cell r="U385" t="str">
            <v>No</v>
          </cell>
          <cell r="V385" t="str">
            <v>No</v>
          </cell>
          <cell r="W385" t="str">
            <v>No</v>
          </cell>
          <cell r="X385" t="str">
            <v>No</v>
          </cell>
          <cell r="Y385" t="str">
            <v>No</v>
          </cell>
          <cell r="Z385" t="str">
            <v>No</v>
          </cell>
          <cell r="AA385" t="str">
            <v>No</v>
          </cell>
          <cell r="AB385" t="str">
            <v>No</v>
          </cell>
          <cell r="AC385" t="str">
            <v>No</v>
          </cell>
          <cell r="AD385" t="str">
            <v xml:space="preserve">1 2 3 4 5 6 </v>
          </cell>
          <cell r="AE385" t="str">
            <v>No</v>
          </cell>
          <cell r="AF385" t="str">
            <v>Yes</v>
          </cell>
          <cell r="AG385" t="str">
            <v>No</v>
          </cell>
          <cell r="AH385" t="str">
            <v>No</v>
          </cell>
          <cell r="AI385" t="str">
            <v>No</v>
          </cell>
          <cell r="AJ385" t="str">
            <v>Yes</v>
          </cell>
          <cell r="AK385" t="str">
            <v>Yes</v>
          </cell>
          <cell r="AL385" t="str">
            <v>Yes</v>
          </cell>
          <cell r="AM385" t="str">
            <v>Yes</v>
          </cell>
          <cell r="AN385" t="str">
            <v>Yes</v>
          </cell>
          <cell r="AO385" t="str">
            <v>Yes</v>
          </cell>
          <cell r="AP385" t="str">
            <v>No</v>
          </cell>
          <cell r="AQ385" t="str">
            <v>No</v>
          </cell>
          <cell r="AR385" t="str">
            <v>Yes</v>
          </cell>
          <cell r="AS385" t="str">
            <v>Yes</v>
          </cell>
          <cell r="AT385" t="str">
            <v>Yes</v>
          </cell>
          <cell r="AU385" t="str">
            <v>Yes</v>
          </cell>
          <cell r="AV385" t="str">
            <v>No</v>
          </cell>
          <cell r="AW385" t="str">
            <v>No</v>
          </cell>
          <cell r="AX385">
            <v>0</v>
          </cell>
          <cell r="AY385">
            <v>49</v>
          </cell>
          <cell r="AZ385">
            <v>38</v>
          </cell>
          <cell r="BA385">
            <v>54</v>
          </cell>
          <cell r="BB385">
            <v>50</v>
          </cell>
          <cell r="BC385">
            <v>63</v>
          </cell>
          <cell r="BD385">
            <v>59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313</v>
          </cell>
          <cell r="BO385">
            <v>0</v>
          </cell>
          <cell r="BP385">
            <v>0</v>
          </cell>
          <cell r="BQ385">
            <v>49</v>
          </cell>
          <cell r="BR385">
            <v>38</v>
          </cell>
          <cell r="BS385">
            <v>54</v>
          </cell>
          <cell r="BT385">
            <v>50</v>
          </cell>
          <cell r="BU385">
            <v>63</v>
          </cell>
          <cell r="BV385">
            <v>59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313</v>
          </cell>
          <cell r="CG385">
            <v>0</v>
          </cell>
          <cell r="CH385">
            <v>0</v>
          </cell>
          <cell r="CI385">
            <v>0</v>
          </cell>
          <cell r="CJ385">
            <v>265</v>
          </cell>
        </row>
        <row r="386">
          <cell r="A386" t="str">
            <v>066430</v>
          </cell>
          <cell r="B386" t="str">
            <v>Isla Primary</v>
          </cell>
          <cell r="C386" t="str">
            <v>ENG</v>
          </cell>
          <cell r="D386" t="str">
            <v>PEB_TAFEA</v>
          </cell>
          <cell r="E386" t="str">
            <v>Tafea PEB</v>
          </cell>
          <cell r="F386" t="str">
            <v>V</v>
          </cell>
          <cell r="G386" t="str">
            <v>Government of Vanuatu</v>
          </cell>
          <cell r="H386" t="str">
            <v>Tanna</v>
          </cell>
          <cell r="I386" t="str">
            <v>Tafea</v>
          </cell>
          <cell r="J386" t="str">
            <v>0103592001</v>
          </cell>
          <cell r="K386" t="str">
            <v>ISLA, PRIMARY SCHOOL</v>
          </cell>
          <cell r="L386" t="str">
            <v>PS</v>
          </cell>
          <cell r="M386" t="str">
            <v>No</v>
          </cell>
          <cell r="N386" t="str">
            <v>Yes</v>
          </cell>
          <cell r="O386" t="str">
            <v>Yes</v>
          </cell>
          <cell r="P386" t="str">
            <v>Yes</v>
          </cell>
          <cell r="Q386" t="str">
            <v>Yes</v>
          </cell>
          <cell r="R386" t="str">
            <v>Yes</v>
          </cell>
          <cell r="S386" t="str">
            <v>Yes</v>
          </cell>
          <cell r="T386" t="str">
            <v>No</v>
          </cell>
          <cell r="U386" t="str">
            <v>No</v>
          </cell>
          <cell r="V386" t="str">
            <v>No</v>
          </cell>
          <cell r="W386" t="str">
            <v>No</v>
          </cell>
          <cell r="X386" t="str">
            <v>No</v>
          </cell>
          <cell r="Y386" t="str">
            <v>No</v>
          </cell>
          <cell r="Z386" t="str">
            <v>No</v>
          </cell>
          <cell r="AA386" t="str">
            <v>No</v>
          </cell>
          <cell r="AB386" t="str">
            <v>No</v>
          </cell>
          <cell r="AC386" t="str">
            <v>No</v>
          </cell>
          <cell r="AD386" t="str">
            <v xml:space="preserve">1 2 3 4 5 6 </v>
          </cell>
          <cell r="AE386" t="str">
            <v>No</v>
          </cell>
          <cell r="AF386" t="str">
            <v>Yes</v>
          </cell>
          <cell r="AG386" t="str">
            <v>No</v>
          </cell>
          <cell r="AH386" t="str">
            <v>No</v>
          </cell>
          <cell r="AI386" t="str">
            <v>No</v>
          </cell>
          <cell r="AJ386" t="str">
            <v>Yes</v>
          </cell>
          <cell r="AK386" t="str">
            <v>Yes</v>
          </cell>
          <cell r="AL386" t="str">
            <v>Yes</v>
          </cell>
          <cell r="AM386" t="str">
            <v>Yes</v>
          </cell>
          <cell r="AN386" t="str">
            <v>Yes</v>
          </cell>
          <cell r="AO386" t="str">
            <v>Yes</v>
          </cell>
          <cell r="AP386" t="str">
            <v>No</v>
          </cell>
          <cell r="AQ386" t="str">
            <v>Yes</v>
          </cell>
          <cell r="AR386" t="str">
            <v>Yes</v>
          </cell>
          <cell r="AS386" t="str">
            <v>Yes</v>
          </cell>
          <cell r="AT386" t="str">
            <v>Yes</v>
          </cell>
          <cell r="AU386" t="str">
            <v>Yes</v>
          </cell>
          <cell r="AV386" t="str">
            <v>No</v>
          </cell>
          <cell r="AW386" t="str">
            <v>No</v>
          </cell>
          <cell r="AX386">
            <v>0</v>
          </cell>
          <cell r="AY386">
            <v>35</v>
          </cell>
          <cell r="AZ386">
            <v>11</v>
          </cell>
          <cell r="BA386">
            <v>23</v>
          </cell>
          <cell r="BB386">
            <v>16</v>
          </cell>
          <cell r="BC386">
            <v>18</v>
          </cell>
          <cell r="BD386">
            <v>23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126</v>
          </cell>
          <cell r="BO386">
            <v>0</v>
          </cell>
          <cell r="BP386">
            <v>0</v>
          </cell>
          <cell r="BQ386">
            <v>35</v>
          </cell>
          <cell r="BR386">
            <v>11</v>
          </cell>
          <cell r="BS386">
            <v>23</v>
          </cell>
          <cell r="BT386">
            <v>16</v>
          </cell>
          <cell r="BU386">
            <v>18</v>
          </cell>
          <cell r="BV386">
            <v>23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126</v>
          </cell>
          <cell r="CG386">
            <v>0</v>
          </cell>
          <cell r="CH386">
            <v>0</v>
          </cell>
          <cell r="CI386">
            <v>0</v>
          </cell>
          <cell r="CJ386">
            <v>126</v>
          </cell>
        </row>
        <row r="387">
          <cell r="A387" t="str">
            <v>066431</v>
          </cell>
          <cell r="B387" t="str">
            <v>Itaku Primary</v>
          </cell>
          <cell r="C387" t="str">
            <v>FRE</v>
          </cell>
          <cell r="D387" t="str">
            <v>CATH</v>
          </cell>
          <cell r="E387" t="str">
            <v>Catholic Education Authority</v>
          </cell>
          <cell r="F387" t="str">
            <v>G</v>
          </cell>
          <cell r="G387" t="str">
            <v>Church (Government Assisted)</v>
          </cell>
          <cell r="H387" t="str">
            <v>Tanna</v>
          </cell>
          <cell r="I387" t="str">
            <v>Tafea</v>
          </cell>
          <cell r="J387" t="str">
            <v>0085118001</v>
          </cell>
          <cell r="K387" t="str">
            <v>ITAKU PRIMARY SCHOOL</v>
          </cell>
          <cell r="L387" t="str">
            <v>PS</v>
          </cell>
          <cell r="M387" t="str">
            <v>No</v>
          </cell>
          <cell r="N387" t="str">
            <v>Yes</v>
          </cell>
          <cell r="O387" t="str">
            <v>Yes</v>
          </cell>
          <cell r="P387" t="str">
            <v>Yes</v>
          </cell>
          <cell r="Q387" t="str">
            <v>Yes</v>
          </cell>
          <cell r="R387" t="str">
            <v>Yes</v>
          </cell>
          <cell r="S387" t="str">
            <v>Yes</v>
          </cell>
          <cell r="T387" t="str">
            <v>No</v>
          </cell>
          <cell r="U387" t="str">
            <v>No</v>
          </cell>
          <cell r="V387" t="str">
            <v>No</v>
          </cell>
          <cell r="W387" t="str">
            <v>No</v>
          </cell>
          <cell r="X387" t="str">
            <v>No</v>
          </cell>
          <cell r="Y387" t="str">
            <v>No</v>
          </cell>
          <cell r="Z387" t="str">
            <v>No</v>
          </cell>
          <cell r="AA387" t="str">
            <v>No</v>
          </cell>
          <cell r="AB387" t="str">
            <v>No</v>
          </cell>
          <cell r="AC387" t="str">
            <v>No</v>
          </cell>
          <cell r="AD387" t="str">
            <v xml:space="preserve">1 2 3 4 5 6 </v>
          </cell>
          <cell r="AE387" t="str">
            <v>No</v>
          </cell>
          <cell r="AF387" t="str">
            <v>Yes</v>
          </cell>
          <cell r="AG387" t="str">
            <v>No</v>
          </cell>
          <cell r="AH387" t="str">
            <v>No</v>
          </cell>
          <cell r="AI387" t="str">
            <v>No</v>
          </cell>
          <cell r="AJ387" t="str">
            <v>Yes</v>
          </cell>
          <cell r="AK387" t="str">
            <v>Yes</v>
          </cell>
          <cell r="AL387" t="str">
            <v>Yes</v>
          </cell>
          <cell r="AM387" t="str">
            <v>Yes</v>
          </cell>
          <cell r="AN387" t="str">
            <v>Yes</v>
          </cell>
          <cell r="AO387" t="str">
            <v>Yes</v>
          </cell>
          <cell r="AP387" t="str">
            <v>Yes</v>
          </cell>
          <cell r="AQ387" t="str">
            <v>Yes</v>
          </cell>
          <cell r="AR387" t="str">
            <v>Yes</v>
          </cell>
          <cell r="AS387" t="str">
            <v>Yes</v>
          </cell>
          <cell r="AT387" t="str">
            <v>Yes</v>
          </cell>
          <cell r="AU387" t="str">
            <v>Yes</v>
          </cell>
          <cell r="AV387" t="str">
            <v>No</v>
          </cell>
          <cell r="AW387" t="str">
            <v>No</v>
          </cell>
          <cell r="AX387">
            <v>0</v>
          </cell>
          <cell r="AY387">
            <v>28</v>
          </cell>
          <cell r="AZ387">
            <v>27</v>
          </cell>
          <cell r="BA387">
            <v>23</v>
          </cell>
          <cell r="BB387">
            <v>27</v>
          </cell>
          <cell r="BC387">
            <v>18</v>
          </cell>
          <cell r="BD387">
            <v>21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144</v>
          </cell>
          <cell r="BO387">
            <v>0</v>
          </cell>
          <cell r="BP387">
            <v>0</v>
          </cell>
          <cell r="BQ387">
            <v>28</v>
          </cell>
          <cell r="BR387">
            <v>27</v>
          </cell>
          <cell r="BS387">
            <v>23</v>
          </cell>
          <cell r="BT387">
            <v>27</v>
          </cell>
          <cell r="BU387">
            <v>18</v>
          </cell>
          <cell r="BV387">
            <v>21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144</v>
          </cell>
          <cell r="CG387">
            <v>0</v>
          </cell>
          <cell r="CH387">
            <v>0</v>
          </cell>
          <cell r="CI387">
            <v>0</v>
          </cell>
          <cell r="CJ387">
            <v>23</v>
          </cell>
        </row>
        <row r="388">
          <cell r="A388" t="str">
            <v>066432</v>
          </cell>
          <cell r="B388" t="str">
            <v>Iwunmit Primary</v>
          </cell>
          <cell r="C388" t="str">
            <v>ENG</v>
          </cell>
          <cell r="D388" t="str">
            <v>PEB_TAFEA</v>
          </cell>
          <cell r="E388" t="str">
            <v>Tafea PEB</v>
          </cell>
          <cell r="F388" t="str">
            <v>V</v>
          </cell>
          <cell r="G388" t="str">
            <v>Government of Vanuatu</v>
          </cell>
          <cell r="H388" t="str">
            <v>Tanna</v>
          </cell>
          <cell r="I388" t="str">
            <v>Tafea</v>
          </cell>
          <cell r="J388" t="str">
            <v>0084968001</v>
          </cell>
          <cell r="K388" t="str">
            <v>IWUNMIT PRIMARY SCHOOL</v>
          </cell>
          <cell r="L388" t="str">
            <v>PS</v>
          </cell>
          <cell r="M388" t="str">
            <v>No</v>
          </cell>
          <cell r="N388" t="str">
            <v>Yes</v>
          </cell>
          <cell r="O388" t="str">
            <v>Yes</v>
          </cell>
          <cell r="P388" t="str">
            <v>Yes</v>
          </cell>
          <cell r="Q388" t="str">
            <v>Yes</v>
          </cell>
          <cell r="R388" t="str">
            <v>Yes</v>
          </cell>
          <cell r="S388" t="str">
            <v>Yes</v>
          </cell>
          <cell r="T388" t="str">
            <v>No</v>
          </cell>
          <cell r="U388" t="str">
            <v>No</v>
          </cell>
          <cell r="V388" t="str">
            <v>No</v>
          </cell>
          <cell r="W388" t="str">
            <v>No</v>
          </cell>
          <cell r="X388" t="str">
            <v>No</v>
          </cell>
          <cell r="Y388" t="str">
            <v>No</v>
          </cell>
          <cell r="Z388" t="str">
            <v>No</v>
          </cell>
          <cell r="AA388" t="str">
            <v>No</v>
          </cell>
          <cell r="AB388" t="str">
            <v>No</v>
          </cell>
          <cell r="AC388" t="str">
            <v>No</v>
          </cell>
          <cell r="AD388" t="str">
            <v xml:space="preserve">1 2 3 4 5 6 </v>
          </cell>
          <cell r="AE388" t="str">
            <v>No</v>
          </cell>
          <cell r="AF388" t="str">
            <v>Yes</v>
          </cell>
          <cell r="AG388" t="str">
            <v>No</v>
          </cell>
          <cell r="AH388" t="str">
            <v>No</v>
          </cell>
          <cell r="AI388" t="str">
            <v>No</v>
          </cell>
          <cell r="AJ388" t="str">
            <v>Yes</v>
          </cell>
          <cell r="AK388" t="str">
            <v>Yes</v>
          </cell>
          <cell r="AL388" t="str">
            <v>Yes</v>
          </cell>
          <cell r="AM388" t="str">
            <v>Yes</v>
          </cell>
          <cell r="AN388" t="str">
            <v>Yes</v>
          </cell>
          <cell r="AO388" t="str">
            <v>Yes</v>
          </cell>
          <cell r="AP388" t="str">
            <v>Yes</v>
          </cell>
          <cell r="AQ388" t="str">
            <v>Yes</v>
          </cell>
          <cell r="AR388" t="str">
            <v>Yes</v>
          </cell>
          <cell r="AS388" t="str">
            <v>Yes</v>
          </cell>
          <cell r="AT388" t="str">
            <v>Yes</v>
          </cell>
          <cell r="AU388" t="str">
            <v>Yes</v>
          </cell>
          <cell r="AV388" t="str">
            <v>No</v>
          </cell>
          <cell r="AW388" t="str">
            <v>No</v>
          </cell>
          <cell r="AX388">
            <v>0</v>
          </cell>
          <cell r="AY388">
            <v>20</v>
          </cell>
          <cell r="AZ388">
            <v>16</v>
          </cell>
          <cell r="BA388">
            <v>24</v>
          </cell>
          <cell r="BB388">
            <v>34</v>
          </cell>
          <cell r="BC388">
            <v>39</v>
          </cell>
          <cell r="BD388">
            <v>33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166</v>
          </cell>
          <cell r="BO388">
            <v>0</v>
          </cell>
          <cell r="BP388">
            <v>0</v>
          </cell>
          <cell r="BQ388">
            <v>20</v>
          </cell>
          <cell r="BR388">
            <v>16</v>
          </cell>
          <cell r="BS388">
            <v>24</v>
          </cell>
          <cell r="BT388">
            <v>34</v>
          </cell>
          <cell r="BU388">
            <v>39</v>
          </cell>
          <cell r="BV388">
            <v>33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166</v>
          </cell>
          <cell r="CG388">
            <v>0</v>
          </cell>
          <cell r="CH388">
            <v>0</v>
          </cell>
          <cell r="CI388">
            <v>0</v>
          </cell>
          <cell r="CJ388">
            <v>79</v>
          </cell>
        </row>
        <row r="389">
          <cell r="A389" t="str">
            <v>066433</v>
          </cell>
          <cell r="B389" t="str">
            <v>Kamahau (Karimasanga) Primary</v>
          </cell>
          <cell r="C389" t="str">
            <v>ENG</v>
          </cell>
          <cell r="D389" t="str">
            <v>AOG</v>
          </cell>
          <cell r="E389" t="str">
            <v>Assemblies of God</v>
          </cell>
          <cell r="F389" t="str">
            <v>G</v>
          </cell>
          <cell r="G389" t="str">
            <v>Church (Government Assisted)</v>
          </cell>
          <cell r="H389" t="str">
            <v>Tanna</v>
          </cell>
          <cell r="I389" t="str">
            <v>Tafea</v>
          </cell>
          <cell r="J389" t="str">
            <v>0085028001</v>
          </cell>
          <cell r="K389" t="str">
            <v>KAMAHAU PRIMARY SCHOOL</v>
          </cell>
          <cell r="L389" t="str">
            <v>PS</v>
          </cell>
          <cell r="M389" t="str">
            <v>No</v>
          </cell>
          <cell r="N389" t="str">
            <v>Yes</v>
          </cell>
          <cell r="O389" t="str">
            <v>Yes</v>
          </cell>
          <cell r="P389" t="str">
            <v>Yes</v>
          </cell>
          <cell r="Q389" t="str">
            <v>Yes</v>
          </cell>
          <cell r="R389" t="str">
            <v>Yes</v>
          </cell>
          <cell r="S389" t="str">
            <v>Yes</v>
          </cell>
          <cell r="T389" t="str">
            <v>No</v>
          </cell>
          <cell r="U389" t="str">
            <v>No</v>
          </cell>
          <cell r="V389" t="str">
            <v>No</v>
          </cell>
          <cell r="W389" t="str">
            <v>No</v>
          </cell>
          <cell r="X389" t="str">
            <v>No</v>
          </cell>
          <cell r="Y389" t="str">
            <v>No</v>
          </cell>
          <cell r="Z389" t="str">
            <v>No</v>
          </cell>
          <cell r="AA389" t="str">
            <v>No</v>
          </cell>
          <cell r="AB389" t="str">
            <v>No</v>
          </cell>
          <cell r="AC389" t="str">
            <v>No</v>
          </cell>
          <cell r="AD389" t="str">
            <v xml:space="preserve">1 2 3 4 5 6 </v>
          </cell>
          <cell r="AE389" t="str">
            <v>No</v>
          </cell>
          <cell r="AF389" t="str">
            <v>Yes</v>
          </cell>
          <cell r="AG389" t="str">
            <v>No</v>
          </cell>
          <cell r="AH389" t="str">
            <v>No</v>
          </cell>
          <cell r="AI389" t="str">
            <v>No</v>
          </cell>
          <cell r="AJ389" t="str">
            <v>Yes</v>
          </cell>
          <cell r="AK389" t="str">
            <v>Yes</v>
          </cell>
          <cell r="AL389" t="str">
            <v>Yes</v>
          </cell>
          <cell r="AM389" t="str">
            <v>Yes</v>
          </cell>
          <cell r="AN389" t="str">
            <v>Yes</v>
          </cell>
          <cell r="AO389" t="str">
            <v>Yes</v>
          </cell>
          <cell r="AP389" t="str">
            <v>No</v>
          </cell>
          <cell r="AQ389" t="str">
            <v>No</v>
          </cell>
          <cell r="AR389" t="str">
            <v>Yes</v>
          </cell>
          <cell r="AS389" t="str">
            <v>Yes</v>
          </cell>
          <cell r="AT389" t="str">
            <v>Yes</v>
          </cell>
          <cell r="AU389" t="str">
            <v>Yes</v>
          </cell>
          <cell r="AV389" t="str">
            <v>No</v>
          </cell>
          <cell r="AW389" t="str">
            <v>No</v>
          </cell>
          <cell r="AX389">
            <v>0</v>
          </cell>
          <cell r="AY389">
            <v>29</v>
          </cell>
          <cell r="AZ389">
            <v>41</v>
          </cell>
          <cell r="BA389">
            <v>21</v>
          </cell>
          <cell r="BB389">
            <v>25</v>
          </cell>
          <cell r="BC389">
            <v>14</v>
          </cell>
          <cell r="BD389">
            <v>13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143</v>
          </cell>
          <cell r="BO389">
            <v>0</v>
          </cell>
          <cell r="BP389">
            <v>0</v>
          </cell>
          <cell r="BQ389">
            <v>29</v>
          </cell>
          <cell r="BR389">
            <v>41</v>
          </cell>
          <cell r="BS389">
            <v>21</v>
          </cell>
          <cell r="BT389">
            <v>25</v>
          </cell>
          <cell r="BU389">
            <v>14</v>
          </cell>
          <cell r="BV389">
            <v>13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143</v>
          </cell>
          <cell r="CG389">
            <v>0</v>
          </cell>
          <cell r="CH389">
            <v>0</v>
          </cell>
          <cell r="CI389">
            <v>0</v>
          </cell>
          <cell r="CJ389">
            <v>140</v>
          </cell>
        </row>
        <row r="390">
          <cell r="A390" t="str">
            <v>066435</v>
          </cell>
          <cell r="B390" t="str">
            <v>King's Cross Primary</v>
          </cell>
          <cell r="C390" t="str">
            <v>FRE</v>
          </cell>
          <cell r="D390" t="str">
            <v>PEB_TAFEA</v>
          </cell>
          <cell r="E390" t="str">
            <v>Tafea PEB</v>
          </cell>
          <cell r="F390" t="str">
            <v>V</v>
          </cell>
          <cell r="G390" t="str">
            <v>Government of Vanuatu</v>
          </cell>
          <cell r="H390" t="str">
            <v>Tanna</v>
          </cell>
          <cell r="I390" t="str">
            <v>Tafea</v>
          </cell>
          <cell r="J390" t="str">
            <v>0084970001</v>
          </cell>
          <cell r="K390" t="str">
            <v>KINGS CROSS PRIMARY SCHOOL</v>
          </cell>
          <cell r="L390" t="str">
            <v>PS</v>
          </cell>
          <cell r="M390" t="str">
            <v>No</v>
          </cell>
          <cell r="N390" t="str">
            <v>Yes</v>
          </cell>
          <cell r="O390" t="str">
            <v>Yes</v>
          </cell>
          <cell r="P390" t="str">
            <v>Yes</v>
          </cell>
          <cell r="Q390" t="str">
            <v>Yes</v>
          </cell>
          <cell r="R390" t="str">
            <v>Yes</v>
          </cell>
          <cell r="S390" t="str">
            <v>Yes</v>
          </cell>
          <cell r="T390" t="str">
            <v>No</v>
          </cell>
          <cell r="U390" t="str">
            <v>No</v>
          </cell>
          <cell r="V390" t="str">
            <v>No</v>
          </cell>
          <cell r="W390" t="str">
            <v>No</v>
          </cell>
          <cell r="X390" t="str">
            <v>No</v>
          </cell>
          <cell r="Y390" t="str">
            <v>No</v>
          </cell>
          <cell r="Z390" t="str">
            <v>No</v>
          </cell>
          <cell r="AA390" t="str">
            <v>No</v>
          </cell>
          <cell r="AB390" t="str">
            <v>No</v>
          </cell>
          <cell r="AC390" t="str">
            <v>No</v>
          </cell>
          <cell r="AD390" t="str">
            <v xml:space="preserve">1 2 3 4 5 6 </v>
          </cell>
          <cell r="AE390" t="str">
            <v>No</v>
          </cell>
          <cell r="AF390" t="str">
            <v>Yes</v>
          </cell>
          <cell r="AG390" t="str">
            <v>No</v>
          </cell>
          <cell r="AH390" t="str">
            <v>No</v>
          </cell>
          <cell r="AI390" t="str">
            <v>No</v>
          </cell>
          <cell r="AJ390" t="str">
            <v>Yes</v>
          </cell>
          <cell r="AK390" t="str">
            <v>Yes</v>
          </cell>
          <cell r="AL390" t="str">
            <v>Yes</v>
          </cell>
          <cell r="AM390" t="str">
            <v>Yes</v>
          </cell>
          <cell r="AN390" t="str">
            <v>Yes</v>
          </cell>
          <cell r="AO390" t="str">
            <v>Yes</v>
          </cell>
          <cell r="AP390" t="str">
            <v>No</v>
          </cell>
          <cell r="AQ390" t="str">
            <v>No</v>
          </cell>
          <cell r="AR390" t="str">
            <v>Yes</v>
          </cell>
          <cell r="AS390" t="str">
            <v>Yes</v>
          </cell>
          <cell r="AT390" t="str">
            <v>No</v>
          </cell>
          <cell r="AU390" t="str">
            <v>Yes</v>
          </cell>
          <cell r="AV390" t="str">
            <v>No</v>
          </cell>
          <cell r="AW390" t="str">
            <v>No</v>
          </cell>
          <cell r="AX390">
            <v>0</v>
          </cell>
          <cell r="AY390">
            <v>13</v>
          </cell>
          <cell r="AZ390">
            <v>9</v>
          </cell>
          <cell r="BA390">
            <v>11</v>
          </cell>
          <cell r="BB390">
            <v>17</v>
          </cell>
          <cell r="BC390">
            <v>12</v>
          </cell>
          <cell r="BD390">
            <v>13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75</v>
          </cell>
          <cell r="BO390">
            <v>0</v>
          </cell>
          <cell r="BP390">
            <v>0</v>
          </cell>
          <cell r="BQ390">
            <v>13</v>
          </cell>
          <cell r="BR390">
            <v>9</v>
          </cell>
          <cell r="BS390">
            <v>11</v>
          </cell>
          <cell r="BT390">
            <v>17</v>
          </cell>
          <cell r="BU390">
            <v>12</v>
          </cell>
          <cell r="BV390">
            <v>13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75</v>
          </cell>
          <cell r="CG390">
            <v>0</v>
          </cell>
          <cell r="CH390">
            <v>0</v>
          </cell>
          <cell r="CI390">
            <v>0</v>
          </cell>
          <cell r="CJ390">
            <v>74</v>
          </cell>
        </row>
        <row r="391">
          <cell r="A391" t="str">
            <v>066436</v>
          </cell>
          <cell r="B391" t="str">
            <v>Kwamera Primary</v>
          </cell>
          <cell r="C391" t="str">
            <v>ENG</v>
          </cell>
          <cell r="D391" t="str">
            <v>PEB_TAFEA</v>
          </cell>
          <cell r="E391" t="str">
            <v>Tafea PEB</v>
          </cell>
          <cell r="F391" t="str">
            <v>V</v>
          </cell>
          <cell r="G391" t="str">
            <v>Government of Vanuatu</v>
          </cell>
          <cell r="H391" t="str">
            <v>Tanna</v>
          </cell>
          <cell r="I391" t="str">
            <v>Tafea</v>
          </cell>
          <cell r="J391" t="str">
            <v>0084972001</v>
          </cell>
          <cell r="K391" t="str">
            <v>KWAMERA PRIMARY SCHOOL</v>
          </cell>
          <cell r="L391" t="str">
            <v>PS</v>
          </cell>
          <cell r="M391" t="str">
            <v>No</v>
          </cell>
          <cell r="N391" t="str">
            <v>Yes</v>
          </cell>
          <cell r="O391" t="str">
            <v>Yes</v>
          </cell>
          <cell r="P391" t="str">
            <v>Yes</v>
          </cell>
          <cell r="Q391" t="str">
            <v>Yes</v>
          </cell>
          <cell r="R391" t="str">
            <v>Yes</v>
          </cell>
          <cell r="S391" t="str">
            <v>Yes</v>
          </cell>
          <cell r="T391" t="str">
            <v>No</v>
          </cell>
          <cell r="U391" t="str">
            <v>No</v>
          </cell>
          <cell r="V391" t="str">
            <v>No</v>
          </cell>
          <cell r="W391" t="str">
            <v>No</v>
          </cell>
          <cell r="X391" t="str">
            <v>No</v>
          </cell>
          <cell r="Y391" t="str">
            <v>No</v>
          </cell>
          <cell r="Z391" t="str">
            <v>No</v>
          </cell>
          <cell r="AA391" t="str">
            <v>No</v>
          </cell>
          <cell r="AB391" t="str">
            <v>No</v>
          </cell>
          <cell r="AC391" t="str">
            <v>No</v>
          </cell>
          <cell r="AD391" t="str">
            <v xml:space="preserve">1 2 3 4 5 6 </v>
          </cell>
          <cell r="AE391" t="str">
            <v>No</v>
          </cell>
          <cell r="AF391" t="str">
            <v>Yes</v>
          </cell>
          <cell r="AG391" t="str">
            <v>No</v>
          </cell>
          <cell r="AH391" t="str">
            <v>No</v>
          </cell>
          <cell r="AI391" t="str">
            <v>No</v>
          </cell>
          <cell r="AJ391" t="str">
            <v>Yes</v>
          </cell>
          <cell r="AK391" t="str">
            <v>Yes</v>
          </cell>
          <cell r="AL391" t="str">
            <v>Yes</v>
          </cell>
          <cell r="AM391" t="str">
            <v>Yes</v>
          </cell>
          <cell r="AN391" t="str">
            <v>Yes</v>
          </cell>
          <cell r="AO391" t="str">
            <v>Yes</v>
          </cell>
          <cell r="AP391" t="str">
            <v>Yes</v>
          </cell>
          <cell r="AQ391" t="str">
            <v>Yes</v>
          </cell>
          <cell r="AR391" t="str">
            <v>Yes</v>
          </cell>
          <cell r="AS391" t="str">
            <v>Yes</v>
          </cell>
          <cell r="AT391" t="str">
            <v>Yes</v>
          </cell>
          <cell r="AU391" t="str">
            <v>Yes</v>
          </cell>
          <cell r="AV391" t="str">
            <v>No</v>
          </cell>
          <cell r="AW391" t="str">
            <v>No</v>
          </cell>
          <cell r="AX391">
            <v>0</v>
          </cell>
          <cell r="AY391">
            <v>22</v>
          </cell>
          <cell r="AZ391">
            <v>13</v>
          </cell>
          <cell r="BA391">
            <v>15</v>
          </cell>
          <cell r="BB391">
            <v>24</v>
          </cell>
          <cell r="BC391">
            <v>25</v>
          </cell>
          <cell r="BD391">
            <v>39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138</v>
          </cell>
          <cell r="BO391">
            <v>0</v>
          </cell>
          <cell r="BP391">
            <v>0</v>
          </cell>
          <cell r="BQ391">
            <v>22</v>
          </cell>
          <cell r="BR391">
            <v>13</v>
          </cell>
          <cell r="BS391">
            <v>15</v>
          </cell>
          <cell r="BT391">
            <v>24</v>
          </cell>
          <cell r="BU391">
            <v>25</v>
          </cell>
          <cell r="BV391">
            <v>39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138</v>
          </cell>
          <cell r="CG391">
            <v>0</v>
          </cell>
          <cell r="CH391">
            <v>0</v>
          </cell>
          <cell r="CI391">
            <v>0</v>
          </cell>
          <cell r="CJ391">
            <v>115</v>
          </cell>
        </row>
        <row r="392">
          <cell r="A392" t="str">
            <v>066438</v>
          </cell>
          <cell r="B392" t="str">
            <v>Labongtaoua Primary</v>
          </cell>
          <cell r="C392" t="str">
            <v>FRE</v>
          </cell>
          <cell r="D392" t="str">
            <v>PEB_TAFEA</v>
          </cell>
          <cell r="E392" t="str">
            <v>Tafea PEB</v>
          </cell>
          <cell r="F392" t="str">
            <v>V</v>
          </cell>
          <cell r="G392" t="str">
            <v>Government of Vanuatu</v>
          </cell>
          <cell r="H392" t="str">
            <v>Tanna</v>
          </cell>
          <cell r="I392" t="str">
            <v>Tafea</v>
          </cell>
          <cell r="J392" t="str">
            <v>0084974001</v>
          </cell>
          <cell r="K392" t="str">
            <v>LAPANGTAWA PRIMARY SHOOL</v>
          </cell>
          <cell r="L392" t="str">
            <v>PS</v>
          </cell>
          <cell r="M392" t="str">
            <v>No</v>
          </cell>
          <cell r="N392" t="str">
            <v>Yes</v>
          </cell>
          <cell r="O392" t="str">
            <v>Yes</v>
          </cell>
          <cell r="P392" t="str">
            <v>Yes</v>
          </cell>
          <cell r="Q392" t="str">
            <v>Yes</v>
          </cell>
          <cell r="R392" t="str">
            <v>Yes</v>
          </cell>
          <cell r="S392" t="str">
            <v>Yes</v>
          </cell>
          <cell r="T392" t="str">
            <v>No</v>
          </cell>
          <cell r="U392" t="str">
            <v>No</v>
          </cell>
          <cell r="V392" t="str">
            <v>No</v>
          </cell>
          <cell r="W392" t="str">
            <v>No</v>
          </cell>
          <cell r="X392" t="str">
            <v>No</v>
          </cell>
          <cell r="Y392" t="str">
            <v>No</v>
          </cell>
          <cell r="Z392" t="str">
            <v>No</v>
          </cell>
          <cell r="AA392" t="str">
            <v>No</v>
          </cell>
          <cell r="AB392" t="str">
            <v>No</v>
          </cell>
          <cell r="AC392" t="str">
            <v>No</v>
          </cell>
          <cell r="AD392" t="str">
            <v xml:space="preserve">1 2 3 4 5 6 </v>
          </cell>
          <cell r="AE392" t="str">
            <v>No</v>
          </cell>
          <cell r="AF392" t="str">
            <v>Yes</v>
          </cell>
          <cell r="AG392" t="str">
            <v>No</v>
          </cell>
          <cell r="AH392" t="str">
            <v>No</v>
          </cell>
          <cell r="AI392" t="str">
            <v>No</v>
          </cell>
          <cell r="AJ392" t="str">
            <v>Yes</v>
          </cell>
          <cell r="AK392" t="str">
            <v>Yes</v>
          </cell>
          <cell r="AL392" t="str">
            <v>Yes</v>
          </cell>
          <cell r="AM392" t="str">
            <v>Yes</v>
          </cell>
          <cell r="AN392" t="str">
            <v>Yes</v>
          </cell>
          <cell r="AO392" t="str">
            <v>Yes</v>
          </cell>
          <cell r="AP392" t="str">
            <v>No</v>
          </cell>
          <cell r="AQ392" t="str">
            <v>Yes</v>
          </cell>
          <cell r="AR392" t="str">
            <v>Yes</v>
          </cell>
          <cell r="AS392" t="str">
            <v>Yes</v>
          </cell>
          <cell r="AT392" t="str">
            <v>Yes</v>
          </cell>
          <cell r="AU392" t="str">
            <v>Yes</v>
          </cell>
          <cell r="AV392" t="str">
            <v>No</v>
          </cell>
          <cell r="AW392" t="str">
            <v>No</v>
          </cell>
          <cell r="AX392">
            <v>0</v>
          </cell>
          <cell r="AY392">
            <v>19</v>
          </cell>
          <cell r="AZ392">
            <v>17</v>
          </cell>
          <cell r="BA392">
            <v>18</v>
          </cell>
          <cell r="BB392">
            <v>8</v>
          </cell>
          <cell r="BC392">
            <v>4</v>
          </cell>
          <cell r="BD392">
            <v>18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84</v>
          </cell>
          <cell r="BO392">
            <v>0</v>
          </cell>
          <cell r="BP392">
            <v>0</v>
          </cell>
          <cell r="BQ392">
            <v>19</v>
          </cell>
          <cell r="BR392">
            <v>17</v>
          </cell>
          <cell r="BS392">
            <v>18</v>
          </cell>
          <cell r="BT392">
            <v>8</v>
          </cell>
          <cell r="BU392">
            <v>4</v>
          </cell>
          <cell r="BV392">
            <v>18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84</v>
          </cell>
          <cell r="CG392">
            <v>0</v>
          </cell>
          <cell r="CH392">
            <v>0</v>
          </cell>
          <cell r="CI392">
            <v>0</v>
          </cell>
          <cell r="CJ392">
            <v>84</v>
          </cell>
        </row>
        <row r="393">
          <cell r="A393" t="str">
            <v>066440</v>
          </cell>
          <cell r="B393" t="str">
            <v>Lamanaruan Primary</v>
          </cell>
          <cell r="C393" t="str">
            <v>FRE</v>
          </cell>
          <cell r="D393" t="str">
            <v>PEB_TAFEA</v>
          </cell>
          <cell r="E393" t="str">
            <v>Tafea PEB</v>
          </cell>
          <cell r="F393" t="str">
            <v>V</v>
          </cell>
          <cell r="G393" t="str">
            <v>Government of Vanuatu</v>
          </cell>
          <cell r="H393" t="str">
            <v>Tanna</v>
          </cell>
          <cell r="I393" t="str">
            <v>Tafea</v>
          </cell>
          <cell r="J393" t="str">
            <v>0085017001</v>
          </cell>
          <cell r="K393" t="str">
            <v>LAMANARUAN PRIMARY SCHOOL</v>
          </cell>
          <cell r="L393" t="str">
            <v>PS</v>
          </cell>
          <cell r="M393" t="str">
            <v>No</v>
          </cell>
          <cell r="N393" t="str">
            <v>Yes</v>
          </cell>
          <cell r="O393" t="str">
            <v>Yes</v>
          </cell>
          <cell r="P393" t="str">
            <v>Yes</v>
          </cell>
          <cell r="Q393" t="str">
            <v>Yes</v>
          </cell>
          <cell r="R393" t="str">
            <v>Yes</v>
          </cell>
          <cell r="S393" t="str">
            <v>Yes</v>
          </cell>
          <cell r="T393" t="str">
            <v>No</v>
          </cell>
          <cell r="U393" t="str">
            <v>No</v>
          </cell>
          <cell r="V393" t="str">
            <v>No</v>
          </cell>
          <cell r="W393" t="str">
            <v>No</v>
          </cell>
          <cell r="X393" t="str">
            <v>No</v>
          </cell>
          <cell r="Y393" t="str">
            <v>No</v>
          </cell>
          <cell r="Z393" t="str">
            <v>No</v>
          </cell>
          <cell r="AA393" t="str">
            <v>No</v>
          </cell>
          <cell r="AB393" t="str">
            <v>No</v>
          </cell>
          <cell r="AC393" t="str">
            <v>No</v>
          </cell>
          <cell r="AD393" t="str">
            <v xml:space="preserve">1 2 3 4 5 6 </v>
          </cell>
          <cell r="AE393" t="str">
            <v>No</v>
          </cell>
          <cell r="AF393" t="str">
            <v>Yes</v>
          </cell>
          <cell r="AG393" t="str">
            <v>No</v>
          </cell>
          <cell r="AH393" t="str">
            <v>No</v>
          </cell>
          <cell r="AI393" t="str">
            <v>No</v>
          </cell>
          <cell r="AJ393" t="str">
            <v>Yes</v>
          </cell>
          <cell r="AK393" t="str">
            <v>Yes</v>
          </cell>
          <cell r="AL393" t="str">
            <v>Yes</v>
          </cell>
          <cell r="AM393" t="str">
            <v>Yes</v>
          </cell>
          <cell r="AN393" t="str">
            <v>Yes</v>
          </cell>
          <cell r="AO393" t="str">
            <v>Yes</v>
          </cell>
          <cell r="AP393" t="str">
            <v>Yes</v>
          </cell>
          <cell r="AQ393" t="str">
            <v>Yes</v>
          </cell>
          <cell r="AR393" t="str">
            <v>Yes</v>
          </cell>
          <cell r="AS393" t="str">
            <v>Yes</v>
          </cell>
          <cell r="AT393" t="str">
            <v>Yes</v>
          </cell>
          <cell r="AU393" t="str">
            <v>Yes</v>
          </cell>
          <cell r="AV393" t="str">
            <v>No</v>
          </cell>
          <cell r="AW393" t="str">
            <v>No</v>
          </cell>
          <cell r="AX393">
            <v>0</v>
          </cell>
          <cell r="AY393">
            <v>11</v>
          </cell>
          <cell r="AZ393">
            <v>13</v>
          </cell>
          <cell r="BA393">
            <v>11</v>
          </cell>
          <cell r="BB393">
            <v>12</v>
          </cell>
          <cell r="BC393">
            <v>12</v>
          </cell>
          <cell r="BD393">
            <v>13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72</v>
          </cell>
          <cell r="BO393">
            <v>0</v>
          </cell>
          <cell r="BP393">
            <v>0</v>
          </cell>
          <cell r="BQ393">
            <v>11</v>
          </cell>
          <cell r="BR393">
            <v>13</v>
          </cell>
          <cell r="BS393">
            <v>11</v>
          </cell>
          <cell r="BT393">
            <v>12</v>
          </cell>
          <cell r="BU393">
            <v>12</v>
          </cell>
          <cell r="BV393">
            <v>13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72</v>
          </cell>
          <cell r="CG393">
            <v>0</v>
          </cell>
          <cell r="CH393">
            <v>0</v>
          </cell>
          <cell r="CI393">
            <v>0</v>
          </cell>
          <cell r="CJ393">
            <v>68</v>
          </cell>
        </row>
        <row r="394">
          <cell r="A394" t="str">
            <v>066441</v>
          </cell>
          <cell r="B394" t="str">
            <v>Lamenaura Primary</v>
          </cell>
          <cell r="C394" t="str">
            <v>FRE</v>
          </cell>
          <cell r="D394" t="str">
            <v>CATH</v>
          </cell>
          <cell r="E394" t="str">
            <v>Catholic Education Authority</v>
          </cell>
          <cell r="F394" t="str">
            <v>G</v>
          </cell>
          <cell r="G394" t="str">
            <v>Church (Government Assisted)</v>
          </cell>
          <cell r="H394" t="str">
            <v>Tanna</v>
          </cell>
          <cell r="I394" t="str">
            <v>Tafea</v>
          </cell>
          <cell r="J394" t="str">
            <v>0085122001</v>
          </cell>
          <cell r="K394" t="str">
            <v>LAMANAURA PRIMARY SCHOOL</v>
          </cell>
          <cell r="L394" t="str">
            <v>PS</v>
          </cell>
          <cell r="M394" t="str">
            <v>No</v>
          </cell>
          <cell r="N394" t="str">
            <v>Yes</v>
          </cell>
          <cell r="O394" t="str">
            <v>Yes</v>
          </cell>
          <cell r="P394" t="str">
            <v>Yes</v>
          </cell>
          <cell r="Q394" t="str">
            <v>Yes</v>
          </cell>
          <cell r="R394" t="str">
            <v>Yes</v>
          </cell>
          <cell r="S394" t="str">
            <v>Yes</v>
          </cell>
          <cell r="T394" t="str">
            <v>No</v>
          </cell>
          <cell r="U394" t="str">
            <v>No</v>
          </cell>
          <cell r="V394" t="str">
            <v>No</v>
          </cell>
          <cell r="W394" t="str">
            <v>No</v>
          </cell>
          <cell r="X394" t="str">
            <v>No</v>
          </cell>
          <cell r="Y394" t="str">
            <v>No</v>
          </cell>
          <cell r="Z394" t="str">
            <v>No</v>
          </cell>
          <cell r="AA394" t="str">
            <v>No</v>
          </cell>
          <cell r="AB394" t="str">
            <v>No</v>
          </cell>
          <cell r="AC394" t="str">
            <v>No</v>
          </cell>
          <cell r="AD394" t="str">
            <v xml:space="preserve">1 2 3 4 5 6 </v>
          </cell>
          <cell r="AE394" t="str">
            <v>No</v>
          </cell>
          <cell r="AF394" t="str">
            <v>Yes</v>
          </cell>
          <cell r="AG394" t="str">
            <v>No</v>
          </cell>
          <cell r="AH394" t="str">
            <v>No</v>
          </cell>
          <cell r="AI394" t="str">
            <v>No</v>
          </cell>
          <cell r="AJ394" t="str">
            <v>Yes</v>
          </cell>
          <cell r="AK394" t="str">
            <v>Yes</v>
          </cell>
          <cell r="AL394" t="str">
            <v>Yes</v>
          </cell>
          <cell r="AM394" t="str">
            <v>Yes</v>
          </cell>
          <cell r="AN394" t="str">
            <v>Yes</v>
          </cell>
          <cell r="AO394" t="str">
            <v>Yes</v>
          </cell>
          <cell r="AP394" t="str">
            <v>No</v>
          </cell>
          <cell r="AQ394" t="str">
            <v>Yes</v>
          </cell>
          <cell r="AR394" t="str">
            <v>Yes</v>
          </cell>
          <cell r="AS394" t="str">
            <v>Yes</v>
          </cell>
          <cell r="AT394" t="str">
            <v>Yes</v>
          </cell>
          <cell r="AU394" t="str">
            <v>Yes</v>
          </cell>
          <cell r="AV394" t="str">
            <v>No</v>
          </cell>
          <cell r="AW394" t="str">
            <v>No</v>
          </cell>
          <cell r="AX394">
            <v>0</v>
          </cell>
          <cell r="AY394">
            <v>32</v>
          </cell>
          <cell r="AZ394">
            <v>25</v>
          </cell>
          <cell r="BA394">
            <v>15</v>
          </cell>
          <cell r="BB394">
            <v>10</v>
          </cell>
          <cell r="BC394">
            <v>17</v>
          </cell>
          <cell r="BD394">
            <v>8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107</v>
          </cell>
          <cell r="BO394">
            <v>0</v>
          </cell>
          <cell r="BP394">
            <v>0</v>
          </cell>
          <cell r="BQ394">
            <v>32</v>
          </cell>
          <cell r="BR394">
            <v>25</v>
          </cell>
          <cell r="BS394">
            <v>15</v>
          </cell>
          <cell r="BT394">
            <v>10</v>
          </cell>
          <cell r="BU394">
            <v>17</v>
          </cell>
          <cell r="BV394">
            <v>8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107</v>
          </cell>
          <cell r="CG394">
            <v>0</v>
          </cell>
          <cell r="CH394">
            <v>0</v>
          </cell>
          <cell r="CI394">
            <v>0</v>
          </cell>
          <cell r="CJ394">
            <v>107</v>
          </cell>
        </row>
        <row r="395">
          <cell r="A395" t="str">
            <v>066443</v>
          </cell>
          <cell r="B395" t="str">
            <v>Lamlu Primary</v>
          </cell>
          <cell r="C395" t="str">
            <v>FRE</v>
          </cell>
          <cell r="D395" t="str">
            <v>CATH</v>
          </cell>
          <cell r="E395" t="str">
            <v>Catholic Education Authority</v>
          </cell>
          <cell r="F395" t="str">
            <v>G</v>
          </cell>
          <cell r="G395" t="str">
            <v>Church (Government Assisted)</v>
          </cell>
          <cell r="H395" t="str">
            <v>Tanna</v>
          </cell>
          <cell r="I395" t="str">
            <v>Tafea</v>
          </cell>
          <cell r="J395" t="str">
            <v>0085119001</v>
          </cell>
          <cell r="K395" t="str">
            <v>LAMLU PRIMARY SCHOOL</v>
          </cell>
          <cell r="L395" t="str">
            <v>PS</v>
          </cell>
          <cell r="M395" t="str">
            <v>No</v>
          </cell>
          <cell r="N395" t="str">
            <v>Yes</v>
          </cell>
          <cell r="O395" t="str">
            <v>Yes</v>
          </cell>
          <cell r="P395" t="str">
            <v>Yes</v>
          </cell>
          <cell r="Q395" t="str">
            <v>Yes</v>
          </cell>
          <cell r="R395" t="str">
            <v>Yes</v>
          </cell>
          <cell r="S395" t="str">
            <v>Yes</v>
          </cell>
          <cell r="T395" t="str">
            <v>No</v>
          </cell>
          <cell r="U395" t="str">
            <v>No</v>
          </cell>
          <cell r="V395" t="str">
            <v>No</v>
          </cell>
          <cell r="W395" t="str">
            <v>No</v>
          </cell>
          <cell r="X395" t="str">
            <v>No</v>
          </cell>
          <cell r="Y395" t="str">
            <v>No</v>
          </cell>
          <cell r="Z395" t="str">
            <v>No</v>
          </cell>
          <cell r="AA395" t="str">
            <v>No</v>
          </cell>
          <cell r="AB395" t="str">
            <v>No</v>
          </cell>
          <cell r="AC395" t="str">
            <v>No</v>
          </cell>
          <cell r="AD395" t="str">
            <v xml:space="preserve">1 2 3 4 5 6 </v>
          </cell>
          <cell r="AE395" t="str">
            <v>No</v>
          </cell>
          <cell r="AF395" t="str">
            <v>Yes</v>
          </cell>
          <cell r="AG395" t="str">
            <v>No</v>
          </cell>
          <cell r="AH395" t="str">
            <v>No</v>
          </cell>
          <cell r="AI395" t="str">
            <v>No</v>
          </cell>
          <cell r="AJ395" t="str">
            <v>Yes</v>
          </cell>
          <cell r="AK395" t="str">
            <v>Yes</v>
          </cell>
          <cell r="AL395" t="str">
            <v>Yes</v>
          </cell>
          <cell r="AM395" t="str">
            <v>Yes</v>
          </cell>
          <cell r="AN395" t="str">
            <v>Yes</v>
          </cell>
          <cell r="AO395" t="str">
            <v>Yes</v>
          </cell>
          <cell r="AP395" t="str">
            <v>No</v>
          </cell>
          <cell r="AQ395" t="str">
            <v>No</v>
          </cell>
          <cell r="AR395" t="str">
            <v>Yes</v>
          </cell>
          <cell r="AS395" t="str">
            <v>Yes</v>
          </cell>
          <cell r="AT395" t="str">
            <v>No</v>
          </cell>
          <cell r="AU395" t="str">
            <v>Yes</v>
          </cell>
          <cell r="AV395" t="str">
            <v>No</v>
          </cell>
          <cell r="AW395" t="str">
            <v>No</v>
          </cell>
          <cell r="AX395">
            <v>0</v>
          </cell>
          <cell r="AY395">
            <v>11</v>
          </cell>
          <cell r="AZ395">
            <v>20</v>
          </cell>
          <cell r="BA395">
            <v>23</v>
          </cell>
          <cell r="BB395">
            <v>20</v>
          </cell>
          <cell r="BC395">
            <v>21</v>
          </cell>
          <cell r="BD395">
            <v>24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119</v>
          </cell>
          <cell r="BO395">
            <v>0</v>
          </cell>
          <cell r="BP395">
            <v>0</v>
          </cell>
          <cell r="BQ395">
            <v>11</v>
          </cell>
          <cell r="BR395">
            <v>20</v>
          </cell>
          <cell r="BS395">
            <v>23</v>
          </cell>
          <cell r="BT395">
            <v>20</v>
          </cell>
          <cell r="BU395">
            <v>21</v>
          </cell>
          <cell r="BV395">
            <v>24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119</v>
          </cell>
          <cell r="CG395">
            <v>0</v>
          </cell>
          <cell r="CH395">
            <v>0</v>
          </cell>
          <cell r="CI395">
            <v>0</v>
          </cell>
          <cell r="CJ395">
            <v>91</v>
          </cell>
        </row>
        <row r="396">
          <cell r="A396" t="str">
            <v>066444</v>
          </cell>
          <cell r="B396" t="str">
            <v>Lamnatou Primary</v>
          </cell>
          <cell r="C396" t="str">
            <v>FRE</v>
          </cell>
          <cell r="D396" t="str">
            <v>PEB_TAFEA</v>
          </cell>
          <cell r="E396" t="str">
            <v>Tafea PEB</v>
          </cell>
          <cell r="F396" t="str">
            <v>V</v>
          </cell>
          <cell r="G396" t="str">
            <v>Government of Vanuatu</v>
          </cell>
          <cell r="H396" t="str">
            <v>Tanna</v>
          </cell>
          <cell r="I396" t="str">
            <v>Tafea</v>
          </cell>
          <cell r="J396" t="str">
            <v>0084976001</v>
          </cell>
          <cell r="K396" t="str">
            <v>LAMNATOU PRIMARY SCHOOL</v>
          </cell>
          <cell r="L396" t="str">
            <v>PS</v>
          </cell>
          <cell r="M396" t="str">
            <v>No</v>
          </cell>
          <cell r="N396" t="str">
            <v>Yes</v>
          </cell>
          <cell r="O396" t="str">
            <v>Yes</v>
          </cell>
          <cell r="P396" t="str">
            <v>Yes</v>
          </cell>
          <cell r="Q396" t="str">
            <v>Yes</v>
          </cell>
          <cell r="R396" t="str">
            <v>Yes</v>
          </cell>
          <cell r="S396" t="str">
            <v>Yes</v>
          </cell>
          <cell r="T396" t="str">
            <v>No</v>
          </cell>
          <cell r="U396" t="str">
            <v>No</v>
          </cell>
          <cell r="V396" t="str">
            <v>No</v>
          </cell>
          <cell r="W396" t="str">
            <v>No</v>
          </cell>
          <cell r="X396" t="str">
            <v>No</v>
          </cell>
          <cell r="Y396" t="str">
            <v>No</v>
          </cell>
          <cell r="Z396" t="str">
            <v>No</v>
          </cell>
          <cell r="AA396" t="str">
            <v>No</v>
          </cell>
          <cell r="AB396" t="str">
            <v>No</v>
          </cell>
          <cell r="AC396" t="str">
            <v>No</v>
          </cell>
          <cell r="AD396" t="str">
            <v xml:space="preserve">1 2 3 4 5 6 </v>
          </cell>
          <cell r="AE396" t="str">
            <v>No</v>
          </cell>
          <cell r="AF396" t="str">
            <v>Yes</v>
          </cell>
          <cell r="AG396" t="str">
            <v>No</v>
          </cell>
          <cell r="AH396" t="str">
            <v>No</v>
          </cell>
          <cell r="AI396" t="str">
            <v>No</v>
          </cell>
          <cell r="AJ396" t="str">
            <v>Yes</v>
          </cell>
          <cell r="AK396" t="str">
            <v>Yes</v>
          </cell>
          <cell r="AL396" t="str">
            <v>Yes</v>
          </cell>
          <cell r="AM396" t="str">
            <v>Yes</v>
          </cell>
          <cell r="AN396" t="str">
            <v>Yes</v>
          </cell>
          <cell r="AO396" t="str">
            <v>Yes</v>
          </cell>
          <cell r="AP396" t="str">
            <v>Yes</v>
          </cell>
          <cell r="AQ396" t="str">
            <v>Yes</v>
          </cell>
          <cell r="AR396" t="str">
            <v>Yes</v>
          </cell>
          <cell r="AS396" t="str">
            <v>Yes</v>
          </cell>
          <cell r="AT396" t="str">
            <v>Yes</v>
          </cell>
          <cell r="AU396" t="str">
            <v>Yes</v>
          </cell>
          <cell r="AV396" t="str">
            <v>No</v>
          </cell>
          <cell r="AW396" t="str">
            <v>No</v>
          </cell>
          <cell r="AX396">
            <v>0</v>
          </cell>
          <cell r="AY396">
            <v>26</v>
          </cell>
          <cell r="AZ396">
            <v>24</v>
          </cell>
          <cell r="BA396">
            <v>22</v>
          </cell>
          <cell r="BB396">
            <v>25</v>
          </cell>
          <cell r="BC396">
            <v>16</v>
          </cell>
          <cell r="BD396">
            <v>21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134</v>
          </cell>
          <cell r="BO396">
            <v>0</v>
          </cell>
          <cell r="BP396">
            <v>0</v>
          </cell>
          <cell r="BQ396">
            <v>26</v>
          </cell>
          <cell r="BR396">
            <v>24</v>
          </cell>
          <cell r="BS396">
            <v>22</v>
          </cell>
          <cell r="BT396">
            <v>25</v>
          </cell>
          <cell r="BU396">
            <v>16</v>
          </cell>
          <cell r="BV396">
            <v>20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133</v>
          </cell>
          <cell r="CG396">
            <v>0</v>
          </cell>
          <cell r="CH396">
            <v>0</v>
          </cell>
          <cell r="CI396">
            <v>0</v>
          </cell>
          <cell r="CJ396">
            <v>97</v>
          </cell>
        </row>
        <row r="397">
          <cell r="A397" t="str">
            <v>066445</v>
          </cell>
          <cell r="B397" t="str">
            <v>Lapkit Primary</v>
          </cell>
          <cell r="C397" t="str">
            <v>FRE</v>
          </cell>
          <cell r="D397" t="str">
            <v>PEB_TAFEA</v>
          </cell>
          <cell r="E397" t="str">
            <v>Tafea PEB</v>
          </cell>
          <cell r="F397" t="str">
            <v>V</v>
          </cell>
          <cell r="G397" t="str">
            <v>Government of Vanuatu</v>
          </cell>
          <cell r="H397" t="str">
            <v>Tanna</v>
          </cell>
          <cell r="I397" t="str">
            <v>Tafea</v>
          </cell>
          <cell r="J397" t="str">
            <v>0084977001</v>
          </cell>
          <cell r="K397" t="str">
            <v>LAPKIT PRIMARY SCHOOL</v>
          </cell>
          <cell r="L397" t="str">
            <v>PS</v>
          </cell>
          <cell r="M397" t="str">
            <v>No</v>
          </cell>
          <cell r="N397" t="str">
            <v>Yes</v>
          </cell>
          <cell r="O397" t="str">
            <v>Yes</v>
          </cell>
          <cell r="P397" t="str">
            <v>Yes</v>
          </cell>
          <cell r="Q397" t="str">
            <v>Yes</v>
          </cell>
          <cell r="R397" t="str">
            <v>Yes</v>
          </cell>
          <cell r="S397" t="str">
            <v>Yes</v>
          </cell>
          <cell r="T397" t="str">
            <v>No</v>
          </cell>
          <cell r="U397" t="str">
            <v>No</v>
          </cell>
          <cell r="V397" t="str">
            <v>No</v>
          </cell>
          <cell r="W397" t="str">
            <v>No</v>
          </cell>
          <cell r="X397" t="str">
            <v>No</v>
          </cell>
          <cell r="Y397" t="str">
            <v>No</v>
          </cell>
          <cell r="Z397" t="str">
            <v>No</v>
          </cell>
          <cell r="AA397" t="str">
            <v>No</v>
          </cell>
          <cell r="AB397" t="str">
            <v>No</v>
          </cell>
          <cell r="AC397" t="str">
            <v>No</v>
          </cell>
          <cell r="AD397" t="str">
            <v xml:space="preserve">1 2 3 4 5 6 </v>
          </cell>
          <cell r="AE397" t="str">
            <v>No</v>
          </cell>
          <cell r="AF397" t="str">
            <v>Yes</v>
          </cell>
          <cell r="AG397" t="str">
            <v>No</v>
          </cell>
          <cell r="AH397" t="str">
            <v>No</v>
          </cell>
          <cell r="AI397" t="str">
            <v>No</v>
          </cell>
          <cell r="AJ397" t="str">
            <v>Yes</v>
          </cell>
          <cell r="AK397" t="str">
            <v>Yes</v>
          </cell>
          <cell r="AL397" t="str">
            <v>Yes</v>
          </cell>
          <cell r="AM397" t="str">
            <v>Yes</v>
          </cell>
          <cell r="AN397" t="str">
            <v>Yes</v>
          </cell>
          <cell r="AO397" t="str">
            <v>Yes</v>
          </cell>
          <cell r="AP397" t="str">
            <v>No</v>
          </cell>
          <cell r="AQ397" t="str">
            <v>Yes</v>
          </cell>
          <cell r="AR397" t="str">
            <v>Yes</v>
          </cell>
          <cell r="AS397" t="str">
            <v>Yes</v>
          </cell>
          <cell r="AT397" t="str">
            <v>Yes</v>
          </cell>
          <cell r="AU397" t="str">
            <v>Yes</v>
          </cell>
          <cell r="AV397" t="str">
            <v>No</v>
          </cell>
          <cell r="AW397" t="str">
            <v>No</v>
          </cell>
          <cell r="AX397">
            <v>0</v>
          </cell>
          <cell r="AY397">
            <v>5</v>
          </cell>
          <cell r="AZ397">
            <v>9</v>
          </cell>
          <cell r="BA397">
            <v>6</v>
          </cell>
          <cell r="BB397">
            <v>10</v>
          </cell>
          <cell r="BC397">
            <v>8</v>
          </cell>
          <cell r="BD397">
            <v>6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44</v>
          </cell>
          <cell r="BO397">
            <v>0</v>
          </cell>
          <cell r="BP397">
            <v>0</v>
          </cell>
          <cell r="BQ397">
            <v>5</v>
          </cell>
          <cell r="BR397">
            <v>9</v>
          </cell>
          <cell r="BS397">
            <v>6</v>
          </cell>
          <cell r="BT397">
            <v>10</v>
          </cell>
          <cell r="BU397">
            <v>8</v>
          </cell>
          <cell r="BV397">
            <v>6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44</v>
          </cell>
          <cell r="CG397">
            <v>0</v>
          </cell>
          <cell r="CH397">
            <v>0</v>
          </cell>
          <cell r="CI397">
            <v>0</v>
          </cell>
          <cell r="CJ397">
            <v>32</v>
          </cell>
        </row>
        <row r="398">
          <cell r="A398" t="str">
            <v>066446</v>
          </cell>
          <cell r="B398" t="str">
            <v>Latun Primary</v>
          </cell>
          <cell r="C398" t="str">
            <v>ENG</v>
          </cell>
          <cell r="D398" t="str">
            <v>PEB_TAFEA</v>
          </cell>
          <cell r="E398" t="str">
            <v>Tafea PEB</v>
          </cell>
          <cell r="F398" t="str">
            <v>V</v>
          </cell>
          <cell r="G398" t="str">
            <v>Government of Vanuatu</v>
          </cell>
          <cell r="H398" t="str">
            <v>Tanna</v>
          </cell>
          <cell r="I398" t="str">
            <v>Tafea</v>
          </cell>
          <cell r="J398" t="str">
            <v>0085013001</v>
          </cell>
          <cell r="K398" t="str">
            <v>LATUN PRIMARY SCHOOL</v>
          </cell>
          <cell r="L398" t="str">
            <v>PS</v>
          </cell>
          <cell r="M398" t="str">
            <v>No</v>
          </cell>
          <cell r="N398" t="str">
            <v>Yes</v>
          </cell>
          <cell r="O398" t="str">
            <v>Yes</v>
          </cell>
          <cell r="P398" t="str">
            <v>Yes</v>
          </cell>
          <cell r="Q398" t="str">
            <v>Yes</v>
          </cell>
          <cell r="R398" t="str">
            <v>Yes</v>
          </cell>
          <cell r="S398" t="str">
            <v>Yes</v>
          </cell>
          <cell r="T398" t="str">
            <v>No</v>
          </cell>
          <cell r="U398" t="str">
            <v>No</v>
          </cell>
          <cell r="V398" t="str">
            <v>No</v>
          </cell>
          <cell r="W398" t="str">
            <v>No</v>
          </cell>
          <cell r="X398" t="str">
            <v>No</v>
          </cell>
          <cell r="Y398" t="str">
            <v>No</v>
          </cell>
          <cell r="Z398" t="str">
            <v>No</v>
          </cell>
          <cell r="AA398" t="str">
            <v>No</v>
          </cell>
          <cell r="AB398" t="str">
            <v>No</v>
          </cell>
          <cell r="AC398" t="str">
            <v>No</v>
          </cell>
          <cell r="AD398" t="str">
            <v xml:space="preserve">1 2 3 4 5 6 </v>
          </cell>
          <cell r="AE398" t="str">
            <v>No</v>
          </cell>
          <cell r="AF398" t="str">
            <v>Yes</v>
          </cell>
          <cell r="AG398" t="str">
            <v>No</v>
          </cell>
          <cell r="AH398" t="str">
            <v>No</v>
          </cell>
          <cell r="AI398" t="str">
            <v>No</v>
          </cell>
          <cell r="AJ398" t="str">
            <v>Yes</v>
          </cell>
          <cell r="AK398" t="str">
            <v>Yes</v>
          </cell>
          <cell r="AL398" t="str">
            <v>Yes</v>
          </cell>
          <cell r="AM398" t="str">
            <v>Yes</v>
          </cell>
          <cell r="AN398" t="str">
            <v>Yes</v>
          </cell>
          <cell r="AO398" t="str">
            <v>Yes</v>
          </cell>
          <cell r="AP398" t="str">
            <v>No</v>
          </cell>
          <cell r="AQ398" t="str">
            <v>No</v>
          </cell>
          <cell r="AR398" t="str">
            <v>Yes</v>
          </cell>
          <cell r="AS398" t="str">
            <v>Yes</v>
          </cell>
          <cell r="AT398" t="str">
            <v>Yes</v>
          </cell>
          <cell r="AU398" t="str">
            <v>Yes</v>
          </cell>
          <cell r="AV398" t="str">
            <v>No</v>
          </cell>
          <cell r="AW398" t="str">
            <v>No</v>
          </cell>
          <cell r="AX398">
            <v>0</v>
          </cell>
          <cell r="AY398">
            <v>31</v>
          </cell>
          <cell r="AZ398">
            <v>27</v>
          </cell>
          <cell r="BA398">
            <v>31</v>
          </cell>
          <cell r="BB398">
            <v>35</v>
          </cell>
          <cell r="BC398">
            <v>49</v>
          </cell>
          <cell r="BD398">
            <v>46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219</v>
          </cell>
          <cell r="BO398">
            <v>0</v>
          </cell>
          <cell r="BP398">
            <v>0</v>
          </cell>
          <cell r="BQ398">
            <v>31</v>
          </cell>
          <cell r="BR398">
            <v>27</v>
          </cell>
          <cell r="BS398">
            <v>31</v>
          </cell>
          <cell r="BT398">
            <v>35</v>
          </cell>
          <cell r="BU398">
            <v>49</v>
          </cell>
          <cell r="BV398">
            <v>46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219</v>
          </cell>
          <cell r="CG398">
            <v>0</v>
          </cell>
          <cell r="CH398">
            <v>0</v>
          </cell>
          <cell r="CI398">
            <v>0</v>
          </cell>
          <cell r="CJ398">
            <v>117</v>
          </cell>
        </row>
        <row r="399">
          <cell r="A399" t="str">
            <v>066447</v>
          </cell>
          <cell r="B399" t="str">
            <v>Launalang Primary</v>
          </cell>
          <cell r="C399" t="str">
            <v>FRE</v>
          </cell>
          <cell r="D399" t="str">
            <v>PEB_TAFEA</v>
          </cell>
          <cell r="E399" t="str">
            <v>Tafea PEB</v>
          </cell>
          <cell r="F399" t="str">
            <v>V</v>
          </cell>
          <cell r="G399" t="str">
            <v>Government of Vanuatu</v>
          </cell>
          <cell r="H399" t="str">
            <v>Tanna</v>
          </cell>
          <cell r="I399" t="str">
            <v>Tafea</v>
          </cell>
          <cell r="J399" t="str">
            <v>0084979001</v>
          </cell>
          <cell r="K399" t="str">
            <v>LAUNALANG PRIMARY SCHOOL</v>
          </cell>
          <cell r="L399" t="str">
            <v>PS</v>
          </cell>
          <cell r="M399" t="str">
            <v>No</v>
          </cell>
          <cell r="N399" t="str">
            <v>Yes</v>
          </cell>
          <cell r="O399" t="str">
            <v>Yes</v>
          </cell>
          <cell r="P399" t="str">
            <v>Yes</v>
          </cell>
          <cell r="Q399" t="str">
            <v>Yes</v>
          </cell>
          <cell r="R399" t="str">
            <v>Yes</v>
          </cell>
          <cell r="S399" t="str">
            <v>Yes</v>
          </cell>
          <cell r="T399" t="str">
            <v>No</v>
          </cell>
          <cell r="U399" t="str">
            <v>No</v>
          </cell>
          <cell r="V399" t="str">
            <v>No</v>
          </cell>
          <cell r="W399" t="str">
            <v>No</v>
          </cell>
          <cell r="X399" t="str">
            <v>No</v>
          </cell>
          <cell r="Y399" t="str">
            <v>No</v>
          </cell>
          <cell r="Z399" t="str">
            <v>No</v>
          </cell>
          <cell r="AA399" t="str">
            <v>No</v>
          </cell>
          <cell r="AB399" t="str">
            <v>No</v>
          </cell>
          <cell r="AC399" t="str">
            <v>No</v>
          </cell>
          <cell r="AD399" t="str">
            <v xml:space="preserve">1 2 3 4 5 6 </v>
          </cell>
          <cell r="AE399" t="str">
            <v>No</v>
          </cell>
          <cell r="AF399" t="str">
            <v>Yes</v>
          </cell>
          <cell r="AG399" t="str">
            <v>No</v>
          </cell>
          <cell r="AH399" t="str">
            <v>No</v>
          </cell>
          <cell r="AI399" t="str">
            <v>No</v>
          </cell>
          <cell r="AJ399" t="str">
            <v>Yes</v>
          </cell>
          <cell r="AK399" t="str">
            <v>Yes</v>
          </cell>
          <cell r="AL399" t="str">
            <v>Yes</v>
          </cell>
          <cell r="AM399" t="str">
            <v>Yes</v>
          </cell>
          <cell r="AN399" t="str">
            <v>Yes</v>
          </cell>
          <cell r="AO399" t="str">
            <v>Yes</v>
          </cell>
          <cell r="AP399" t="str">
            <v>No</v>
          </cell>
          <cell r="AQ399" t="str">
            <v>No</v>
          </cell>
          <cell r="AR399" t="str">
            <v>Yes</v>
          </cell>
          <cell r="AS399" t="str">
            <v>Yes</v>
          </cell>
          <cell r="AT399" t="str">
            <v>Yes</v>
          </cell>
          <cell r="AU399" t="str">
            <v>Yes</v>
          </cell>
          <cell r="AV399" t="str">
            <v>No</v>
          </cell>
          <cell r="AW399" t="str">
            <v>No</v>
          </cell>
          <cell r="AX399">
            <v>0</v>
          </cell>
          <cell r="AY399">
            <v>32</v>
          </cell>
          <cell r="AZ399">
            <v>18</v>
          </cell>
          <cell r="BA399">
            <v>18</v>
          </cell>
          <cell r="BB399">
            <v>19</v>
          </cell>
          <cell r="BC399">
            <v>36</v>
          </cell>
          <cell r="BD399">
            <v>24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147</v>
          </cell>
          <cell r="BO399">
            <v>0</v>
          </cell>
          <cell r="BP399">
            <v>0</v>
          </cell>
          <cell r="BQ399">
            <v>32</v>
          </cell>
          <cell r="BR399">
            <v>18</v>
          </cell>
          <cell r="BS399">
            <v>18</v>
          </cell>
          <cell r="BT399">
            <v>19</v>
          </cell>
          <cell r="BU399">
            <v>36</v>
          </cell>
          <cell r="BV399">
            <v>24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147</v>
          </cell>
          <cell r="CG399">
            <v>0</v>
          </cell>
          <cell r="CH399">
            <v>0</v>
          </cell>
          <cell r="CI399">
            <v>0</v>
          </cell>
          <cell r="CJ399">
            <v>144</v>
          </cell>
        </row>
        <row r="400">
          <cell r="A400" t="str">
            <v>0664474</v>
          </cell>
          <cell r="B400" t="str">
            <v>Entan-Vui (Hebron) Primary</v>
          </cell>
          <cell r="C400" t="str">
            <v>ENG</v>
          </cell>
          <cell r="D400" t="str">
            <v>SDA</v>
          </cell>
          <cell r="E400" t="str">
            <v>Seven Day Adventist</v>
          </cell>
          <cell r="F400" t="str">
            <v>G</v>
          </cell>
          <cell r="G400" t="str">
            <v>Church (Government Assisted)</v>
          </cell>
          <cell r="H400" t="str">
            <v>Tanna</v>
          </cell>
          <cell r="I400" t="str">
            <v>Tafea</v>
          </cell>
          <cell r="J400" t="str">
            <v>0098404001</v>
          </cell>
          <cell r="K400" t="str">
            <v>ENTAN - VUI PRIMARY SCHOOL</v>
          </cell>
          <cell r="L400" t="str">
            <v>PS</v>
          </cell>
          <cell r="M400" t="str">
            <v>No</v>
          </cell>
          <cell r="N400" t="str">
            <v>Yes</v>
          </cell>
          <cell r="O400" t="str">
            <v>Yes</v>
          </cell>
          <cell r="P400" t="str">
            <v>Yes</v>
          </cell>
          <cell r="Q400" t="str">
            <v>Yes</v>
          </cell>
          <cell r="R400" t="str">
            <v>Yes</v>
          </cell>
          <cell r="S400" t="str">
            <v>Yes</v>
          </cell>
          <cell r="T400" t="str">
            <v>No</v>
          </cell>
          <cell r="U400" t="str">
            <v>No</v>
          </cell>
          <cell r="V400" t="str">
            <v>No</v>
          </cell>
          <cell r="W400" t="str">
            <v>No</v>
          </cell>
          <cell r="X400" t="str">
            <v>No</v>
          </cell>
          <cell r="Y400" t="str">
            <v>No</v>
          </cell>
          <cell r="Z400" t="str">
            <v>No</v>
          </cell>
          <cell r="AA400" t="str">
            <v>No</v>
          </cell>
          <cell r="AB400" t="str">
            <v>No</v>
          </cell>
          <cell r="AC400" t="str">
            <v>No</v>
          </cell>
          <cell r="AD400" t="str">
            <v xml:space="preserve">1 2 3 4 5 6 </v>
          </cell>
          <cell r="AE400" t="str">
            <v>No</v>
          </cell>
          <cell r="AF400" t="str">
            <v>Yes</v>
          </cell>
          <cell r="AG400" t="str">
            <v>No</v>
          </cell>
          <cell r="AH400" t="str">
            <v>No</v>
          </cell>
          <cell r="AI400" t="str">
            <v>No</v>
          </cell>
          <cell r="AJ400" t="str">
            <v>Yes</v>
          </cell>
          <cell r="AK400" t="str">
            <v>Yes</v>
          </cell>
          <cell r="AL400" t="str">
            <v>Yes</v>
          </cell>
          <cell r="AM400" t="str">
            <v>Yes</v>
          </cell>
          <cell r="AN400" t="str">
            <v>Yes</v>
          </cell>
          <cell r="AO400" t="str">
            <v>Yes</v>
          </cell>
          <cell r="AP400" t="str">
            <v>Yes</v>
          </cell>
          <cell r="AQ400" t="str">
            <v>No</v>
          </cell>
          <cell r="AR400" t="str">
            <v>Yes</v>
          </cell>
          <cell r="AS400" t="str">
            <v>Yes</v>
          </cell>
          <cell r="AT400" t="str">
            <v>Yes</v>
          </cell>
          <cell r="AU400" t="str">
            <v>Yes</v>
          </cell>
          <cell r="AV400" t="str">
            <v>No</v>
          </cell>
          <cell r="AW400" t="str">
            <v>Yes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</row>
        <row r="401">
          <cell r="A401" t="str">
            <v>0664475</v>
          </cell>
          <cell r="B401" t="str">
            <v>Ilvualam Primary</v>
          </cell>
          <cell r="C401" t="str">
            <v>FRE</v>
          </cell>
          <cell r="D401" t="str">
            <v>CATH</v>
          </cell>
          <cell r="E401" t="str">
            <v>Catholic Education Authority</v>
          </cell>
          <cell r="F401" t="str">
            <v>G</v>
          </cell>
          <cell r="G401" t="str">
            <v>Church (Government Assisted)</v>
          </cell>
          <cell r="H401" t="str">
            <v>Erromango</v>
          </cell>
          <cell r="I401" t="str">
            <v>Tafea</v>
          </cell>
          <cell r="J401" t="str">
            <v>0103594001</v>
          </cell>
          <cell r="K401" t="str">
            <v>ILVU PRIMARY SCHOOL</v>
          </cell>
          <cell r="L401" t="str">
            <v>PS</v>
          </cell>
          <cell r="M401" t="str">
            <v>No</v>
          </cell>
          <cell r="N401" t="str">
            <v>Yes</v>
          </cell>
          <cell r="O401" t="str">
            <v>Yes</v>
          </cell>
          <cell r="P401" t="str">
            <v>Yes</v>
          </cell>
          <cell r="Q401" t="str">
            <v>Yes</v>
          </cell>
          <cell r="R401" t="str">
            <v>Yes</v>
          </cell>
          <cell r="S401" t="str">
            <v>Yes</v>
          </cell>
          <cell r="T401" t="str">
            <v>No</v>
          </cell>
          <cell r="U401" t="str">
            <v>No</v>
          </cell>
          <cell r="V401" t="str">
            <v>No</v>
          </cell>
          <cell r="W401" t="str">
            <v>No</v>
          </cell>
          <cell r="X401" t="str">
            <v>No</v>
          </cell>
          <cell r="Y401" t="str">
            <v>No</v>
          </cell>
          <cell r="Z401" t="str">
            <v>No</v>
          </cell>
          <cell r="AA401" t="str">
            <v>No</v>
          </cell>
          <cell r="AB401" t="str">
            <v>No</v>
          </cell>
          <cell r="AC401" t="str">
            <v>No</v>
          </cell>
          <cell r="AD401" t="str">
            <v xml:space="preserve">1 2 3 4 5 6 </v>
          </cell>
          <cell r="AE401" t="str">
            <v>No</v>
          </cell>
          <cell r="AF401" t="str">
            <v>Yes</v>
          </cell>
          <cell r="AG401" t="str">
            <v>No</v>
          </cell>
          <cell r="AH401" t="str">
            <v>No</v>
          </cell>
          <cell r="AI401" t="str">
            <v>No</v>
          </cell>
          <cell r="AJ401" t="str">
            <v>Yes</v>
          </cell>
          <cell r="AK401" t="str">
            <v>Yes</v>
          </cell>
          <cell r="AL401" t="str">
            <v>Yes</v>
          </cell>
          <cell r="AM401" t="str">
            <v>Yes</v>
          </cell>
          <cell r="AN401" t="str">
            <v>Yes</v>
          </cell>
          <cell r="AO401" t="str">
            <v>Yes</v>
          </cell>
          <cell r="AP401" t="str">
            <v>No</v>
          </cell>
          <cell r="AQ401" t="str">
            <v>Yes</v>
          </cell>
          <cell r="AR401" t="str">
            <v>Yes</v>
          </cell>
          <cell r="AS401" t="str">
            <v>Yes</v>
          </cell>
          <cell r="AT401" t="str">
            <v>Yes</v>
          </cell>
          <cell r="AU401" t="str">
            <v>Yes</v>
          </cell>
          <cell r="AV401" t="str">
            <v>No</v>
          </cell>
          <cell r="AW401" t="str">
            <v>No</v>
          </cell>
          <cell r="AX401">
            <v>0</v>
          </cell>
          <cell r="AY401">
            <v>0</v>
          </cell>
          <cell r="AZ401">
            <v>8</v>
          </cell>
          <cell r="BA401">
            <v>4</v>
          </cell>
          <cell r="BB401">
            <v>5</v>
          </cell>
          <cell r="BC401">
            <v>2</v>
          </cell>
          <cell r="BD401">
            <v>4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23</v>
          </cell>
          <cell r="BO401">
            <v>0</v>
          </cell>
          <cell r="BP401">
            <v>0</v>
          </cell>
          <cell r="BQ401">
            <v>0</v>
          </cell>
          <cell r="BR401">
            <v>8</v>
          </cell>
          <cell r="BS401">
            <v>4</v>
          </cell>
          <cell r="BT401">
            <v>5</v>
          </cell>
          <cell r="BU401">
            <v>2</v>
          </cell>
          <cell r="BV401">
            <v>4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23</v>
          </cell>
          <cell r="CG401">
            <v>0</v>
          </cell>
          <cell r="CH401">
            <v>0</v>
          </cell>
          <cell r="CI401">
            <v>0</v>
          </cell>
          <cell r="CJ401">
            <v>23</v>
          </cell>
        </row>
        <row r="402">
          <cell r="A402" t="str">
            <v>066448</v>
          </cell>
          <cell r="B402" t="str">
            <v>Lautapunga Primary</v>
          </cell>
          <cell r="C402" t="str">
            <v>FRE</v>
          </cell>
          <cell r="D402" t="str">
            <v>CATH</v>
          </cell>
          <cell r="E402" t="str">
            <v>Catholic Education Authority</v>
          </cell>
          <cell r="F402" t="str">
            <v>G</v>
          </cell>
          <cell r="G402" t="str">
            <v>Church (Government Assisted)</v>
          </cell>
          <cell r="H402" t="str">
            <v>Tanna</v>
          </cell>
          <cell r="I402" t="str">
            <v>Tafea</v>
          </cell>
          <cell r="J402" t="str">
            <v>0085121001</v>
          </cell>
          <cell r="K402" t="str">
            <v>LAUTAPUNGA PRIMARY SCHOOL</v>
          </cell>
          <cell r="L402" t="str">
            <v>PS</v>
          </cell>
          <cell r="M402" t="str">
            <v>No</v>
          </cell>
          <cell r="N402" t="str">
            <v>Yes</v>
          </cell>
          <cell r="O402" t="str">
            <v>Yes</v>
          </cell>
          <cell r="P402" t="str">
            <v>Yes</v>
          </cell>
          <cell r="Q402" t="str">
            <v>Yes</v>
          </cell>
          <cell r="R402" t="str">
            <v>Yes</v>
          </cell>
          <cell r="S402" t="str">
            <v>Yes</v>
          </cell>
          <cell r="T402" t="str">
            <v>No</v>
          </cell>
          <cell r="U402" t="str">
            <v>No</v>
          </cell>
          <cell r="V402" t="str">
            <v>No</v>
          </cell>
          <cell r="W402" t="str">
            <v>No</v>
          </cell>
          <cell r="X402" t="str">
            <v>No</v>
          </cell>
          <cell r="Y402" t="str">
            <v>No</v>
          </cell>
          <cell r="Z402" t="str">
            <v>No</v>
          </cell>
          <cell r="AA402" t="str">
            <v>No</v>
          </cell>
          <cell r="AB402" t="str">
            <v>No</v>
          </cell>
          <cell r="AC402" t="str">
            <v>No</v>
          </cell>
          <cell r="AD402" t="str">
            <v xml:space="preserve">1 2 3 4 5 6 </v>
          </cell>
          <cell r="AE402" t="str">
            <v>No</v>
          </cell>
          <cell r="AF402" t="str">
            <v>Yes</v>
          </cell>
          <cell r="AG402" t="str">
            <v>No</v>
          </cell>
          <cell r="AH402" t="str">
            <v>No</v>
          </cell>
          <cell r="AI402" t="str">
            <v>No</v>
          </cell>
          <cell r="AJ402" t="str">
            <v>No</v>
          </cell>
          <cell r="AK402" t="str">
            <v>Yes</v>
          </cell>
          <cell r="AL402" t="str">
            <v>Yes</v>
          </cell>
          <cell r="AM402" t="str">
            <v>Yes</v>
          </cell>
          <cell r="AN402" t="str">
            <v>Yes</v>
          </cell>
          <cell r="AO402" t="str">
            <v>Yes</v>
          </cell>
          <cell r="AP402" t="str">
            <v>Yes</v>
          </cell>
          <cell r="AQ402" t="str">
            <v>Yes</v>
          </cell>
          <cell r="AR402" t="str">
            <v>Yes</v>
          </cell>
          <cell r="AS402" t="str">
            <v>Yes</v>
          </cell>
          <cell r="AT402" t="str">
            <v>Yes</v>
          </cell>
          <cell r="AU402" t="str">
            <v>Yes</v>
          </cell>
          <cell r="AV402" t="str">
            <v>No</v>
          </cell>
          <cell r="AW402" t="str">
            <v>No</v>
          </cell>
          <cell r="AX402">
            <v>0</v>
          </cell>
          <cell r="AY402">
            <v>21</v>
          </cell>
          <cell r="AZ402">
            <v>15</v>
          </cell>
          <cell r="BA402">
            <v>11</v>
          </cell>
          <cell r="BB402">
            <v>15</v>
          </cell>
          <cell r="BC402">
            <v>10</v>
          </cell>
          <cell r="BD402">
            <v>7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79</v>
          </cell>
          <cell r="BO402">
            <v>0</v>
          </cell>
          <cell r="BP402">
            <v>0</v>
          </cell>
          <cell r="BQ402">
            <v>21</v>
          </cell>
          <cell r="BR402">
            <v>15</v>
          </cell>
          <cell r="BS402">
            <v>11</v>
          </cell>
          <cell r="BT402">
            <v>15</v>
          </cell>
          <cell r="BU402">
            <v>10</v>
          </cell>
          <cell r="BV402">
            <v>7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79</v>
          </cell>
          <cell r="CG402">
            <v>0</v>
          </cell>
          <cell r="CH402">
            <v>0</v>
          </cell>
          <cell r="CI402">
            <v>0</v>
          </cell>
          <cell r="CJ402">
            <v>77</v>
          </cell>
        </row>
        <row r="403">
          <cell r="A403" t="str">
            <v>0664480</v>
          </cell>
          <cell r="B403" t="str">
            <v>Lowenata Primary</v>
          </cell>
          <cell r="C403" t="str">
            <v>ENG</v>
          </cell>
          <cell r="D403" t="str">
            <v>SDA</v>
          </cell>
          <cell r="E403" t="str">
            <v>Seven Day Adventist</v>
          </cell>
          <cell r="F403" t="str">
            <v>G</v>
          </cell>
          <cell r="G403" t="str">
            <v>Church (Government Assisted)</v>
          </cell>
          <cell r="H403" t="str">
            <v>Tanna</v>
          </cell>
          <cell r="I403" t="str">
            <v>Tafea</v>
          </cell>
          <cell r="J403" t="str">
            <v>0098392001</v>
          </cell>
          <cell r="K403" t="str">
            <v>LOWENATA PRIMARY SCHOOL</v>
          </cell>
          <cell r="L403" t="str">
            <v>PS</v>
          </cell>
          <cell r="M403" t="str">
            <v>No</v>
          </cell>
          <cell r="N403" t="str">
            <v>Yes</v>
          </cell>
          <cell r="O403" t="str">
            <v>Yes</v>
          </cell>
          <cell r="P403" t="str">
            <v>Yes</v>
          </cell>
          <cell r="Q403" t="str">
            <v>Yes</v>
          </cell>
          <cell r="R403" t="str">
            <v>Yes</v>
          </cell>
          <cell r="S403" t="str">
            <v>Yes</v>
          </cell>
          <cell r="T403" t="str">
            <v>No</v>
          </cell>
          <cell r="U403" t="str">
            <v>No</v>
          </cell>
          <cell r="V403" t="str">
            <v>No</v>
          </cell>
          <cell r="W403" t="str">
            <v>No</v>
          </cell>
          <cell r="X403" t="str">
            <v>No</v>
          </cell>
          <cell r="Y403" t="str">
            <v>No</v>
          </cell>
          <cell r="Z403" t="str">
            <v>No</v>
          </cell>
          <cell r="AA403" t="str">
            <v>No</v>
          </cell>
          <cell r="AB403" t="str">
            <v>No</v>
          </cell>
          <cell r="AC403" t="str">
            <v>No</v>
          </cell>
          <cell r="AD403" t="str">
            <v xml:space="preserve">1 2 3 4 5 6 </v>
          </cell>
          <cell r="AE403" t="str">
            <v>No</v>
          </cell>
          <cell r="AF403" t="str">
            <v>Yes</v>
          </cell>
          <cell r="AG403" t="str">
            <v>No</v>
          </cell>
          <cell r="AH403" t="str">
            <v>No</v>
          </cell>
          <cell r="AI403" t="str">
            <v>No</v>
          </cell>
          <cell r="AJ403" t="str">
            <v>Yes</v>
          </cell>
          <cell r="AK403" t="str">
            <v>Yes</v>
          </cell>
          <cell r="AL403" t="str">
            <v>Yes</v>
          </cell>
          <cell r="AM403" t="str">
            <v>Yes</v>
          </cell>
          <cell r="AN403" t="str">
            <v>Yes</v>
          </cell>
          <cell r="AO403" t="str">
            <v>Yes</v>
          </cell>
          <cell r="AP403" t="str">
            <v>No</v>
          </cell>
          <cell r="AQ403" t="str">
            <v>Yes</v>
          </cell>
          <cell r="AR403" t="str">
            <v>Yes</v>
          </cell>
          <cell r="AS403" t="str">
            <v>Yes</v>
          </cell>
          <cell r="AT403" t="str">
            <v>Yes</v>
          </cell>
          <cell r="AU403" t="str">
            <v>Yes</v>
          </cell>
          <cell r="AV403" t="str">
            <v>No</v>
          </cell>
          <cell r="AW403" t="str">
            <v>No</v>
          </cell>
          <cell r="AX403">
            <v>0</v>
          </cell>
          <cell r="AY403">
            <v>20</v>
          </cell>
          <cell r="AZ403">
            <v>15</v>
          </cell>
          <cell r="BA403">
            <v>15</v>
          </cell>
          <cell r="BB403">
            <v>20</v>
          </cell>
          <cell r="BC403">
            <v>19</v>
          </cell>
          <cell r="BD403">
            <v>24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113</v>
          </cell>
          <cell r="BO403">
            <v>0</v>
          </cell>
          <cell r="BP403">
            <v>0</v>
          </cell>
          <cell r="BQ403">
            <v>20</v>
          </cell>
          <cell r="BR403">
            <v>15</v>
          </cell>
          <cell r="BS403">
            <v>15</v>
          </cell>
          <cell r="BT403">
            <v>20</v>
          </cell>
          <cell r="BU403">
            <v>19</v>
          </cell>
          <cell r="BV403">
            <v>24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113</v>
          </cell>
          <cell r="CG403">
            <v>0</v>
          </cell>
          <cell r="CH403">
            <v>0</v>
          </cell>
          <cell r="CI403">
            <v>0</v>
          </cell>
          <cell r="CJ403">
            <v>76</v>
          </cell>
        </row>
        <row r="404">
          <cell r="A404" t="str">
            <v>066449</v>
          </cell>
          <cell r="B404" t="str">
            <v>Lenakel Primary</v>
          </cell>
          <cell r="C404" t="str">
            <v>ENG</v>
          </cell>
          <cell r="D404" t="str">
            <v>PCV</v>
          </cell>
          <cell r="E404" t="str">
            <v>Presbyterian Church of Vanuatu</v>
          </cell>
          <cell r="F404" t="str">
            <v>G</v>
          </cell>
          <cell r="G404" t="str">
            <v>Church (Government Assisted)</v>
          </cell>
          <cell r="H404" t="str">
            <v>Tanna</v>
          </cell>
          <cell r="I404" t="str">
            <v>Tafea</v>
          </cell>
          <cell r="J404" t="str">
            <v>0084980001</v>
          </cell>
          <cell r="K404" t="str">
            <v>LENAKEL PRIMARY SCHOOL</v>
          </cell>
          <cell r="L404" t="str">
            <v>PS</v>
          </cell>
          <cell r="M404" t="str">
            <v>No</v>
          </cell>
          <cell r="N404" t="str">
            <v>Yes</v>
          </cell>
          <cell r="O404" t="str">
            <v>Yes</v>
          </cell>
          <cell r="P404" t="str">
            <v>Yes</v>
          </cell>
          <cell r="Q404" t="str">
            <v>Yes</v>
          </cell>
          <cell r="R404" t="str">
            <v>Yes</v>
          </cell>
          <cell r="S404" t="str">
            <v>Yes</v>
          </cell>
          <cell r="T404" t="str">
            <v>No</v>
          </cell>
          <cell r="U404" t="str">
            <v>No</v>
          </cell>
          <cell r="V404" t="str">
            <v>No</v>
          </cell>
          <cell r="W404" t="str">
            <v>No</v>
          </cell>
          <cell r="X404" t="str">
            <v>No</v>
          </cell>
          <cell r="Y404" t="str">
            <v>No</v>
          </cell>
          <cell r="Z404" t="str">
            <v>No</v>
          </cell>
          <cell r="AA404" t="str">
            <v>No</v>
          </cell>
          <cell r="AB404" t="str">
            <v>No</v>
          </cell>
          <cell r="AC404" t="str">
            <v>No</v>
          </cell>
          <cell r="AD404" t="str">
            <v xml:space="preserve">1 2 3 4 5 6 </v>
          </cell>
          <cell r="AE404" t="str">
            <v>No</v>
          </cell>
          <cell r="AF404" t="str">
            <v>Yes</v>
          </cell>
          <cell r="AG404" t="str">
            <v>No</v>
          </cell>
          <cell r="AH404" t="str">
            <v>No</v>
          </cell>
          <cell r="AI404" t="str">
            <v>No</v>
          </cell>
          <cell r="AJ404" t="str">
            <v>Yes</v>
          </cell>
          <cell r="AK404" t="str">
            <v>Yes</v>
          </cell>
          <cell r="AL404" t="str">
            <v>Yes</v>
          </cell>
          <cell r="AM404" t="str">
            <v>Yes</v>
          </cell>
          <cell r="AN404" t="str">
            <v>Yes</v>
          </cell>
          <cell r="AO404" t="str">
            <v>Yes</v>
          </cell>
          <cell r="AP404" t="str">
            <v>Yes</v>
          </cell>
          <cell r="AQ404" t="str">
            <v>Yes</v>
          </cell>
          <cell r="AR404" t="str">
            <v>Yes</v>
          </cell>
          <cell r="AS404" t="str">
            <v>Yes</v>
          </cell>
          <cell r="AT404" t="str">
            <v>Yes</v>
          </cell>
          <cell r="AU404" t="str">
            <v>Yes</v>
          </cell>
          <cell r="AV404" t="str">
            <v>No</v>
          </cell>
          <cell r="AW404" t="str">
            <v>No</v>
          </cell>
          <cell r="AX404">
            <v>0</v>
          </cell>
          <cell r="AY404">
            <v>84</v>
          </cell>
          <cell r="AZ404">
            <v>89</v>
          </cell>
          <cell r="BA404">
            <v>62</v>
          </cell>
          <cell r="BB404">
            <v>75</v>
          </cell>
          <cell r="BC404">
            <v>62</v>
          </cell>
          <cell r="BD404">
            <v>68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440</v>
          </cell>
          <cell r="BO404">
            <v>0</v>
          </cell>
          <cell r="BP404">
            <v>0</v>
          </cell>
          <cell r="BQ404">
            <v>84</v>
          </cell>
          <cell r="BR404">
            <v>89</v>
          </cell>
          <cell r="BS404">
            <v>62</v>
          </cell>
          <cell r="BT404">
            <v>75</v>
          </cell>
          <cell r="BU404">
            <v>62</v>
          </cell>
          <cell r="BV404">
            <v>68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440</v>
          </cell>
          <cell r="CG404">
            <v>0</v>
          </cell>
          <cell r="CH404">
            <v>0</v>
          </cell>
          <cell r="CI404">
            <v>0</v>
          </cell>
          <cell r="CJ404">
            <v>179</v>
          </cell>
        </row>
        <row r="405">
          <cell r="A405" t="str">
            <v>0664493</v>
          </cell>
          <cell r="B405" t="str">
            <v>Enekis Primary</v>
          </cell>
          <cell r="C405" t="str">
            <v>ENG</v>
          </cell>
          <cell r="D405" t="str">
            <v>SDA</v>
          </cell>
          <cell r="E405" t="str">
            <v>Seven Day Adventist</v>
          </cell>
          <cell r="F405" t="str">
            <v>G</v>
          </cell>
          <cell r="G405" t="str">
            <v>Church (Government Assisted)</v>
          </cell>
          <cell r="H405" t="str">
            <v>Tanna</v>
          </cell>
          <cell r="I405" t="str">
            <v>Tafea</v>
          </cell>
          <cell r="J405" t="str">
            <v>0098393001</v>
          </cell>
          <cell r="K405" t="str">
            <v>ENEKIS PRIMARY SCHOOL</v>
          </cell>
          <cell r="L405" t="str">
            <v>PS</v>
          </cell>
          <cell r="M405" t="str">
            <v>No</v>
          </cell>
          <cell r="N405" t="str">
            <v>Yes</v>
          </cell>
          <cell r="O405" t="str">
            <v>Yes</v>
          </cell>
          <cell r="P405" t="str">
            <v>Yes</v>
          </cell>
          <cell r="Q405" t="str">
            <v>Yes</v>
          </cell>
          <cell r="R405" t="str">
            <v>Yes</v>
          </cell>
          <cell r="S405" t="str">
            <v>Yes</v>
          </cell>
          <cell r="T405" t="str">
            <v>No</v>
          </cell>
          <cell r="U405" t="str">
            <v>No</v>
          </cell>
          <cell r="V405" t="str">
            <v>No</v>
          </cell>
          <cell r="W405" t="str">
            <v>No</v>
          </cell>
          <cell r="X405" t="str">
            <v>No</v>
          </cell>
          <cell r="Y405" t="str">
            <v>No</v>
          </cell>
          <cell r="Z405" t="str">
            <v>No</v>
          </cell>
          <cell r="AA405" t="str">
            <v>No</v>
          </cell>
          <cell r="AB405" t="str">
            <v>No</v>
          </cell>
          <cell r="AC405" t="str">
            <v>No</v>
          </cell>
          <cell r="AD405" t="str">
            <v xml:space="preserve">1 2 3 4 5 6 </v>
          </cell>
          <cell r="AE405" t="str">
            <v>No</v>
          </cell>
          <cell r="AF405" t="str">
            <v>Yes</v>
          </cell>
          <cell r="AG405" t="str">
            <v>No</v>
          </cell>
          <cell r="AH405" t="str">
            <v>No</v>
          </cell>
          <cell r="AI405" t="str">
            <v>No</v>
          </cell>
          <cell r="AJ405" t="str">
            <v>Yes</v>
          </cell>
          <cell r="AK405" t="str">
            <v>Yes</v>
          </cell>
          <cell r="AL405" t="str">
            <v>Yes</v>
          </cell>
          <cell r="AM405" t="str">
            <v>Yes</v>
          </cell>
          <cell r="AN405" t="str">
            <v>Yes</v>
          </cell>
          <cell r="AO405" t="str">
            <v>Yes</v>
          </cell>
          <cell r="AP405" t="str">
            <v>No</v>
          </cell>
          <cell r="AQ405" t="str">
            <v>Yes</v>
          </cell>
          <cell r="AR405" t="str">
            <v>Yes</v>
          </cell>
          <cell r="AS405" t="str">
            <v>Yes</v>
          </cell>
          <cell r="AT405" t="str">
            <v>Yes</v>
          </cell>
          <cell r="AU405" t="str">
            <v>Yes</v>
          </cell>
          <cell r="AV405" t="str">
            <v>No</v>
          </cell>
          <cell r="AW405" t="str">
            <v>No</v>
          </cell>
          <cell r="AX405">
            <v>0</v>
          </cell>
          <cell r="AY405">
            <v>19</v>
          </cell>
          <cell r="AZ405">
            <v>15</v>
          </cell>
          <cell r="BA405">
            <v>18</v>
          </cell>
          <cell r="BB405">
            <v>19</v>
          </cell>
          <cell r="BC405">
            <v>29</v>
          </cell>
          <cell r="BD405">
            <v>24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124</v>
          </cell>
          <cell r="BO405">
            <v>0</v>
          </cell>
          <cell r="BP405">
            <v>0</v>
          </cell>
          <cell r="BQ405">
            <v>19</v>
          </cell>
          <cell r="BR405">
            <v>15</v>
          </cell>
          <cell r="BS405">
            <v>18</v>
          </cell>
          <cell r="BT405">
            <v>19</v>
          </cell>
          <cell r="BU405">
            <v>29</v>
          </cell>
          <cell r="BV405">
            <v>24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124</v>
          </cell>
          <cell r="CG405">
            <v>0</v>
          </cell>
          <cell r="CH405">
            <v>0</v>
          </cell>
          <cell r="CI405">
            <v>0</v>
          </cell>
          <cell r="CJ405">
            <v>122</v>
          </cell>
        </row>
        <row r="406">
          <cell r="A406" t="str">
            <v>0664494</v>
          </cell>
          <cell r="B406" t="str">
            <v>Leauer Primary</v>
          </cell>
          <cell r="C406" t="str">
            <v>ENG</v>
          </cell>
          <cell r="D406" t="str">
            <v>SDA</v>
          </cell>
          <cell r="E406" t="str">
            <v>Seven Day Adventist</v>
          </cell>
          <cell r="F406" t="str">
            <v>G</v>
          </cell>
          <cell r="G406" t="str">
            <v>Church (Government Assisted)</v>
          </cell>
          <cell r="H406" t="str">
            <v>Tanna</v>
          </cell>
          <cell r="I406" t="str">
            <v>Tafea</v>
          </cell>
          <cell r="J406" t="str">
            <v>0098262001</v>
          </cell>
          <cell r="K406" t="str">
            <v>LEAUR PRIMARY SCHOOL</v>
          </cell>
          <cell r="L406" t="str">
            <v>PS</v>
          </cell>
          <cell r="M406" t="str">
            <v>No</v>
          </cell>
          <cell r="N406" t="str">
            <v>Yes</v>
          </cell>
          <cell r="O406" t="str">
            <v>Yes</v>
          </cell>
          <cell r="P406" t="str">
            <v>Yes</v>
          </cell>
          <cell r="Q406" t="str">
            <v>Yes</v>
          </cell>
          <cell r="R406" t="str">
            <v>Yes</v>
          </cell>
          <cell r="S406" t="str">
            <v>Yes</v>
          </cell>
          <cell r="T406" t="str">
            <v>No</v>
          </cell>
          <cell r="U406" t="str">
            <v>No</v>
          </cell>
          <cell r="V406" t="str">
            <v>No</v>
          </cell>
          <cell r="W406" t="str">
            <v>No</v>
          </cell>
          <cell r="X406" t="str">
            <v>No</v>
          </cell>
          <cell r="Y406" t="str">
            <v>No</v>
          </cell>
          <cell r="Z406" t="str">
            <v>No</v>
          </cell>
          <cell r="AA406" t="str">
            <v>No</v>
          </cell>
          <cell r="AB406" t="str">
            <v>No</v>
          </cell>
          <cell r="AC406" t="str">
            <v>No</v>
          </cell>
          <cell r="AD406" t="str">
            <v xml:space="preserve">1 2 3 4 5 6 </v>
          </cell>
          <cell r="AE406" t="str">
            <v>No</v>
          </cell>
          <cell r="AF406" t="str">
            <v>Yes</v>
          </cell>
          <cell r="AG406" t="str">
            <v>No</v>
          </cell>
          <cell r="AH406" t="str">
            <v>No</v>
          </cell>
          <cell r="AI406" t="str">
            <v>No</v>
          </cell>
          <cell r="AJ406" t="str">
            <v>Yes</v>
          </cell>
          <cell r="AK406" t="str">
            <v>Yes</v>
          </cell>
          <cell r="AL406" t="str">
            <v>Yes</v>
          </cell>
          <cell r="AM406" t="str">
            <v>Yes</v>
          </cell>
          <cell r="AN406" t="str">
            <v>Yes</v>
          </cell>
          <cell r="AO406" t="str">
            <v>Yes</v>
          </cell>
          <cell r="AP406" t="str">
            <v>No</v>
          </cell>
          <cell r="AQ406" t="str">
            <v>No</v>
          </cell>
          <cell r="AR406" t="str">
            <v>Yes</v>
          </cell>
          <cell r="AS406" t="str">
            <v>Yes</v>
          </cell>
          <cell r="AT406" t="str">
            <v>Yes</v>
          </cell>
          <cell r="AU406" t="str">
            <v>Yes</v>
          </cell>
          <cell r="AV406" t="str">
            <v>No</v>
          </cell>
          <cell r="AW406" t="str">
            <v>No</v>
          </cell>
          <cell r="AX406">
            <v>0</v>
          </cell>
          <cell r="AY406">
            <v>11</v>
          </cell>
          <cell r="AZ406">
            <v>15</v>
          </cell>
          <cell r="BA406">
            <v>8</v>
          </cell>
          <cell r="BB406">
            <v>11</v>
          </cell>
          <cell r="BC406">
            <v>10</v>
          </cell>
          <cell r="BD406">
            <v>18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73</v>
          </cell>
          <cell r="BO406">
            <v>0</v>
          </cell>
          <cell r="BP406">
            <v>0</v>
          </cell>
          <cell r="BQ406">
            <v>11</v>
          </cell>
          <cell r="BR406">
            <v>15</v>
          </cell>
          <cell r="BS406">
            <v>8</v>
          </cell>
          <cell r="BT406">
            <v>11</v>
          </cell>
          <cell r="BU406">
            <v>10</v>
          </cell>
          <cell r="BV406">
            <v>18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73</v>
          </cell>
          <cell r="CG406">
            <v>0</v>
          </cell>
          <cell r="CH406">
            <v>0</v>
          </cell>
          <cell r="CI406">
            <v>0</v>
          </cell>
          <cell r="CJ406">
            <v>70</v>
          </cell>
        </row>
        <row r="407">
          <cell r="A407" t="str">
            <v>066450</v>
          </cell>
          <cell r="B407" t="str">
            <v>Lenaken Francais Primary</v>
          </cell>
          <cell r="C407" t="str">
            <v>FRE</v>
          </cell>
          <cell r="D407" t="str">
            <v>PEB_TAFEA</v>
          </cell>
          <cell r="E407" t="str">
            <v>Tafea PEB</v>
          </cell>
          <cell r="F407" t="str">
            <v>V</v>
          </cell>
          <cell r="G407" t="str">
            <v>Government of Vanuatu</v>
          </cell>
          <cell r="H407" t="str">
            <v>Tanna</v>
          </cell>
          <cell r="I407" t="str">
            <v>Tafea</v>
          </cell>
          <cell r="J407" t="str">
            <v>0084982001</v>
          </cell>
          <cell r="K407" t="str">
            <v>LENAKEN PRIMARY SCHOOL</v>
          </cell>
          <cell r="L407" t="str">
            <v>PS</v>
          </cell>
          <cell r="M407" t="str">
            <v>No</v>
          </cell>
          <cell r="N407" t="str">
            <v>Yes</v>
          </cell>
          <cell r="O407" t="str">
            <v>Yes</v>
          </cell>
          <cell r="P407" t="str">
            <v>Yes</v>
          </cell>
          <cell r="Q407" t="str">
            <v>Yes</v>
          </cell>
          <cell r="R407" t="str">
            <v>Yes</v>
          </cell>
          <cell r="S407" t="str">
            <v>Yes</v>
          </cell>
          <cell r="T407" t="str">
            <v>No</v>
          </cell>
          <cell r="U407" t="str">
            <v>No</v>
          </cell>
          <cell r="V407" t="str">
            <v>No</v>
          </cell>
          <cell r="W407" t="str">
            <v>No</v>
          </cell>
          <cell r="X407" t="str">
            <v>No</v>
          </cell>
          <cell r="Y407" t="str">
            <v>No</v>
          </cell>
          <cell r="Z407" t="str">
            <v>No</v>
          </cell>
          <cell r="AA407" t="str">
            <v>No</v>
          </cell>
          <cell r="AB407" t="str">
            <v>No</v>
          </cell>
          <cell r="AC407" t="str">
            <v>No</v>
          </cell>
          <cell r="AD407" t="str">
            <v xml:space="preserve">1 2 3 4 5 6 </v>
          </cell>
          <cell r="AE407" t="str">
            <v>No</v>
          </cell>
          <cell r="AF407" t="str">
            <v>Yes</v>
          </cell>
          <cell r="AG407" t="str">
            <v>No</v>
          </cell>
          <cell r="AH407" t="str">
            <v>No</v>
          </cell>
          <cell r="AI407" t="str">
            <v>No</v>
          </cell>
          <cell r="AJ407" t="str">
            <v>Yes</v>
          </cell>
          <cell r="AK407" t="str">
            <v>Yes</v>
          </cell>
          <cell r="AL407" t="str">
            <v>Yes</v>
          </cell>
          <cell r="AM407" t="str">
            <v>Yes</v>
          </cell>
          <cell r="AN407" t="str">
            <v>Yes</v>
          </cell>
          <cell r="AO407" t="str">
            <v>Yes</v>
          </cell>
          <cell r="AP407" t="str">
            <v>Yes</v>
          </cell>
          <cell r="AQ407" t="str">
            <v>Yes</v>
          </cell>
          <cell r="AR407" t="str">
            <v>Yes</v>
          </cell>
          <cell r="AS407" t="str">
            <v>Yes</v>
          </cell>
          <cell r="AT407" t="str">
            <v>Yes</v>
          </cell>
          <cell r="AU407" t="str">
            <v>Yes</v>
          </cell>
          <cell r="AV407" t="str">
            <v>No</v>
          </cell>
          <cell r="AW407" t="str">
            <v>No</v>
          </cell>
          <cell r="AX407">
            <v>0</v>
          </cell>
          <cell r="AY407">
            <v>29</v>
          </cell>
          <cell r="AZ407">
            <v>28</v>
          </cell>
          <cell r="BA407">
            <v>17</v>
          </cell>
          <cell r="BB407">
            <v>15</v>
          </cell>
          <cell r="BC407">
            <v>14</v>
          </cell>
          <cell r="BD407">
            <v>12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115</v>
          </cell>
          <cell r="BO407">
            <v>0</v>
          </cell>
          <cell r="BP407">
            <v>0</v>
          </cell>
          <cell r="BQ407">
            <v>29</v>
          </cell>
          <cell r="BR407">
            <v>28</v>
          </cell>
          <cell r="BS407">
            <v>17</v>
          </cell>
          <cell r="BT407">
            <v>15</v>
          </cell>
          <cell r="BU407">
            <v>14</v>
          </cell>
          <cell r="BV407">
            <v>12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115</v>
          </cell>
          <cell r="CG407">
            <v>0</v>
          </cell>
          <cell r="CH407">
            <v>0</v>
          </cell>
          <cell r="CI407">
            <v>0</v>
          </cell>
          <cell r="CJ407">
            <v>99</v>
          </cell>
        </row>
        <row r="408">
          <cell r="A408" t="str">
            <v>066451</v>
          </cell>
          <cell r="B408" t="str">
            <v>Lenaken English Primary</v>
          </cell>
          <cell r="C408" t="str">
            <v>ENG</v>
          </cell>
          <cell r="D408" t="str">
            <v>PEB_TAFEA</v>
          </cell>
          <cell r="E408" t="str">
            <v>Tafea PEB</v>
          </cell>
          <cell r="F408" t="str">
            <v>V</v>
          </cell>
          <cell r="G408" t="str">
            <v>Government of Vanuatu</v>
          </cell>
          <cell r="H408" t="str">
            <v>Tanna</v>
          </cell>
          <cell r="I408" t="str">
            <v>Tafea</v>
          </cell>
          <cell r="J408" t="str">
            <v>0084982001</v>
          </cell>
          <cell r="K408" t="str">
            <v>LENAKEN PRIMARY SCHOOL</v>
          </cell>
          <cell r="L408" t="str">
            <v>PS</v>
          </cell>
          <cell r="M408" t="str">
            <v>No</v>
          </cell>
          <cell r="N408" t="str">
            <v>Yes</v>
          </cell>
          <cell r="O408" t="str">
            <v>Yes</v>
          </cell>
          <cell r="P408" t="str">
            <v>Yes</v>
          </cell>
          <cell r="Q408" t="str">
            <v>Yes</v>
          </cell>
          <cell r="R408" t="str">
            <v>Yes</v>
          </cell>
          <cell r="S408" t="str">
            <v>Yes</v>
          </cell>
          <cell r="T408" t="str">
            <v>No</v>
          </cell>
          <cell r="U408" t="str">
            <v>No</v>
          </cell>
          <cell r="V408" t="str">
            <v>No</v>
          </cell>
          <cell r="W408" t="str">
            <v>No</v>
          </cell>
          <cell r="X408" t="str">
            <v>No</v>
          </cell>
          <cell r="Y408" t="str">
            <v>No</v>
          </cell>
          <cell r="Z408" t="str">
            <v>No</v>
          </cell>
          <cell r="AA408" t="str">
            <v>No</v>
          </cell>
          <cell r="AB408" t="str">
            <v>No</v>
          </cell>
          <cell r="AC408" t="str">
            <v>No</v>
          </cell>
          <cell r="AD408" t="str">
            <v xml:space="preserve">1 2 3 4 5 6 </v>
          </cell>
          <cell r="AE408" t="str">
            <v>No</v>
          </cell>
          <cell r="AF408" t="str">
            <v>Yes</v>
          </cell>
          <cell r="AG408" t="str">
            <v>No</v>
          </cell>
          <cell r="AH408" t="str">
            <v>No</v>
          </cell>
          <cell r="AI408" t="str">
            <v>No</v>
          </cell>
          <cell r="AJ408" t="str">
            <v>Yes</v>
          </cell>
          <cell r="AK408" t="str">
            <v>Yes</v>
          </cell>
          <cell r="AL408" t="str">
            <v>Yes</v>
          </cell>
          <cell r="AM408" t="str">
            <v>Yes</v>
          </cell>
          <cell r="AN408" t="str">
            <v>Yes</v>
          </cell>
          <cell r="AO408" t="str">
            <v>Yes</v>
          </cell>
          <cell r="AP408" t="str">
            <v>Yes</v>
          </cell>
          <cell r="AQ408" t="str">
            <v>Yes</v>
          </cell>
          <cell r="AR408" t="str">
            <v>Yes</v>
          </cell>
          <cell r="AS408" t="str">
            <v>Yes</v>
          </cell>
          <cell r="AT408" t="str">
            <v>Yes</v>
          </cell>
          <cell r="AU408" t="str">
            <v>Yes</v>
          </cell>
          <cell r="AV408" t="str">
            <v>No</v>
          </cell>
          <cell r="AW408" t="str">
            <v>No</v>
          </cell>
          <cell r="AX408">
            <v>0</v>
          </cell>
          <cell r="AY408">
            <v>30</v>
          </cell>
          <cell r="AZ408">
            <v>14</v>
          </cell>
          <cell r="BA408">
            <v>32</v>
          </cell>
          <cell r="BB408">
            <v>36</v>
          </cell>
          <cell r="BC408">
            <v>32</v>
          </cell>
          <cell r="BD408">
            <v>24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168</v>
          </cell>
          <cell r="BO408">
            <v>0</v>
          </cell>
          <cell r="BP408">
            <v>0</v>
          </cell>
          <cell r="BQ408">
            <v>30</v>
          </cell>
          <cell r="BR408">
            <v>14</v>
          </cell>
          <cell r="BS408">
            <v>32</v>
          </cell>
          <cell r="BT408">
            <v>36</v>
          </cell>
          <cell r="BU408">
            <v>32</v>
          </cell>
          <cell r="BV408">
            <v>24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168</v>
          </cell>
          <cell r="CG408">
            <v>0</v>
          </cell>
          <cell r="CH408">
            <v>0</v>
          </cell>
          <cell r="CI408">
            <v>0</v>
          </cell>
          <cell r="CJ408">
            <v>165</v>
          </cell>
        </row>
        <row r="409">
          <cell r="A409" t="str">
            <v>0664512</v>
          </cell>
          <cell r="B409" t="str">
            <v>Tawiak Primary</v>
          </cell>
          <cell r="C409" t="str">
            <v>ENG</v>
          </cell>
          <cell r="D409" t="str">
            <v>PCV</v>
          </cell>
          <cell r="E409" t="str">
            <v>Presbyterian Church of Vanuatu</v>
          </cell>
          <cell r="F409" t="str">
            <v>G</v>
          </cell>
          <cell r="G409" t="str">
            <v>Church (Government Assisted)</v>
          </cell>
          <cell r="H409" t="str">
            <v>Tanna</v>
          </cell>
          <cell r="I409" t="str">
            <v>Tafea</v>
          </cell>
          <cell r="J409" t="str">
            <v>0161543001</v>
          </cell>
          <cell r="K409" t="str">
            <v>TAWIAK PRIMARY SCHOOL</v>
          </cell>
          <cell r="L409" t="str">
            <v>PS</v>
          </cell>
          <cell r="M409" t="str">
            <v>No</v>
          </cell>
          <cell r="N409" t="str">
            <v>Yes</v>
          </cell>
          <cell r="O409" t="str">
            <v>Yes</v>
          </cell>
          <cell r="P409" t="str">
            <v>Yes</v>
          </cell>
          <cell r="Q409" t="str">
            <v>Yes</v>
          </cell>
          <cell r="R409" t="str">
            <v>Yes</v>
          </cell>
          <cell r="S409" t="str">
            <v>Yes</v>
          </cell>
          <cell r="T409" t="str">
            <v>No</v>
          </cell>
          <cell r="U409" t="str">
            <v>No</v>
          </cell>
          <cell r="V409" t="str">
            <v>No</v>
          </cell>
          <cell r="W409" t="str">
            <v>No</v>
          </cell>
          <cell r="X409" t="str">
            <v>No</v>
          </cell>
          <cell r="Y409" t="str">
            <v>No</v>
          </cell>
          <cell r="Z409" t="str">
            <v>No</v>
          </cell>
          <cell r="AA409" t="str">
            <v>No</v>
          </cell>
          <cell r="AB409" t="str">
            <v>No</v>
          </cell>
          <cell r="AC409" t="str">
            <v>No</v>
          </cell>
          <cell r="AD409" t="str">
            <v xml:space="preserve">1 2 3 4 5 6 </v>
          </cell>
          <cell r="AE409" t="str">
            <v>No</v>
          </cell>
          <cell r="AF409" t="str">
            <v>Yes</v>
          </cell>
          <cell r="AG409" t="str">
            <v>No</v>
          </cell>
          <cell r="AH409" t="str">
            <v>No</v>
          </cell>
          <cell r="AI409" t="str">
            <v>No</v>
          </cell>
          <cell r="AJ409" t="str">
            <v>Yes</v>
          </cell>
          <cell r="AK409" t="str">
            <v>Yes</v>
          </cell>
          <cell r="AL409" t="str">
            <v>Yes</v>
          </cell>
          <cell r="AM409" t="str">
            <v>Yes</v>
          </cell>
          <cell r="AN409" t="str">
            <v>Yes</v>
          </cell>
          <cell r="AO409" t="str">
            <v>Yes</v>
          </cell>
          <cell r="AP409" t="str">
            <v>No</v>
          </cell>
          <cell r="AQ409" t="str">
            <v>Yes</v>
          </cell>
          <cell r="AR409" t="str">
            <v>Yes</v>
          </cell>
          <cell r="AS409" t="str">
            <v>Yes</v>
          </cell>
          <cell r="AT409" t="str">
            <v>Yes</v>
          </cell>
          <cell r="AU409" t="str">
            <v>Yes</v>
          </cell>
          <cell r="AV409" t="str">
            <v>No</v>
          </cell>
          <cell r="AW409" t="str">
            <v>No</v>
          </cell>
          <cell r="AX409">
            <v>0</v>
          </cell>
          <cell r="AY409">
            <v>4</v>
          </cell>
          <cell r="AZ409">
            <v>6</v>
          </cell>
          <cell r="BA409">
            <v>5</v>
          </cell>
          <cell r="BB409">
            <v>4</v>
          </cell>
          <cell r="BC409">
            <v>11</v>
          </cell>
          <cell r="BD409">
            <v>13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43</v>
          </cell>
          <cell r="BO409">
            <v>0</v>
          </cell>
          <cell r="BP409">
            <v>0</v>
          </cell>
          <cell r="BQ409">
            <v>4</v>
          </cell>
          <cell r="BR409">
            <v>6</v>
          </cell>
          <cell r="BS409">
            <v>5</v>
          </cell>
          <cell r="BT409">
            <v>4</v>
          </cell>
          <cell r="BU409">
            <v>11</v>
          </cell>
          <cell r="BV409">
            <v>13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43</v>
          </cell>
          <cell r="CG409">
            <v>0</v>
          </cell>
          <cell r="CH409">
            <v>0</v>
          </cell>
          <cell r="CI409">
            <v>0</v>
          </cell>
          <cell r="CJ409">
            <v>42</v>
          </cell>
        </row>
        <row r="410">
          <cell r="A410" t="str">
            <v>066453</v>
          </cell>
          <cell r="B410" t="str">
            <v>Loono Primary</v>
          </cell>
          <cell r="C410" t="str">
            <v>FRE</v>
          </cell>
          <cell r="D410" t="str">
            <v>CATH</v>
          </cell>
          <cell r="E410" t="str">
            <v>Catholic Education Authority</v>
          </cell>
          <cell r="F410" t="str">
            <v>G</v>
          </cell>
          <cell r="G410" t="str">
            <v>Church (Government Assisted)</v>
          </cell>
          <cell r="H410" t="str">
            <v>Tanna</v>
          </cell>
          <cell r="I410" t="str">
            <v>Tafea</v>
          </cell>
          <cell r="J410" t="str">
            <v>0085123001</v>
          </cell>
          <cell r="K410" t="str">
            <v>LOONO PRIMARY SCHOOL</v>
          </cell>
          <cell r="L410" t="str">
            <v>PS</v>
          </cell>
          <cell r="M410" t="str">
            <v>No</v>
          </cell>
          <cell r="N410" t="str">
            <v>Yes</v>
          </cell>
          <cell r="O410" t="str">
            <v>Yes</v>
          </cell>
          <cell r="P410" t="str">
            <v>Yes</v>
          </cell>
          <cell r="Q410" t="str">
            <v>Yes</v>
          </cell>
          <cell r="R410" t="str">
            <v>Yes</v>
          </cell>
          <cell r="S410" t="str">
            <v>Yes</v>
          </cell>
          <cell r="T410" t="str">
            <v>No</v>
          </cell>
          <cell r="U410" t="str">
            <v>No</v>
          </cell>
          <cell r="V410" t="str">
            <v>No</v>
          </cell>
          <cell r="W410" t="str">
            <v>No</v>
          </cell>
          <cell r="X410" t="str">
            <v>No</v>
          </cell>
          <cell r="Y410" t="str">
            <v>No</v>
          </cell>
          <cell r="Z410" t="str">
            <v>No</v>
          </cell>
          <cell r="AA410" t="str">
            <v>No</v>
          </cell>
          <cell r="AB410" t="str">
            <v>No</v>
          </cell>
          <cell r="AC410" t="str">
            <v>No</v>
          </cell>
          <cell r="AD410" t="str">
            <v xml:space="preserve">1 2 3 4 5 6 </v>
          </cell>
          <cell r="AE410" t="str">
            <v>No</v>
          </cell>
          <cell r="AF410" t="str">
            <v>Yes</v>
          </cell>
          <cell r="AG410" t="str">
            <v>No</v>
          </cell>
          <cell r="AH410" t="str">
            <v>No</v>
          </cell>
          <cell r="AI410" t="str">
            <v>No</v>
          </cell>
          <cell r="AJ410" t="str">
            <v>No</v>
          </cell>
          <cell r="AK410" t="str">
            <v>Yes</v>
          </cell>
          <cell r="AL410" t="str">
            <v>Yes</v>
          </cell>
          <cell r="AM410" t="str">
            <v>Yes</v>
          </cell>
          <cell r="AN410" t="str">
            <v>Yes</v>
          </cell>
          <cell r="AO410" t="str">
            <v>Yes</v>
          </cell>
          <cell r="AP410" t="str">
            <v>Yes</v>
          </cell>
          <cell r="AQ410" t="str">
            <v>Yes</v>
          </cell>
          <cell r="AR410" t="str">
            <v>Yes</v>
          </cell>
          <cell r="AS410" t="str">
            <v>Yes</v>
          </cell>
          <cell r="AT410" t="str">
            <v>Yes</v>
          </cell>
          <cell r="AU410" t="str">
            <v>Yes</v>
          </cell>
          <cell r="AV410" t="str">
            <v>No</v>
          </cell>
          <cell r="AW410" t="str">
            <v>No</v>
          </cell>
          <cell r="AX410">
            <v>0</v>
          </cell>
          <cell r="AY410">
            <v>0</v>
          </cell>
          <cell r="AZ410">
            <v>28</v>
          </cell>
          <cell r="BA410">
            <v>15</v>
          </cell>
          <cell r="BB410">
            <v>6</v>
          </cell>
          <cell r="BC410">
            <v>11</v>
          </cell>
          <cell r="BD410">
            <v>14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74</v>
          </cell>
          <cell r="BO410">
            <v>0</v>
          </cell>
          <cell r="BP410">
            <v>0</v>
          </cell>
          <cell r="BQ410">
            <v>0</v>
          </cell>
          <cell r="BR410">
            <v>28</v>
          </cell>
          <cell r="BS410">
            <v>15</v>
          </cell>
          <cell r="BT410">
            <v>6</v>
          </cell>
          <cell r="BU410">
            <v>11</v>
          </cell>
          <cell r="BV410">
            <v>14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74</v>
          </cell>
          <cell r="CG410">
            <v>0</v>
          </cell>
          <cell r="CH410">
            <v>0</v>
          </cell>
          <cell r="CI410">
            <v>0</v>
          </cell>
          <cell r="CJ410">
            <v>74</v>
          </cell>
        </row>
        <row r="411">
          <cell r="A411" t="str">
            <v>066454</v>
          </cell>
          <cell r="B411" t="str">
            <v>Loukaru (Lounalou) Primary</v>
          </cell>
          <cell r="C411" t="str">
            <v>ENG</v>
          </cell>
          <cell r="D411" t="str">
            <v>SDA</v>
          </cell>
          <cell r="E411" t="str">
            <v>Seven Day Adventist</v>
          </cell>
          <cell r="F411" t="str">
            <v>G</v>
          </cell>
          <cell r="G411" t="str">
            <v>Church (Government Assisted)</v>
          </cell>
          <cell r="H411" t="str">
            <v>Tanna</v>
          </cell>
          <cell r="I411" t="str">
            <v>Tafea</v>
          </cell>
          <cell r="J411" t="str">
            <v>0085124001</v>
          </cell>
          <cell r="K411" t="str">
            <v>LOUKARU PRIMARY SCHOOL</v>
          </cell>
          <cell r="L411" t="str">
            <v>PS</v>
          </cell>
          <cell r="M411" t="str">
            <v>No</v>
          </cell>
          <cell r="N411" t="str">
            <v>Yes</v>
          </cell>
          <cell r="O411" t="str">
            <v>Yes</v>
          </cell>
          <cell r="P411" t="str">
            <v>Yes</v>
          </cell>
          <cell r="Q411" t="str">
            <v>Yes</v>
          </cell>
          <cell r="R411" t="str">
            <v>Yes</v>
          </cell>
          <cell r="S411" t="str">
            <v>Yes</v>
          </cell>
          <cell r="T411" t="str">
            <v>No</v>
          </cell>
          <cell r="U411" t="str">
            <v>No</v>
          </cell>
          <cell r="V411" t="str">
            <v>No</v>
          </cell>
          <cell r="W411" t="str">
            <v>No</v>
          </cell>
          <cell r="X411" t="str">
            <v>No</v>
          </cell>
          <cell r="Y411" t="str">
            <v>No</v>
          </cell>
          <cell r="Z411" t="str">
            <v>No</v>
          </cell>
          <cell r="AA411" t="str">
            <v>No</v>
          </cell>
          <cell r="AB411" t="str">
            <v>No</v>
          </cell>
          <cell r="AC411" t="str">
            <v>No</v>
          </cell>
          <cell r="AD411" t="str">
            <v xml:space="preserve">1 2 3 4 5 6 </v>
          </cell>
          <cell r="AE411" t="str">
            <v>No</v>
          </cell>
          <cell r="AF411" t="str">
            <v>Yes</v>
          </cell>
          <cell r="AG411" t="str">
            <v>No</v>
          </cell>
          <cell r="AH411" t="str">
            <v>No</v>
          </cell>
          <cell r="AI411" t="str">
            <v>No</v>
          </cell>
          <cell r="AJ411" t="str">
            <v>No</v>
          </cell>
          <cell r="AK411" t="str">
            <v>Yes</v>
          </cell>
          <cell r="AL411" t="str">
            <v>Yes</v>
          </cell>
          <cell r="AM411" t="str">
            <v>Yes</v>
          </cell>
          <cell r="AN411" t="str">
            <v>Yes</v>
          </cell>
          <cell r="AO411" t="str">
            <v>Yes</v>
          </cell>
          <cell r="AP411" t="str">
            <v>No</v>
          </cell>
          <cell r="AQ411" t="str">
            <v>No</v>
          </cell>
          <cell r="AR411" t="str">
            <v>Yes</v>
          </cell>
          <cell r="AS411" t="str">
            <v>Yes</v>
          </cell>
          <cell r="AT411" t="str">
            <v>Yes</v>
          </cell>
          <cell r="AU411" t="str">
            <v>Yes</v>
          </cell>
          <cell r="AV411" t="str">
            <v>No</v>
          </cell>
          <cell r="AW411" t="str">
            <v>No</v>
          </cell>
          <cell r="AX411">
            <v>0</v>
          </cell>
          <cell r="AY411">
            <v>17</v>
          </cell>
          <cell r="AZ411">
            <v>19</v>
          </cell>
          <cell r="BA411">
            <v>20</v>
          </cell>
          <cell r="BB411">
            <v>46</v>
          </cell>
          <cell r="BC411">
            <v>34</v>
          </cell>
          <cell r="BD411">
            <v>22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158</v>
          </cell>
          <cell r="BO411">
            <v>0</v>
          </cell>
          <cell r="BP411">
            <v>0</v>
          </cell>
          <cell r="BQ411">
            <v>17</v>
          </cell>
          <cell r="BR411">
            <v>19</v>
          </cell>
          <cell r="BS411">
            <v>20</v>
          </cell>
          <cell r="BT411">
            <v>46</v>
          </cell>
          <cell r="BU411">
            <v>34</v>
          </cell>
          <cell r="BV411">
            <v>22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158</v>
          </cell>
          <cell r="CG411">
            <v>0</v>
          </cell>
          <cell r="CH411">
            <v>0</v>
          </cell>
          <cell r="CI411">
            <v>0</v>
          </cell>
          <cell r="CJ411">
            <v>118</v>
          </cell>
        </row>
        <row r="412">
          <cell r="A412" t="str">
            <v>066455</v>
          </cell>
          <cell r="B412" t="str">
            <v>Loukatai Primary</v>
          </cell>
          <cell r="C412" t="str">
            <v>ENG</v>
          </cell>
          <cell r="D412" t="str">
            <v>PEB_TAFEA</v>
          </cell>
          <cell r="E412" t="str">
            <v>Tafea PEB</v>
          </cell>
          <cell r="F412" t="str">
            <v>V</v>
          </cell>
          <cell r="G412" t="str">
            <v>Government of Vanuatu</v>
          </cell>
          <cell r="H412" t="str">
            <v>Tanna</v>
          </cell>
          <cell r="I412" t="str">
            <v>Tafea</v>
          </cell>
          <cell r="J412" t="str">
            <v>0084985001</v>
          </cell>
          <cell r="K412" t="str">
            <v>LOUKATAI PRIMARY SCHOOL</v>
          </cell>
          <cell r="L412" t="str">
            <v>PS</v>
          </cell>
          <cell r="M412" t="str">
            <v>No</v>
          </cell>
          <cell r="N412" t="str">
            <v>Yes</v>
          </cell>
          <cell r="O412" t="str">
            <v>Yes</v>
          </cell>
          <cell r="P412" t="str">
            <v>Yes</v>
          </cell>
          <cell r="Q412" t="str">
            <v>Yes</v>
          </cell>
          <cell r="R412" t="str">
            <v>Yes</v>
          </cell>
          <cell r="S412" t="str">
            <v>Yes</v>
          </cell>
          <cell r="T412" t="str">
            <v>No</v>
          </cell>
          <cell r="U412" t="str">
            <v>No</v>
          </cell>
          <cell r="V412" t="str">
            <v>No</v>
          </cell>
          <cell r="W412" t="str">
            <v>No</v>
          </cell>
          <cell r="X412" t="str">
            <v>No</v>
          </cell>
          <cell r="Y412" t="str">
            <v>No</v>
          </cell>
          <cell r="Z412" t="str">
            <v>No</v>
          </cell>
          <cell r="AA412" t="str">
            <v>No</v>
          </cell>
          <cell r="AB412" t="str">
            <v>No</v>
          </cell>
          <cell r="AC412" t="str">
            <v>No</v>
          </cell>
          <cell r="AD412" t="str">
            <v xml:space="preserve">1 2 3 4 5 6 </v>
          </cell>
          <cell r="AE412" t="str">
            <v>No</v>
          </cell>
          <cell r="AF412" t="str">
            <v>Yes</v>
          </cell>
          <cell r="AG412" t="str">
            <v>No</v>
          </cell>
          <cell r="AH412" t="str">
            <v>No</v>
          </cell>
          <cell r="AI412" t="str">
            <v>No</v>
          </cell>
          <cell r="AJ412" t="str">
            <v>Yes</v>
          </cell>
          <cell r="AK412" t="str">
            <v>Yes</v>
          </cell>
          <cell r="AL412" t="str">
            <v>Yes</v>
          </cell>
          <cell r="AM412" t="str">
            <v>Yes</v>
          </cell>
          <cell r="AN412" t="str">
            <v>Yes</v>
          </cell>
          <cell r="AO412" t="str">
            <v>Yes</v>
          </cell>
          <cell r="AP412" t="str">
            <v>No</v>
          </cell>
          <cell r="AQ412" t="str">
            <v>Yes</v>
          </cell>
          <cell r="AR412" t="str">
            <v>Yes</v>
          </cell>
          <cell r="AS412" t="str">
            <v>Yes</v>
          </cell>
          <cell r="AT412" t="str">
            <v>Yes</v>
          </cell>
          <cell r="AU412" t="str">
            <v>Yes</v>
          </cell>
          <cell r="AV412" t="str">
            <v>No</v>
          </cell>
          <cell r="AW412" t="str">
            <v>No</v>
          </cell>
          <cell r="AX412">
            <v>0</v>
          </cell>
          <cell r="AY412">
            <v>53</v>
          </cell>
          <cell r="AZ412">
            <v>40</v>
          </cell>
          <cell r="BA412">
            <v>24</v>
          </cell>
          <cell r="BB412">
            <v>36</v>
          </cell>
          <cell r="BC412">
            <v>36</v>
          </cell>
          <cell r="BD412">
            <v>38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227</v>
          </cell>
          <cell r="BO412">
            <v>0</v>
          </cell>
          <cell r="BP412">
            <v>0</v>
          </cell>
          <cell r="BQ412">
            <v>53</v>
          </cell>
          <cell r="BR412">
            <v>40</v>
          </cell>
          <cell r="BS412">
            <v>24</v>
          </cell>
          <cell r="BT412">
            <v>36</v>
          </cell>
          <cell r="BU412">
            <v>36</v>
          </cell>
          <cell r="BV412">
            <v>38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227</v>
          </cell>
          <cell r="CG412">
            <v>0</v>
          </cell>
          <cell r="CH412">
            <v>0</v>
          </cell>
          <cell r="CI412">
            <v>0</v>
          </cell>
          <cell r="CJ412">
            <v>142</v>
          </cell>
        </row>
        <row r="413">
          <cell r="A413" t="str">
            <v>066456</v>
          </cell>
          <cell r="B413" t="str">
            <v>Lounabil Primary</v>
          </cell>
          <cell r="C413" t="str">
            <v>ENG</v>
          </cell>
          <cell r="D413" t="str">
            <v>PEB_TAFEA</v>
          </cell>
          <cell r="E413" t="str">
            <v>Tafea PEB</v>
          </cell>
          <cell r="F413" t="str">
            <v>V</v>
          </cell>
          <cell r="G413" t="str">
            <v>Government of Vanuatu</v>
          </cell>
          <cell r="H413" t="str">
            <v>Tanna</v>
          </cell>
          <cell r="I413" t="str">
            <v>Tafea</v>
          </cell>
          <cell r="J413" t="str">
            <v>0084986001</v>
          </cell>
          <cell r="K413" t="str">
            <v>LOUNABIL PRIMARY SCHOOL</v>
          </cell>
          <cell r="L413" t="str">
            <v>PS</v>
          </cell>
          <cell r="M413" t="str">
            <v>No</v>
          </cell>
          <cell r="N413" t="str">
            <v>Yes</v>
          </cell>
          <cell r="O413" t="str">
            <v>Yes</v>
          </cell>
          <cell r="P413" t="str">
            <v>Yes</v>
          </cell>
          <cell r="Q413" t="str">
            <v>Yes</v>
          </cell>
          <cell r="R413" t="str">
            <v>Yes</v>
          </cell>
          <cell r="S413" t="str">
            <v>Yes</v>
          </cell>
          <cell r="T413" t="str">
            <v>No</v>
          </cell>
          <cell r="U413" t="str">
            <v>No</v>
          </cell>
          <cell r="V413" t="str">
            <v>No</v>
          </cell>
          <cell r="W413" t="str">
            <v>No</v>
          </cell>
          <cell r="X413" t="str">
            <v>No</v>
          </cell>
          <cell r="Y413" t="str">
            <v>No</v>
          </cell>
          <cell r="Z413" t="str">
            <v>No</v>
          </cell>
          <cell r="AA413" t="str">
            <v>No</v>
          </cell>
          <cell r="AB413" t="str">
            <v>No</v>
          </cell>
          <cell r="AC413" t="str">
            <v>No</v>
          </cell>
          <cell r="AD413" t="str">
            <v xml:space="preserve">1 2 3 4 5 6 </v>
          </cell>
          <cell r="AE413" t="str">
            <v>No</v>
          </cell>
          <cell r="AF413" t="str">
            <v>Yes</v>
          </cell>
          <cell r="AG413" t="str">
            <v>No</v>
          </cell>
          <cell r="AH413" t="str">
            <v>No</v>
          </cell>
          <cell r="AI413" t="str">
            <v>No</v>
          </cell>
          <cell r="AJ413" t="str">
            <v>Yes</v>
          </cell>
          <cell r="AK413" t="str">
            <v>Yes</v>
          </cell>
          <cell r="AL413" t="str">
            <v>Yes</v>
          </cell>
          <cell r="AM413" t="str">
            <v>Yes</v>
          </cell>
          <cell r="AN413" t="str">
            <v>Yes</v>
          </cell>
          <cell r="AO413" t="str">
            <v>Yes</v>
          </cell>
          <cell r="AP413" t="str">
            <v>Yes</v>
          </cell>
          <cell r="AQ413" t="str">
            <v>No</v>
          </cell>
          <cell r="AR413" t="str">
            <v>Yes</v>
          </cell>
          <cell r="AS413" t="str">
            <v>Yes</v>
          </cell>
          <cell r="AT413" t="str">
            <v>Yes</v>
          </cell>
          <cell r="AU413" t="str">
            <v>Yes</v>
          </cell>
          <cell r="AV413" t="str">
            <v>No</v>
          </cell>
          <cell r="AW413" t="str">
            <v>No</v>
          </cell>
          <cell r="AX413">
            <v>0</v>
          </cell>
          <cell r="AY413">
            <v>0</v>
          </cell>
          <cell r="AZ413">
            <v>23</v>
          </cell>
          <cell r="BA413">
            <v>17</v>
          </cell>
          <cell r="BB413">
            <v>14</v>
          </cell>
          <cell r="BC413">
            <v>15</v>
          </cell>
          <cell r="BD413">
            <v>13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82</v>
          </cell>
          <cell r="BO413">
            <v>0</v>
          </cell>
          <cell r="BP413">
            <v>0</v>
          </cell>
          <cell r="BQ413">
            <v>0</v>
          </cell>
          <cell r="BR413">
            <v>23</v>
          </cell>
          <cell r="BS413">
            <v>17</v>
          </cell>
          <cell r="BT413">
            <v>14</v>
          </cell>
          <cell r="BU413">
            <v>15</v>
          </cell>
          <cell r="BV413">
            <v>13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82</v>
          </cell>
          <cell r="CG413">
            <v>0</v>
          </cell>
          <cell r="CH413">
            <v>0</v>
          </cell>
          <cell r="CI413">
            <v>0</v>
          </cell>
          <cell r="CJ413">
            <v>81</v>
          </cell>
        </row>
        <row r="414">
          <cell r="A414" t="str">
            <v>0664564</v>
          </cell>
          <cell r="B414" t="str">
            <v>NTM Kwansiwi Primary</v>
          </cell>
          <cell r="C414" t="str">
            <v>ENG</v>
          </cell>
          <cell r="D414" t="str">
            <v>PEB_TAFEA</v>
          </cell>
          <cell r="E414" t="str">
            <v>Tafea PEB</v>
          </cell>
          <cell r="F414" t="str">
            <v>V</v>
          </cell>
          <cell r="G414" t="str">
            <v>Government of Vanuatu</v>
          </cell>
          <cell r="H414" t="str">
            <v>Tanna</v>
          </cell>
          <cell r="I414" t="str">
            <v>Tafea</v>
          </cell>
          <cell r="L414" t="str">
            <v>PS</v>
          </cell>
          <cell r="M414" t="str">
            <v>No</v>
          </cell>
          <cell r="N414" t="str">
            <v>Yes</v>
          </cell>
          <cell r="O414" t="str">
            <v>Yes</v>
          </cell>
          <cell r="P414" t="str">
            <v>Yes</v>
          </cell>
          <cell r="Q414" t="str">
            <v>Yes</v>
          </cell>
          <cell r="R414" t="str">
            <v>Yes</v>
          </cell>
          <cell r="S414" t="str">
            <v>Yes</v>
          </cell>
          <cell r="T414" t="str">
            <v>No</v>
          </cell>
          <cell r="U414" t="str">
            <v>No</v>
          </cell>
          <cell r="V414" t="str">
            <v>No</v>
          </cell>
          <cell r="W414" t="str">
            <v>No</v>
          </cell>
          <cell r="X414" t="str">
            <v>No</v>
          </cell>
          <cell r="Y414" t="str">
            <v>No</v>
          </cell>
          <cell r="Z414" t="str">
            <v>No</v>
          </cell>
          <cell r="AA414" t="str">
            <v>No</v>
          </cell>
          <cell r="AB414" t="str">
            <v>No</v>
          </cell>
          <cell r="AC414" t="str">
            <v>No</v>
          </cell>
          <cell r="AD414" t="str">
            <v xml:space="preserve">1 2 3 4 5 6 </v>
          </cell>
          <cell r="AE414" t="str">
            <v>No</v>
          </cell>
          <cell r="AF414" t="str">
            <v>Yes</v>
          </cell>
          <cell r="AG414" t="str">
            <v>No</v>
          </cell>
          <cell r="AH414" t="str">
            <v>No</v>
          </cell>
          <cell r="AI414" t="str">
            <v>No</v>
          </cell>
          <cell r="AJ414" t="str">
            <v>Yes</v>
          </cell>
          <cell r="AK414" t="str">
            <v>Yes</v>
          </cell>
          <cell r="AL414" t="str">
            <v>No</v>
          </cell>
          <cell r="AM414" t="str">
            <v>Yes</v>
          </cell>
          <cell r="AN414" t="str">
            <v>Yes</v>
          </cell>
          <cell r="AO414" t="str">
            <v>Yes</v>
          </cell>
          <cell r="AP414" t="str">
            <v>No</v>
          </cell>
          <cell r="AQ414" t="str">
            <v>No</v>
          </cell>
          <cell r="AR414" t="str">
            <v>Yes</v>
          </cell>
          <cell r="AS414" t="str">
            <v>Yes</v>
          </cell>
          <cell r="AT414" t="str">
            <v>No</v>
          </cell>
          <cell r="AU414" t="str">
            <v>Yes</v>
          </cell>
          <cell r="AV414" t="str">
            <v>No</v>
          </cell>
          <cell r="AW414" t="str">
            <v>No</v>
          </cell>
          <cell r="AX414">
            <v>0</v>
          </cell>
          <cell r="AY414">
            <v>13</v>
          </cell>
          <cell r="AZ414">
            <v>10</v>
          </cell>
          <cell r="BA414">
            <v>14</v>
          </cell>
          <cell r="BB414">
            <v>16</v>
          </cell>
          <cell r="BC414">
            <v>9</v>
          </cell>
          <cell r="BD414">
            <v>27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89</v>
          </cell>
          <cell r="BO414">
            <v>0</v>
          </cell>
          <cell r="BP414">
            <v>0</v>
          </cell>
          <cell r="BQ414">
            <v>13</v>
          </cell>
          <cell r="BR414">
            <v>10</v>
          </cell>
          <cell r="BS414">
            <v>14</v>
          </cell>
          <cell r="BT414">
            <v>16</v>
          </cell>
          <cell r="BU414">
            <v>9</v>
          </cell>
          <cell r="BV414">
            <v>27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89</v>
          </cell>
          <cell r="CG414">
            <v>0</v>
          </cell>
          <cell r="CH414">
            <v>0</v>
          </cell>
          <cell r="CI414">
            <v>0</v>
          </cell>
          <cell r="CJ414">
            <v>75</v>
          </cell>
        </row>
        <row r="415">
          <cell r="A415" t="str">
            <v>0664565</v>
          </cell>
          <cell r="B415" t="str">
            <v>Louwanpakil Primary</v>
          </cell>
          <cell r="C415" t="str">
            <v>ENG</v>
          </cell>
          <cell r="D415" t="str">
            <v>PEB_TAFEA</v>
          </cell>
          <cell r="E415" t="str">
            <v>Tafea PEB</v>
          </cell>
          <cell r="F415" t="str">
            <v>V</v>
          </cell>
          <cell r="G415" t="str">
            <v>Government of Vanuatu</v>
          </cell>
          <cell r="H415" t="str">
            <v>Tanna</v>
          </cell>
          <cell r="I415" t="str">
            <v>Tafea</v>
          </cell>
          <cell r="L415" t="str">
            <v>PS</v>
          </cell>
          <cell r="M415" t="str">
            <v>No</v>
          </cell>
          <cell r="N415" t="str">
            <v>Yes</v>
          </cell>
          <cell r="O415" t="str">
            <v>Yes</v>
          </cell>
          <cell r="P415" t="str">
            <v>Yes</v>
          </cell>
          <cell r="Q415" t="str">
            <v>Yes</v>
          </cell>
          <cell r="R415" t="str">
            <v>Yes</v>
          </cell>
          <cell r="S415" t="str">
            <v>Yes</v>
          </cell>
          <cell r="T415" t="str">
            <v>No</v>
          </cell>
          <cell r="U415" t="str">
            <v>No</v>
          </cell>
          <cell r="V415" t="str">
            <v>No</v>
          </cell>
          <cell r="W415" t="str">
            <v>No</v>
          </cell>
          <cell r="X415" t="str">
            <v>No</v>
          </cell>
          <cell r="Y415" t="str">
            <v>No</v>
          </cell>
          <cell r="Z415" t="str">
            <v>No</v>
          </cell>
          <cell r="AA415" t="str">
            <v>No</v>
          </cell>
          <cell r="AB415" t="str">
            <v>No</v>
          </cell>
          <cell r="AC415" t="str">
            <v>No</v>
          </cell>
          <cell r="AD415" t="str">
            <v xml:space="preserve">1 2 3 4 5 6 </v>
          </cell>
          <cell r="AE415" t="str">
            <v>No</v>
          </cell>
          <cell r="AF415" t="str">
            <v>Yes</v>
          </cell>
          <cell r="AG415" t="str">
            <v>No</v>
          </cell>
          <cell r="AH415" t="str">
            <v>No</v>
          </cell>
          <cell r="AI415" t="str">
            <v>No</v>
          </cell>
          <cell r="AJ415" t="str">
            <v>No</v>
          </cell>
          <cell r="AK415" t="str">
            <v>No</v>
          </cell>
          <cell r="AL415" t="str">
            <v>No</v>
          </cell>
          <cell r="AM415" t="str">
            <v>No</v>
          </cell>
          <cell r="AN415" t="str">
            <v>No</v>
          </cell>
          <cell r="AO415" t="str">
            <v>No</v>
          </cell>
          <cell r="AP415" t="str">
            <v>Yes</v>
          </cell>
          <cell r="AQ415" t="str">
            <v>Yes</v>
          </cell>
          <cell r="AR415" t="str">
            <v>Yes</v>
          </cell>
          <cell r="AS415" t="str">
            <v>Yes</v>
          </cell>
          <cell r="AT415" t="str">
            <v>Yes</v>
          </cell>
          <cell r="AU415" t="str">
            <v>Yes</v>
          </cell>
          <cell r="AV415" t="str">
            <v>No</v>
          </cell>
          <cell r="AW415" t="str">
            <v>Yes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</row>
        <row r="416">
          <cell r="A416" t="str">
            <v>066457</v>
          </cell>
          <cell r="B416" t="str">
            <v>Lounahunu Primary</v>
          </cell>
          <cell r="C416" t="str">
            <v>ENG</v>
          </cell>
          <cell r="D416" t="str">
            <v>PEB_TAFEA</v>
          </cell>
          <cell r="E416" t="str">
            <v>Tafea PEB</v>
          </cell>
          <cell r="F416" t="str">
            <v>V</v>
          </cell>
          <cell r="G416" t="str">
            <v>Government of Vanuatu</v>
          </cell>
          <cell r="H416" t="str">
            <v>Tanna</v>
          </cell>
          <cell r="I416" t="str">
            <v>Tafea</v>
          </cell>
          <cell r="J416" t="str">
            <v>0084987001</v>
          </cell>
          <cell r="K416" t="str">
            <v>LOUNAHUNU PRIMARY SCHOOL</v>
          </cell>
          <cell r="L416" t="str">
            <v>PS</v>
          </cell>
          <cell r="M416" t="str">
            <v>No</v>
          </cell>
          <cell r="N416" t="str">
            <v>Yes</v>
          </cell>
          <cell r="O416" t="str">
            <v>Yes</v>
          </cell>
          <cell r="P416" t="str">
            <v>Yes</v>
          </cell>
          <cell r="Q416" t="str">
            <v>Yes</v>
          </cell>
          <cell r="R416" t="str">
            <v>Yes</v>
          </cell>
          <cell r="S416" t="str">
            <v>Yes</v>
          </cell>
          <cell r="T416" t="str">
            <v>No</v>
          </cell>
          <cell r="U416" t="str">
            <v>No</v>
          </cell>
          <cell r="V416" t="str">
            <v>No</v>
          </cell>
          <cell r="W416" t="str">
            <v>No</v>
          </cell>
          <cell r="X416" t="str">
            <v>No</v>
          </cell>
          <cell r="Y416" t="str">
            <v>No</v>
          </cell>
          <cell r="Z416" t="str">
            <v>No</v>
          </cell>
          <cell r="AA416" t="str">
            <v>No</v>
          </cell>
          <cell r="AB416" t="str">
            <v>No</v>
          </cell>
          <cell r="AC416" t="str">
            <v>No</v>
          </cell>
          <cell r="AD416" t="str">
            <v xml:space="preserve">1 2 3 4 5 6 </v>
          </cell>
          <cell r="AE416" t="str">
            <v>No</v>
          </cell>
          <cell r="AF416" t="str">
            <v>Yes</v>
          </cell>
          <cell r="AG416" t="str">
            <v>No</v>
          </cell>
          <cell r="AH416" t="str">
            <v>No</v>
          </cell>
          <cell r="AI416" t="str">
            <v>No</v>
          </cell>
          <cell r="AJ416" t="str">
            <v>Yes</v>
          </cell>
          <cell r="AK416" t="str">
            <v>Yes</v>
          </cell>
          <cell r="AL416" t="str">
            <v>Yes</v>
          </cell>
          <cell r="AM416" t="str">
            <v>Yes</v>
          </cell>
          <cell r="AN416" t="str">
            <v>Yes</v>
          </cell>
          <cell r="AO416" t="str">
            <v>Yes</v>
          </cell>
          <cell r="AP416" t="str">
            <v>Yes</v>
          </cell>
          <cell r="AQ416" t="str">
            <v>Yes</v>
          </cell>
          <cell r="AR416" t="str">
            <v>Yes</v>
          </cell>
          <cell r="AS416" t="str">
            <v>Yes</v>
          </cell>
          <cell r="AT416" t="str">
            <v>Yes</v>
          </cell>
          <cell r="AU416" t="str">
            <v>Yes</v>
          </cell>
          <cell r="AV416" t="str">
            <v>No</v>
          </cell>
          <cell r="AW416" t="str">
            <v>No</v>
          </cell>
          <cell r="AX416">
            <v>0</v>
          </cell>
          <cell r="AY416">
            <v>34</v>
          </cell>
          <cell r="AZ416">
            <v>27</v>
          </cell>
          <cell r="BA416">
            <v>27</v>
          </cell>
          <cell r="BB416">
            <v>22</v>
          </cell>
          <cell r="BC416">
            <v>29</v>
          </cell>
          <cell r="BD416">
            <v>30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169</v>
          </cell>
          <cell r="BO416">
            <v>0</v>
          </cell>
          <cell r="BP416">
            <v>0</v>
          </cell>
          <cell r="BQ416">
            <v>34</v>
          </cell>
          <cell r="BR416">
            <v>27</v>
          </cell>
          <cell r="BS416">
            <v>27</v>
          </cell>
          <cell r="BT416">
            <v>22</v>
          </cell>
          <cell r="BU416">
            <v>29</v>
          </cell>
          <cell r="BV416">
            <v>30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169</v>
          </cell>
          <cell r="CG416">
            <v>0</v>
          </cell>
          <cell r="CH416">
            <v>0</v>
          </cell>
          <cell r="CI416">
            <v>0</v>
          </cell>
          <cell r="CJ416">
            <v>139</v>
          </cell>
        </row>
        <row r="417">
          <cell r="A417" t="str">
            <v>0664573</v>
          </cell>
          <cell r="B417" t="str">
            <v>Lounapek Ruan Primary</v>
          </cell>
          <cell r="C417" t="str">
            <v>ENG</v>
          </cell>
          <cell r="D417" t="str">
            <v>PEB_TAFEA</v>
          </cell>
          <cell r="E417" t="str">
            <v>Tafea PEB</v>
          </cell>
          <cell r="F417" t="str">
            <v>V</v>
          </cell>
          <cell r="G417" t="str">
            <v>Government of Vanuatu</v>
          </cell>
          <cell r="H417" t="str">
            <v>Tanna</v>
          </cell>
          <cell r="I417" t="str">
            <v>Tafea</v>
          </cell>
          <cell r="L417" t="str">
            <v>PS</v>
          </cell>
          <cell r="M417" t="str">
            <v>No</v>
          </cell>
          <cell r="N417" t="str">
            <v>Yes</v>
          </cell>
          <cell r="O417" t="str">
            <v>Yes</v>
          </cell>
          <cell r="P417" t="str">
            <v>Yes</v>
          </cell>
          <cell r="Q417" t="str">
            <v>Yes</v>
          </cell>
          <cell r="R417" t="str">
            <v>Yes</v>
          </cell>
          <cell r="S417" t="str">
            <v>Yes</v>
          </cell>
          <cell r="T417" t="str">
            <v>No</v>
          </cell>
          <cell r="U417" t="str">
            <v>No</v>
          </cell>
          <cell r="V417" t="str">
            <v>No</v>
          </cell>
          <cell r="W417" t="str">
            <v>No</v>
          </cell>
          <cell r="X417" t="str">
            <v>No</v>
          </cell>
          <cell r="Y417" t="str">
            <v>No</v>
          </cell>
          <cell r="Z417" t="str">
            <v>No</v>
          </cell>
          <cell r="AA417" t="str">
            <v>No</v>
          </cell>
          <cell r="AB417" t="str">
            <v>No</v>
          </cell>
          <cell r="AC417" t="str">
            <v>No</v>
          </cell>
          <cell r="AD417" t="str">
            <v xml:space="preserve">1 2 3 4 5 6 </v>
          </cell>
          <cell r="AE417" t="str">
            <v>No</v>
          </cell>
          <cell r="AF417" t="str">
            <v>Yes</v>
          </cell>
          <cell r="AG417" t="str">
            <v>No</v>
          </cell>
          <cell r="AH417" t="str">
            <v>No</v>
          </cell>
          <cell r="AI417" t="str">
            <v>No</v>
          </cell>
          <cell r="AJ417" t="str">
            <v>Yes</v>
          </cell>
          <cell r="AK417" t="str">
            <v>Yes</v>
          </cell>
          <cell r="AL417" t="str">
            <v>Yes</v>
          </cell>
          <cell r="AM417" t="str">
            <v>Yes</v>
          </cell>
          <cell r="AN417" t="str">
            <v>Yes</v>
          </cell>
          <cell r="AO417" t="str">
            <v>Yes</v>
          </cell>
          <cell r="AP417" t="str">
            <v>Yes</v>
          </cell>
          <cell r="AQ417" t="str">
            <v>Yes</v>
          </cell>
          <cell r="AR417" t="str">
            <v>Yes</v>
          </cell>
          <cell r="AS417" t="str">
            <v>Yes</v>
          </cell>
          <cell r="AT417" t="str">
            <v>Yes</v>
          </cell>
          <cell r="AU417" t="str">
            <v>Yes</v>
          </cell>
          <cell r="AV417" t="str">
            <v>No</v>
          </cell>
          <cell r="AW417" t="str">
            <v>No</v>
          </cell>
          <cell r="AX417">
            <v>0</v>
          </cell>
          <cell r="AY417">
            <v>8</v>
          </cell>
          <cell r="AZ417">
            <v>6</v>
          </cell>
          <cell r="BA417">
            <v>2</v>
          </cell>
          <cell r="BB417">
            <v>9</v>
          </cell>
          <cell r="BC417">
            <v>11</v>
          </cell>
          <cell r="BD417">
            <v>6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42</v>
          </cell>
          <cell r="BO417">
            <v>0</v>
          </cell>
          <cell r="BP417">
            <v>0</v>
          </cell>
          <cell r="BQ417">
            <v>8</v>
          </cell>
          <cell r="BR417">
            <v>6</v>
          </cell>
          <cell r="BS417">
            <v>2</v>
          </cell>
          <cell r="BT417">
            <v>9</v>
          </cell>
          <cell r="BU417">
            <v>11</v>
          </cell>
          <cell r="BV417">
            <v>6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42</v>
          </cell>
          <cell r="CG417">
            <v>0</v>
          </cell>
          <cell r="CH417">
            <v>0</v>
          </cell>
          <cell r="CI417">
            <v>0</v>
          </cell>
          <cell r="CJ417">
            <v>35</v>
          </cell>
        </row>
        <row r="418">
          <cell r="A418" t="str">
            <v>0664579</v>
          </cell>
          <cell r="B418" t="str">
            <v>Imaio Primary</v>
          </cell>
          <cell r="C418" t="str">
            <v>ENG</v>
          </cell>
          <cell r="D418" t="str">
            <v>PEB_TAFEA</v>
          </cell>
          <cell r="E418" t="str">
            <v>Tafea PEB</v>
          </cell>
          <cell r="F418" t="str">
            <v>V</v>
          </cell>
          <cell r="G418" t="str">
            <v>Government of Vanuatu</v>
          </cell>
          <cell r="H418" t="str">
            <v>Tanna</v>
          </cell>
          <cell r="I418" t="str">
            <v>Tafea</v>
          </cell>
          <cell r="L418" t="str">
            <v>PS</v>
          </cell>
          <cell r="M418" t="str">
            <v>Yes</v>
          </cell>
          <cell r="N418" t="str">
            <v>Yes</v>
          </cell>
          <cell r="O418" t="str">
            <v>Yes</v>
          </cell>
          <cell r="P418" t="str">
            <v>Yes</v>
          </cell>
          <cell r="Q418" t="str">
            <v>No</v>
          </cell>
          <cell r="R418" t="str">
            <v>No</v>
          </cell>
          <cell r="S418" t="str">
            <v>No</v>
          </cell>
          <cell r="T418" t="str">
            <v>No</v>
          </cell>
          <cell r="U418" t="str">
            <v>No</v>
          </cell>
          <cell r="V418" t="str">
            <v>No</v>
          </cell>
          <cell r="W418" t="str">
            <v>No</v>
          </cell>
          <cell r="X418" t="str">
            <v>No</v>
          </cell>
          <cell r="Y418" t="str">
            <v>No</v>
          </cell>
          <cell r="Z418" t="str">
            <v>No</v>
          </cell>
          <cell r="AA418" t="str">
            <v>No</v>
          </cell>
          <cell r="AB418" t="str">
            <v>No</v>
          </cell>
          <cell r="AC418" t="str">
            <v>No</v>
          </cell>
          <cell r="AD418" t="str">
            <v xml:space="preserve">PreSchool 1 2 3 </v>
          </cell>
          <cell r="AE418" t="str">
            <v>Yes</v>
          </cell>
          <cell r="AF418" t="str">
            <v>Yes</v>
          </cell>
          <cell r="AG418" t="str">
            <v>No</v>
          </cell>
          <cell r="AH418" t="str">
            <v>Yes</v>
          </cell>
          <cell r="AI418" t="str">
            <v>No</v>
          </cell>
          <cell r="AJ418" t="str">
            <v>No</v>
          </cell>
          <cell r="AK418" t="str">
            <v>No</v>
          </cell>
          <cell r="AL418" t="str">
            <v>No</v>
          </cell>
          <cell r="AM418" t="str">
            <v>No</v>
          </cell>
          <cell r="AN418" t="str">
            <v>No</v>
          </cell>
          <cell r="AO418" t="str">
            <v>No</v>
          </cell>
          <cell r="AP418" t="str">
            <v>No</v>
          </cell>
          <cell r="AQ418" t="str">
            <v>No</v>
          </cell>
          <cell r="AR418" t="str">
            <v>No</v>
          </cell>
          <cell r="AS418" t="str">
            <v>No</v>
          </cell>
          <cell r="AT418" t="str">
            <v>No</v>
          </cell>
          <cell r="AU418" t="str">
            <v>No</v>
          </cell>
          <cell r="AV418" t="str">
            <v>No</v>
          </cell>
          <cell r="AW418" t="str">
            <v>No</v>
          </cell>
          <cell r="AX418">
            <v>0</v>
          </cell>
          <cell r="AY418">
            <v>24</v>
          </cell>
          <cell r="AZ418">
            <v>12</v>
          </cell>
          <cell r="BA418">
            <v>17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53</v>
          </cell>
          <cell r="BO418">
            <v>0</v>
          </cell>
          <cell r="BP418">
            <v>0</v>
          </cell>
          <cell r="BQ418">
            <v>24</v>
          </cell>
          <cell r="BR418">
            <v>12</v>
          </cell>
          <cell r="BS418">
            <v>17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53</v>
          </cell>
          <cell r="CG418">
            <v>0</v>
          </cell>
          <cell r="CH418">
            <v>0</v>
          </cell>
          <cell r="CI418">
            <v>0</v>
          </cell>
          <cell r="CJ418">
            <v>49</v>
          </cell>
        </row>
        <row r="419">
          <cell r="A419" t="str">
            <v>066458</v>
          </cell>
          <cell r="B419" t="str">
            <v>Lounapayou Primary</v>
          </cell>
          <cell r="C419" t="str">
            <v>FRE</v>
          </cell>
          <cell r="D419" t="str">
            <v>PEB_TAFEA</v>
          </cell>
          <cell r="E419" t="str">
            <v>Tafea PEB</v>
          </cell>
          <cell r="F419" t="str">
            <v>V</v>
          </cell>
          <cell r="G419" t="str">
            <v>Government of Vanuatu</v>
          </cell>
          <cell r="H419" t="str">
            <v>Tanna</v>
          </cell>
          <cell r="I419" t="str">
            <v>Tafea</v>
          </cell>
          <cell r="J419" t="str">
            <v>0084989001</v>
          </cell>
          <cell r="K419" t="str">
            <v>LOUNAPAYOU PRIMARY SCHOOL</v>
          </cell>
          <cell r="L419" t="str">
            <v>PS</v>
          </cell>
          <cell r="M419" t="str">
            <v>No</v>
          </cell>
          <cell r="N419" t="str">
            <v>Yes</v>
          </cell>
          <cell r="O419" t="str">
            <v>Yes</v>
          </cell>
          <cell r="P419" t="str">
            <v>Yes</v>
          </cell>
          <cell r="Q419" t="str">
            <v>Yes</v>
          </cell>
          <cell r="R419" t="str">
            <v>Yes</v>
          </cell>
          <cell r="S419" t="str">
            <v>Yes</v>
          </cell>
          <cell r="T419" t="str">
            <v>No</v>
          </cell>
          <cell r="U419" t="str">
            <v>No</v>
          </cell>
          <cell r="V419" t="str">
            <v>No</v>
          </cell>
          <cell r="W419" t="str">
            <v>No</v>
          </cell>
          <cell r="X419" t="str">
            <v>No</v>
          </cell>
          <cell r="Y419" t="str">
            <v>No</v>
          </cell>
          <cell r="Z419" t="str">
            <v>No</v>
          </cell>
          <cell r="AA419" t="str">
            <v>No</v>
          </cell>
          <cell r="AB419" t="str">
            <v>No</v>
          </cell>
          <cell r="AC419" t="str">
            <v>No</v>
          </cell>
          <cell r="AD419" t="str">
            <v xml:space="preserve">1 2 3 4 5 6 </v>
          </cell>
          <cell r="AE419" t="str">
            <v>No</v>
          </cell>
          <cell r="AF419" t="str">
            <v>Yes</v>
          </cell>
          <cell r="AG419" t="str">
            <v>No</v>
          </cell>
          <cell r="AH419" t="str">
            <v>No</v>
          </cell>
          <cell r="AI419" t="str">
            <v>No</v>
          </cell>
          <cell r="AJ419" t="str">
            <v>Yes</v>
          </cell>
          <cell r="AK419" t="str">
            <v>Yes</v>
          </cell>
          <cell r="AL419" t="str">
            <v>Yes</v>
          </cell>
          <cell r="AM419" t="str">
            <v>Yes</v>
          </cell>
          <cell r="AN419" t="str">
            <v>Yes</v>
          </cell>
          <cell r="AO419" t="str">
            <v>Yes</v>
          </cell>
          <cell r="AP419" t="str">
            <v>Yes</v>
          </cell>
          <cell r="AQ419" t="str">
            <v>No</v>
          </cell>
          <cell r="AR419" t="str">
            <v>Yes</v>
          </cell>
          <cell r="AS419" t="str">
            <v>Yes</v>
          </cell>
          <cell r="AT419" t="str">
            <v>Yes</v>
          </cell>
          <cell r="AU419" t="str">
            <v>Yes</v>
          </cell>
          <cell r="AV419" t="str">
            <v>No</v>
          </cell>
          <cell r="AW419" t="str">
            <v>No</v>
          </cell>
          <cell r="AX419">
            <v>0</v>
          </cell>
          <cell r="AY419">
            <v>26</v>
          </cell>
          <cell r="AZ419">
            <v>18</v>
          </cell>
          <cell r="BA419">
            <v>7</v>
          </cell>
          <cell r="BB419">
            <v>8</v>
          </cell>
          <cell r="BC419">
            <v>15</v>
          </cell>
          <cell r="BD419">
            <v>15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89</v>
          </cell>
          <cell r="BO419">
            <v>0</v>
          </cell>
          <cell r="BP419">
            <v>0</v>
          </cell>
          <cell r="BQ419">
            <v>26</v>
          </cell>
          <cell r="BR419">
            <v>18</v>
          </cell>
          <cell r="BS419">
            <v>7</v>
          </cell>
          <cell r="BT419">
            <v>8</v>
          </cell>
          <cell r="BU419">
            <v>15</v>
          </cell>
          <cell r="BV419">
            <v>15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89</v>
          </cell>
          <cell r="CG419">
            <v>0</v>
          </cell>
          <cell r="CH419">
            <v>0</v>
          </cell>
          <cell r="CI419">
            <v>0</v>
          </cell>
          <cell r="CJ419">
            <v>64</v>
          </cell>
        </row>
        <row r="420">
          <cell r="A420" t="str">
            <v>066459</v>
          </cell>
          <cell r="B420" t="str">
            <v>Lounapkiko Primary</v>
          </cell>
          <cell r="C420" t="str">
            <v>ENG</v>
          </cell>
          <cell r="D420" t="str">
            <v>PEB_TAFEA</v>
          </cell>
          <cell r="E420" t="str">
            <v>Tafea PEB</v>
          </cell>
          <cell r="F420" t="str">
            <v>V</v>
          </cell>
          <cell r="G420" t="str">
            <v>Government of Vanuatu</v>
          </cell>
          <cell r="H420" t="str">
            <v>Tanna</v>
          </cell>
          <cell r="I420" t="str">
            <v>Tafea</v>
          </cell>
          <cell r="J420" t="str">
            <v>0085012001</v>
          </cell>
          <cell r="K420" t="str">
            <v>LOUNAPKIKO PRIMARY SCHOOL</v>
          </cell>
          <cell r="L420" t="str">
            <v>PS</v>
          </cell>
          <cell r="M420" t="str">
            <v>No</v>
          </cell>
          <cell r="N420" t="str">
            <v>Yes</v>
          </cell>
          <cell r="O420" t="str">
            <v>Yes</v>
          </cell>
          <cell r="P420" t="str">
            <v>Yes</v>
          </cell>
          <cell r="Q420" t="str">
            <v>Yes</v>
          </cell>
          <cell r="R420" t="str">
            <v>Yes</v>
          </cell>
          <cell r="S420" t="str">
            <v>Yes</v>
          </cell>
          <cell r="T420" t="str">
            <v>No</v>
          </cell>
          <cell r="U420" t="str">
            <v>No</v>
          </cell>
          <cell r="V420" t="str">
            <v>No</v>
          </cell>
          <cell r="W420" t="str">
            <v>No</v>
          </cell>
          <cell r="X420" t="str">
            <v>No</v>
          </cell>
          <cell r="Y420" t="str">
            <v>No</v>
          </cell>
          <cell r="Z420" t="str">
            <v>No</v>
          </cell>
          <cell r="AA420" t="str">
            <v>No</v>
          </cell>
          <cell r="AB420" t="str">
            <v>No</v>
          </cell>
          <cell r="AC420" t="str">
            <v>No</v>
          </cell>
          <cell r="AD420" t="str">
            <v xml:space="preserve">1 2 3 4 5 6 </v>
          </cell>
          <cell r="AE420" t="str">
            <v>No</v>
          </cell>
          <cell r="AF420" t="str">
            <v>Yes</v>
          </cell>
          <cell r="AG420" t="str">
            <v>No</v>
          </cell>
          <cell r="AH420" t="str">
            <v>No</v>
          </cell>
          <cell r="AI420" t="str">
            <v>No</v>
          </cell>
          <cell r="AJ420" t="str">
            <v>Yes</v>
          </cell>
          <cell r="AK420" t="str">
            <v>Yes</v>
          </cell>
          <cell r="AL420" t="str">
            <v>Yes</v>
          </cell>
          <cell r="AM420" t="str">
            <v>Yes</v>
          </cell>
          <cell r="AN420" t="str">
            <v>Yes</v>
          </cell>
          <cell r="AO420" t="str">
            <v>Yes</v>
          </cell>
          <cell r="AP420" t="str">
            <v>No</v>
          </cell>
          <cell r="AQ420" t="str">
            <v>Yes</v>
          </cell>
          <cell r="AR420" t="str">
            <v>Yes</v>
          </cell>
          <cell r="AS420" t="str">
            <v>Yes</v>
          </cell>
          <cell r="AT420" t="str">
            <v>Yes</v>
          </cell>
          <cell r="AU420" t="str">
            <v>Yes</v>
          </cell>
          <cell r="AV420" t="str">
            <v>No</v>
          </cell>
          <cell r="AW420" t="str">
            <v>No</v>
          </cell>
          <cell r="AX420">
            <v>0</v>
          </cell>
          <cell r="AY420">
            <v>23</v>
          </cell>
          <cell r="AZ420">
            <v>27</v>
          </cell>
          <cell r="BA420">
            <v>26</v>
          </cell>
          <cell r="BB420">
            <v>35</v>
          </cell>
          <cell r="BC420">
            <v>25</v>
          </cell>
          <cell r="BD420">
            <v>23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159</v>
          </cell>
          <cell r="BO420">
            <v>0</v>
          </cell>
          <cell r="BP420">
            <v>0</v>
          </cell>
          <cell r="BQ420">
            <v>23</v>
          </cell>
          <cell r="BR420">
            <v>27</v>
          </cell>
          <cell r="BS420">
            <v>26</v>
          </cell>
          <cell r="BT420">
            <v>35</v>
          </cell>
          <cell r="BU420">
            <v>25</v>
          </cell>
          <cell r="BV420">
            <v>23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159</v>
          </cell>
          <cell r="CG420">
            <v>0</v>
          </cell>
          <cell r="CH420">
            <v>0</v>
          </cell>
          <cell r="CI420">
            <v>0</v>
          </cell>
          <cell r="CJ420">
            <v>116</v>
          </cell>
        </row>
        <row r="421">
          <cell r="A421" t="str">
            <v>066461</v>
          </cell>
          <cell r="B421" t="str">
            <v>Lousula Primary</v>
          </cell>
          <cell r="C421" t="str">
            <v>ENG</v>
          </cell>
          <cell r="D421" t="str">
            <v>PEB_TAFEA</v>
          </cell>
          <cell r="E421" t="str">
            <v>Tafea PEB</v>
          </cell>
          <cell r="F421" t="str">
            <v>V</v>
          </cell>
          <cell r="G421" t="str">
            <v>Government of Vanuatu</v>
          </cell>
          <cell r="H421" t="str">
            <v>Tanna</v>
          </cell>
          <cell r="I421" t="str">
            <v>Tafea</v>
          </cell>
          <cell r="J421" t="str">
            <v>0084990001</v>
          </cell>
          <cell r="K421" t="str">
            <v>LOUSULA PRIMARY SCHOOL</v>
          </cell>
          <cell r="L421" t="str">
            <v>PS</v>
          </cell>
          <cell r="M421" t="str">
            <v>No</v>
          </cell>
          <cell r="N421" t="str">
            <v>Yes</v>
          </cell>
          <cell r="O421" t="str">
            <v>Yes</v>
          </cell>
          <cell r="P421" t="str">
            <v>Yes</v>
          </cell>
          <cell r="Q421" t="str">
            <v>Yes</v>
          </cell>
          <cell r="R421" t="str">
            <v>Yes</v>
          </cell>
          <cell r="S421" t="str">
            <v>Yes</v>
          </cell>
          <cell r="T421" t="str">
            <v>No</v>
          </cell>
          <cell r="U421" t="str">
            <v>No</v>
          </cell>
          <cell r="V421" t="str">
            <v>No</v>
          </cell>
          <cell r="W421" t="str">
            <v>No</v>
          </cell>
          <cell r="X421" t="str">
            <v>No</v>
          </cell>
          <cell r="Y421" t="str">
            <v>No</v>
          </cell>
          <cell r="Z421" t="str">
            <v>No</v>
          </cell>
          <cell r="AA421" t="str">
            <v>No</v>
          </cell>
          <cell r="AB421" t="str">
            <v>No</v>
          </cell>
          <cell r="AC421" t="str">
            <v>No</v>
          </cell>
          <cell r="AD421" t="str">
            <v xml:space="preserve">1 2 3 4 5 6 </v>
          </cell>
          <cell r="AE421" t="str">
            <v>No</v>
          </cell>
          <cell r="AF421" t="str">
            <v>Yes</v>
          </cell>
          <cell r="AG421" t="str">
            <v>No</v>
          </cell>
          <cell r="AH421" t="str">
            <v>No</v>
          </cell>
          <cell r="AI421" t="str">
            <v>No</v>
          </cell>
          <cell r="AJ421" t="str">
            <v>Yes</v>
          </cell>
          <cell r="AK421" t="str">
            <v>Yes</v>
          </cell>
          <cell r="AL421" t="str">
            <v>Yes</v>
          </cell>
          <cell r="AM421" t="str">
            <v>Yes</v>
          </cell>
          <cell r="AN421" t="str">
            <v>Yes</v>
          </cell>
          <cell r="AO421" t="str">
            <v>Yes</v>
          </cell>
          <cell r="AP421" t="str">
            <v>No</v>
          </cell>
          <cell r="AQ421" t="str">
            <v>Yes</v>
          </cell>
          <cell r="AR421" t="str">
            <v>Yes</v>
          </cell>
          <cell r="AS421" t="str">
            <v>Yes</v>
          </cell>
          <cell r="AT421" t="str">
            <v>Yes</v>
          </cell>
          <cell r="AU421" t="str">
            <v>Yes</v>
          </cell>
          <cell r="AV421" t="str">
            <v>No</v>
          </cell>
          <cell r="AW421" t="str">
            <v>No</v>
          </cell>
          <cell r="AX421">
            <v>0</v>
          </cell>
          <cell r="AY421">
            <v>6</v>
          </cell>
          <cell r="AZ421">
            <v>7</v>
          </cell>
          <cell r="BA421">
            <v>6</v>
          </cell>
          <cell r="BB421">
            <v>2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21</v>
          </cell>
          <cell r="BO421">
            <v>0</v>
          </cell>
          <cell r="BP421">
            <v>0</v>
          </cell>
          <cell r="BQ421">
            <v>6</v>
          </cell>
          <cell r="BR421">
            <v>7</v>
          </cell>
          <cell r="BS421">
            <v>6</v>
          </cell>
          <cell r="BT421">
            <v>2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21</v>
          </cell>
          <cell r="CG421">
            <v>0</v>
          </cell>
          <cell r="CH421">
            <v>0</v>
          </cell>
          <cell r="CI421">
            <v>0</v>
          </cell>
          <cell r="CJ421">
            <v>9</v>
          </cell>
        </row>
        <row r="422">
          <cell r="A422" t="str">
            <v>066462</v>
          </cell>
          <cell r="B422" t="str">
            <v>Lowanatom Primary</v>
          </cell>
          <cell r="C422" t="str">
            <v>FRE</v>
          </cell>
          <cell r="D422" t="str">
            <v>CATH</v>
          </cell>
          <cell r="E422" t="str">
            <v>Catholic Education Authority</v>
          </cell>
          <cell r="F422" t="str">
            <v>G</v>
          </cell>
          <cell r="G422" t="str">
            <v>Church (Government Assisted)</v>
          </cell>
          <cell r="H422" t="str">
            <v>Tanna</v>
          </cell>
          <cell r="I422" t="str">
            <v>Tafea</v>
          </cell>
          <cell r="J422" t="str">
            <v>0085030001</v>
          </cell>
          <cell r="K422" t="str">
            <v>LOWANATOM PRIMARY SCHOOL</v>
          </cell>
          <cell r="L422" t="str">
            <v>PS</v>
          </cell>
          <cell r="M422" t="str">
            <v>No</v>
          </cell>
          <cell r="N422" t="str">
            <v>Yes</v>
          </cell>
          <cell r="O422" t="str">
            <v>Yes</v>
          </cell>
          <cell r="P422" t="str">
            <v>Yes</v>
          </cell>
          <cell r="Q422" t="str">
            <v>Yes</v>
          </cell>
          <cell r="R422" t="str">
            <v>Yes</v>
          </cell>
          <cell r="S422" t="str">
            <v>Yes</v>
          </cell>
          <cell r="T422" t="str">
            <v>No</v>
          </cell>
          <cell r="U422" t="str">
            <v>No</v>
          </cell>
          <cell r="V422" t="str">
            <v>No</v>
          </cell>
          <cell r="W422" t="str">
            <v>No</v>
          </cell>
          <cell r="X422" t="str">
            <v>No</v>
          </cell>
          <cell r="Y422" t="str">
            <v>No</v>
          </cell>
          <cell r="Z422" t="str">
            <v>No</v>
          </cell>
          <cell r="AA422" t="str">
            <v>No</v>
          </cell>
          <cell r="AB422" t="str">
            <v>No</v>
          </cell>
          <cell r="AC422" t="str">
            <v>No</v>
          </cell>
          <cell r="AD422" t="str">
            <v xml:space="preserve">1 2 3 4 5 6 </v>
          </cell>
          <cell r="AE422" t="str">
            <v>No</v>
          </cell>
          <cell r="AF422" t="str">
            <v>Yes</v>
          </cell>
          <cell r="AG422" t="str">
            <v>No</v>
          </cell>
          <cell r="AH422" t="str">
            <v>No</v>
          </cell>
          <cell r="AI422" t="str">
            <v>No</v>
          </cell>
          <cell r="AJ422" t="str">
            <v>Yes</v>
          </cell>
          <cell r="AK422" t="str">
            <v>Yes</v>
          </cell>
          <cell r="AL422" t="str">
            <v>Yes</v>
          </cell>
          <cell r="AM422" t="str">
            <v>Yes</v>
          </cell>
          <cell r="AN422" t="str">
            <v>Yes</v>
          </cell>
          <cell r="AO422" t="str">
            <v>Yes</v>
          </cell>
          <cell r="AP422" t="str">
            <v>No</v>
          </cell>
          <cell r="AQ422" t="str">
            <v>No</v>
          </cell>
          <cell r="AR422" t="str">
            <v>Yes</v>
          </cell>
          <cell r="AS422" t="str">
            <v>Yes</v>
          </cell>
          <cell r="AT422" t="str">
            <v>No</v>
          </cell>
          <cell r="AU422" t="str">
            <v>Yes</v>
          </cell>
          <cell r="AV422" t="str">
            <v>No</v>
          </cell>
          <cell r="AW422" t="str">
            <v>No</v>
          </cell>
          <cell r="AX422">
            <v>0</v>
          </cell>
          <cell r="AY422">
            <v>31</v>
          </cell>
          <cell r="AZ422">
            <v>39</v>
          </cell>
          <cell r="BA422">
            <v>37</v>
          </cell>
          <cell r="BB422">
            <v>25</v>
          </cell>
          <cell r="BC422">
            <v>44</v>
          </cell>
          <cell r="BD422">
            <v>34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210</v>
          </cell>
          <cell r="BO422">
            <v>0</v>
          </cell>
          <cell r="BP422">
            <v>0</v>
          </cell>
          <cell r="BQ422">
            <v>31</v>
          </cell>
          <cell r="BR422">
            <v>39</v>
          </cell>
          <cell r="BS422">
            <v>37</v>
          </cell>
          <cell r="BT422">
            <v>25</v>
          </cell>
          <cell r="BU422">
            <v>44</v>
          </cell>
          <cell r="BV422">
            <v>34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210</v>
          </cell>
          <cell r="CG422">
            <v>0</v>
          </cell>
          <cell r="CH422">
            <v>0</v>
          </cell>
          <cell r="CI422">
            <v>0</v>
          </cell>
          <cell r="CJ422">
            <v>173</v>
          </cell>
        </row>
        <row r="423">
          <cell r="A423" t="str">
            <v>066464</v>
          </cell>
          <cell r="B423" t="str">
            <v>Lowieru Primary</v>
          </cell>
          <cell r="C423" t="str">
            <v>FRE</v>
          </cell>
          <cell r="D423" t="str">
            <v>PEB_TAFEA</v>
          </cell>
          <cell r="E423" t="str">
            <v>Tafea PEB</v>
          </cell>
          <cell r="F423" t="str">
            <v>V</v>
          </cell>
          <cell r="G423" t="str">
            <v>Government of Vanuatu</v>
          </cell>
          <cell r="H423" t="str">
            <v>Tanna</v>
          </cell>
          <cell r="I423" t="str">
            <v>Tafea</v>
          </cell>
          <cell r="J423" t="str">
            <v>0084992001</v>
          </cell>
          <cell r="K423" t="str">
            <v>LOWIERU PRIMARY SCHOOL</v>
          </cell>
          <cell r="L423" t="str">
            <v>PS</v>
          </cell>
          <cell r="M423" t="str">
            <v>No</v>
          </cell>
          <cell r="N423" t="str">
            <v>Yes</v>
          </cell>
          <cell r="O423" t="str">
            <v>Yes</v>
          </cell>
          <cell r="P423" t="str">
            <v>Yes</v>
          </cell>
          <cell r="Q423" t="str">
            <v>Yes</v>
          </cell>
          <cell r="R423" t="str">
            <v>Yes</v>
          </cell>
          <cell r="S423" t="str">
            <v>Yes</v>
          </cell>
          <cell r="T423" t="str">
            <v>No</v>
          </cell>
          <cell r="U423" t="str">
            <v>No</v>
          </cell>
          <cell r="V423" t="str">
            <v>No</v>
          </cell>
          <cell r="W423" t="str">
            <v>No</v>
          </cell>
          <cell r="X423" t="str">
            <v>No</v>
          </cell>
          <cell r="Y423" t="str">
            <v>No</v>
          </cell>
          <cell r="Z423" t="str">
            <v>No</v>
          </cell>
          <cell r="AA423" t="str">
            <v>No</v>
          </cell>
          <cell r="AB423" t="str">
            <v>No</v>
          </cell>
          <cell r="AC423" t="str">
            <v>No</v>
          </cell>
          <cell r="AD423" t="str">
            <v xml:space="preserve">1 2 3 4 5 6 </v>
          </cell>
          <cell r="AE423" t="str">
            <v>No</v>
          </cell>
          <cell r="AF423" t="str">
            <v>Yes</v>
          </cell>
          <cell r="AG423" t="str">
            <v>No</v>
          </cell>
          <cell r="AH423" t="str">
            <v>No</v>
          </cell>
          <cell r="AI423" t="str">
            <v>No</v>
          </cell>
          <cell r="AJ423" t="str">
            <v>Yes</v>
          </cell>
          <cell r="AK423" t="str">
            <v>Yes</v>
          </cell>
          <cell r="AL423" t="str">
            <v>Yes</v>
          </cell>
          <cell r="AM423" t="str">
            <v>Yes</v>
          </cell>
          <cell r="AN423" t="str">
            <v>Yes</v>
          </cell>
          <cell r="AO423" t="str">
            <v>Yes</v>
          </cell>
          <cell r="AP423" t="str">
            <v>No</v>
          </cell>
          <cell r="AQ423" t="str">
            <v>Yes</v>
          </cell>
          <cell r="AR423" t="str">
            <v>Yes</v>
          </cell>
          <cell r="AS423" t="str">
            <v>Yes</v>
          </cell>
          <cell r="AT423" t="str">
            <v>Yes</v>
          </cell>
          <cell r="AU423" t="str">
            <v>Yes</v>
          </cell>
          <cell r="AV423" t="str">
            <v>No</v>
          </cell>
          <cell r="AW423" t="str">
            <v>No</v>
          </cell>
          <cell r="AX423">
            <v>0</v>
          </cell>
          <cell r="AY423">
            <v>17</v>
          </cell>
          <cell r="AZ423">
            <v>22</v>
          </cell>
          <cell r="BA423">
            <v>29</v>
          </cell>
          <cell r="BB423">
            <v>21</v>
          </cell>
          <cell r="BC423">
            <v>18</v>
          </cell>
          <cell r="BD423">
            <v>21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128</v>
          </cell>
          <cell r="BO423">
            <v>0</v>
          </cell>
          <cell r="BP423">
            <v>0</v>
          </cell>
          <cell r="BQ423">
            <v>17</v>
          </cell>
          <cell r="BR423">
            <v>22</v>
          </cell>
          <cell r="BS423">
            <v>29</v>
          </cell>
          <cell r="BT423">
            <v>21</v>
          </cell>
          <cell r="BU423">
            <v>18</v>
          </cell>
          <cell r="BV423">
            <v>21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128</v>
          </cell>
          <cell r="CG423">
            <v>0</v>
          </cell>
          <cell r="CH423">
            <v>0</v>
          </cell>
          <cell r="CI423">
            <v>0</v>
          </cell>
          <cell r="CJ423">
            <v>117</v>
          </cell>
        </row>
        <row r="424">
          <cell r="A424" t="str">
            <v>066465</v>
          </cell>
          <cell r="B424" t="str">
            <v>Manuapen Primary</v>
          </cell>
          <cell r="C424" t="str">
            <v>FRE</v>
          </cell>
          <cell r="D424" t="str">
            <v>PEB_TAFEA</v>
          </cell>
          <cell r="E424" t="str">
            <v>Tafea PEB</v>
          </cell>
          <cell r="F424" t="str">
            <v>V</v>
          </cell>
          <cell r="G424" t="str">
            <v>Government of Vanuatu</v>
          </cell>
          <cell r="H424" t="str">
            <v>Tanna</v>
          </cell>
          <cell r="I424" t="str">
            <v>Tafea</v>
          </cell>
          <cell r="J424" t="str">
            <v>0084994001</v>
          </cell>
          <cell r="K424" t="str">
            <v>MANUAPEN PRIMARY SCHOOL</v>
          </cell>
          <cell r="L424" t="str">
            <v>PS</v>
          </cell>
          <cell r="M424" t="str">
            <v>No</v>
          </cell>
          <cell r="N424" t="str">
            <v>Yes</v>
          </cell>
          <cell r="O424" t="str">
            <v>Yes</v>
          </cell>
          <cell r="P424" t="str">
            <v>Yes</v>
          </cell>
          <cell r="Q424" t="str">
            <v>Yes</v>
          </cell>
          <cell r="R424" t="str">
            <v>Yes</v>
          </cell>
          <cell r="S424" t="str">
            <v>Yes</v>
          </cell>
          <cell r="T424" t="str">
            <v>No</v>
          </cell>
          <cell r="U424" t="str">
            <v>No</v>
          </cell>
          <cell r="V424" t="str">
            <v>No</v>
          </cell>
          <cell r="W424" t="str">
            <v>No</v>
          </cell>
          <cell r="X424" t="str">
            <v>No</v>
          </cell>
          <cell r="Y424" t="str">
            <v>No</v>
          </cell>
          <cell r="Z424" t="str">
            <v>No</v>
          </cell>
          <cell r="AA424" t="str">
            <v>No</v>
          </cell>
          <cell r="AB424" t="str">
            <v>No</v>
          </cell>
          <cell r="AC424" t="str">
            <v>No</v>
          </cell>
          <cell r="AD424" t="str">
            <v xml:space="preserve">1 2 3 4 5 6 </v>
          </cell>
          <cell r="AE424" t="str">
            <v>No</v>
          </cell>
          <cell r="AF424" t="str">
            <v>Yes</v>
          </cell>
          <cell r="AG424" t="str">
            <v>No</v>
          </cell>
          <cell r="AH424" t="str">
            <v>No</v>
          </cell>
          <cell r="AI424" t="str">
            <v>No</v>
          </cell>
          <cell r="AJ424" t="str">
            <v>Yes</v>
          </cell>
          <cell r="AK424" t="str">
            <v>Yes</v>
          </cell>
          <cell r="AL424" t="str">
            <v>Yes</v>
          </cell>
          <cell r="AM424" t="str">
            <v>Yes</v>
          </cell>
          <cell r="AN424" t="str">
            <v>Yes</v>
          </cell>
          <cell r="AO424" t="str">
            <v>Yes</v>
          </cell>
          <cell r="AP424" t="str">
            <v>No</v>
          </cell>
          <cell r="AQ424" t="str">
            <v>No</v>
          </cell>
          <cell r="AR424" t="str">
            <v>Yes</v>
          </cell>
          <cell r="AS424" t="str">
            <v>Yes</v>
          </cell>
          <cell r="AT424" t="str">
            <v>Yes</v>
          </cell>
          <cell r="AU424" t="str">
            <v>Yes</v>
          </cell>
          <cell r="AV424" t="str">
            <v>No</v>
          </cell>
          <cell r="AW424" t="str">
            <v>No</v>
          </cell>
          <cell r="AX424">
            <v>0</v>
          </cell>
          <cell r="AY424">
            <v>15</v>
          </cell>
          <cell r="AZ424">
            <v>16</v>
          </cell>
          <cell r="BA424">
            <v>11</v>
          </cell>
          <cell r="BB424">
            <v>8</v>
          </cell>
          <cell r="BC424">
            <v>12</v>
          </cell>
          <cell r="BD424">
            <v>4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66</v>
          </cell>
          <cell r="BO424">
            <v>0</v>
          </cell>
          <cell r="BP424">
            <v>0</v>
          </cell>
          <cell r="BQ424">
            <v>15</v>
          </cell>
          <cell r="BR424">
            <v>16</v>
          </cell>
          <cell r="BS424">
            <v>11</v>
          </cell>
          <cell r="BT424">
            <v>8</v>
          </cell>
          <cell r="BU424">
            <v>12</v>
          </cell>
          <cell r="BV424">
            <v>4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66</v>
          </cell>
          <cell r="CG424">
            <v>0</v>
          </cell>
          <cell r="CH424">
            <v>0</v>
          </cell>
          <cell r="CI424">
            <v>0</v>
          </cell>
          <cell r="CJ424">
            <v>30</v>
          </cell>
        </row>
        <row r="425">
          <cell r="A425" t="str">
            <v>066470</v>
          </cell>
          <cell r="B425" t="str">
            <v>Louwanpakil Primary</v>
          </cell>
          <cell r="C425" t="str">
            <v>ENG</v>
          </cell>
          <cell r="D425" t="str">
            <v>AOG</v>
          </cell>
          <cell r="E425" t="str">
            <v>Assemblies of God</v>
          </cell>
          <cell r="F425" t="str">
            <v>G</v>
          </cell>
          <cell r="G425" t="str">
            <v>Church (Government Assisted)</v>
          </cell>
          <cell r="H425" t="str">
            <v>Tanna</v>
          </cell>
          <cell r="I425" t="str">
            <v>Tafea</v>
          </cell>
          <cell r="L425" t="str">
            <v>PS</v>
          </cell>
          <cell r="M425" t="str">
            <v>No</v>
          </cell>
          <cell r="N425" t="str">
            <v>Yes</v>
          </cell>
          <cell r="O425" t="str">
            <v>Yes</v>
          </cell>
          <cell r="P425" t="str">
            <v>Yes</v>
          </cell>
          <cell r="Q425" t="str">
            <v>Yes</v>
          </cell>
          <cell r="R425" t="str">
            <v>Yes</v>
          </cell>
          <cell r="S425" t="str">
            <v>Yes</v>
          </cell>
          <cell r="T425" t="str">
            <v>No</v>
          </cell>
          <cell r="U425" t="str">
            <v>No</v>
          </cell>
          <cell r="V425" t="str">
            <v>No</v>
          </cell>
          <cell r="W425" t="str">
            <v>No</v>
          </cell>
          <cell r="X425" t="str">
            <v>No</v>
          </cell>
          <cell r="Y425" t="str">
            <v>No</v>
          </cell>
          <cell r="Z425" t="str">
            <v>No</v>
          </cell>
          <cell r="AA425" t="str">
            <v>No</v>
          </cell>
          <cell r="AB425" t="str">
            <v>No</v>
          </cell>
          <cell r="AC425" t="str">
            <v>No</v>
          </cell>
          <cell r="AD425" t="str">
            <v xml:space="preserve">1 2 3 4 5 6 </v>
          </cell>
          <cell r="AE425" t="str">
            <v>No</v>
          </cell>
          <cell r="AF425" t="str">
            <v>Yes</v>
          </cell>
          <cell r="AG425" t="str">
            <v>No</v>
          </cell>
          <cell r="AH425" t="str">
            <v>No</v>
          </cell>
          <cell r="AI425" t="str">
            <v>No</v>
          </cell>
          <cell r="AJ425" t="str">
            <v>Yes</v>
          </cell>
          <cell r="AK425" t="str">
            <v>Yes</v>
          </cell>
          <cell r="AL425" t="str">
            <v>Yes</v>
          </cell>
          <cell r="AM425" t="str">
            <v>Yes</v>
          </cell>
          <cell r="AN425" t="str">
            <v>Yes</v>
          </cell>
          <cell r="AO425" t="str">
            <v>Yes</v>
          </cell>
          <cell r="AP425" t="str">
            <v>No</v>
          </cell>
          <cell r="AQ425" t="str">
            <v>No</v>
          </cell>
          <cell r="AR425" t="str">
            <v>No</v>
          </cell>
          <cell r="AS425" t="str">
            <v>No</v>
          </cell>
          <cell r="AT425" t="str">
            <v>No</v>
          </cell>
          <cell r="AU425" t="str">
            <v>No</v>
          </cell>
          <cell r="AV425" t="str">
            <v>No</v>
          </cell>
          <cell r="AW425" t="str">
            <v>No</v>
          </cell>
          <cell r="AX425">
            <v>0</v>
          </cell>
          <cell r="AY425">
            <v>24</v>
          </cell>
          <cell r="AZ425">
            <v>10</v>
          </cell>
          <cell r="BA425">
            <v>5</v>
          </cell>
          <cell r="BB425">
            <v>12</v>
          </cell>
          <cell r="BC425">
            <v>27</v>
          </cell>
          <cell r="BD425">
            <v>15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93</v>
          </cell>
          <cell r="BO425">
            <v>0</v>
          </cell>
          <cell r="BP425">
            <v>0</v>
          </cell>
          <cell r="BQ425">
            <v>24</v>
          </cell>
          <cell r="BR425">
            <v>10</v>
          </cell>
          <cell r="BS425">
            <v>5</v>
          </cell>
          <cell r="BT425">
            <v>12</v>
          </cell>
          <cell r="BU425">
            <v>27</v>
          </cell>
          <cell r="BV425">
            <v>15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93</v>
          </cell>
          <cell r="CG425">
            <v>0</v>
          </cell>
          <cell r="CH425">
            <v>0</v>
          </cell>
          <cell r="CI425">
            <v>0</v>
          </cell>
          <cell r="CJ425">
            <v>54</v>
          </cell>
        </row>
        <row r="426">
          <cell r="A426" t="str">
            <v>066472</v>
          </cell>
          <cell r="B426" t="str">
            <v>Petros Primary</v>
          </cell>
          <cell r="C426" t="str">
            <v>ENG</v>
          </cell>
          <cell r="D426" t="str">
            <v>PEB_TAFEA</v>
          </cell>
          <cell r="E426" t="str">
            <v>Tafea PEB</v>
          </cell>
          <cell r="F426" t="str">
            <v>V</v>
          </cell>
          <cell r="G426" t="str">
            <v>Government of Vanuatu</v>
          </cell>
          <cell r="H426" t="str">
            <v>Tanna</v>
          </cell>
          <cell r="I426" t="str">
            <v>Tafea</v>
          </cell>
          <cell r="J426" t="str">
            <v>0084996001</v>
          </cell>
          <cell r="K426" t="str">
            <v>PETROS PRIMARY SCHOOL</v>
          </cell>
          <cell r="L426" t="str">
            <v>PS</v>
          </cell>
          <cell r="M426" t="str">
            <v>No</v>
          </cell>
          <cell r="N426" t="str">
            <v>Yes</v>
          </cell>
          <cell r="O426" t="str">
            <v>Yes</v>
          </cell>
          <cell r="P426" t="str">
            <v>Yes</v>
          </cell>
          <cell r="Q426" t="str">
            <v>Yes</v>
          </cell>
          <cell r="R426" t="str">
            <v>Yes</v>
          </cell>
          <cell r="S426" t="str">
            <v>Yes</v>
          </cell>
          <cell r="T426" t="str">
            <v>No</v>
          </cell>
          <cell r="U426" t="str">
            <v>No</v>
          </cell>
          <cell r="V426" t="str">
            <v>No</v>
          </cell>
          <cell r="W426" t="str">
            <v>No</v>
          </cell>
          <cell r="X426" t="str">
            <v>No</v>
          </cell>
          <cell r="Y426" t="str">
            <v>No</v>
          </cell>
          <cell r="Z426" t="str">
            <v>No</v>
          </cell>
          <cell r="AA426" t="str">
            <v>No</v>
          </cell>
          <cell r="AB426" t="str">
            <v>No</v>
          </cell>
          <cell r="AC426" t="str">
            <v>No</v>
          </cell>
          <cell r="AD426" t="str">
            <v xml:space="preserve">1 2 3 4 5 6 </v>
          </cell>
          <cell r="AE426" t="str">
            <v>No</v>
          </cell>
          <cell r="AF426" t="str">
            <v>Yes</v>
          </cell>
          <cell r="AG426" t="str">
            <v>No</v>
          </cell>
          <cell r="AH426" t="str">
            <v>No</v>
          </cell>
          <cell r="AI426" t="str">
            <v>No</v>
          </cell>
          <cell r="AJ426" t="str">
            <v>No</v>
          </cell>
          <cell r="AK426" t="str">
            <v>Yes</v>
          </cell>
          <cell r="AL426" t="str">
            <v>Yes</v>
          </cell>
          <cell r="AM426" t="str">
            <v>Yes</v>
          </cell>
          <cell r="AN426" t="str">
            <v>Yes</v>
          </cell>
          <cell r="AO426" t="str">
            <v>Yes</v>
          </cell>
          <cell r="AP426" t="str">
            <v>No</v>
          </cell>
          <cell r="AQ426" t="str">
            <v>Yes</v>
          </cell>
          <cell r="AR426" t="str">
            <v>Yes</v>
          </cell>
          <cell r="AS426" t="str">
            <v>Yes</v>
          </cell>
          <cell r="AT426" t="str">
            <v>Yes</v>
          </cell>
          <cell r="AU426" t="str">
            <v>Yes</v>
          </cell>
          <cell r="AV426" t="str">
            <v>No</v>
          </cell>
          <cell r="AW426" t="str">
            <v>No</v>
          </cell>
          <cell r="AX426">
            <v>0</v>
          </cell>
          <cell r="AY426">
            <v>26</v>
          </cell>
          <cell r="AZ426">
            <v>24</v>
          </cell>
          <cell r="BA426">
            <v>31</v>
          </cell>
          <cell r="BB426">
            <v>22</v>
          </cell>
          <cell r="BC426">
            <v>30</v>
          </cell>
          <cell r="BD426">
            <v>50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183</v>
          </cell>
          <cell r="BO426">
            <v>0</v>
          </cell>
          <cell r="BP426">
            <v>0</v>
          </cell>
          <cell r="BQ426">
            <v>26</v>
          </cell>
          <cell r="BR426">
            <v>24</v>
          </cell>
          <cell r="BS426">
            <v>31</v>
          </cell>
          <cell r="BT426">
            <v>22</v>
          </cell>
          <cell r="BU426">
            <v>30</v>
          </cell>
          <cell r="BV426">
            <v>50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183</v>
          </cell>
          <cell r="CG426">
            <v>0</v>
          </cell>
          <cell r="CH426">
            <v>0</v>
          </cell>
          <cell r="CI426">
            <v>0</v>
          </cell>
          <cell r="CJ426">
            <v>177</v>
          </cell>
        </row>
        <row r="427">
          <cell r="A427" t="str">
            <v>066475</v>
          </cell>
          <cell r="B427" t="str">
            <v>Port Patrick Primary</v>
          </cell>
          <cell r="C427" t="str">
            <v>ENG</v>
          </cell>
          <cell r="D427" t="str">
            <v>PEB_TAFEA</v>
          </cell>
          <cell r="E427" t="str">
            <v>Tafea PEB</v>
          </cell>
          <cell r="F427" t="str">
            <v>V</v>
          </cell>
          <cell r="G427" t="str">
            <v>Government of Vanuatu</v>
          </cell>
          <cell r="H427" t="str">
            <v>Aneityum</v>
          </cell>
          <cell r="I427" t="str">
            <v>Tafea</v>
          </cell>
          <cell r="J427" t="str">
            <v>0085010001</v>
          </cell>
          <cell r="K427" t="str">
            <v>PORT PATRICK PRIMARY SCHOOL</v>
          </cell>
          <cell r="L427" t="str">
            <v>PS</v>
          </cell>
          <cell r="M427" t="str">
            <v>No</v>
          </cell>
          <cell r="N427" t="str">
            <v>Yes</v>
          </cell>
          <cell r="O427" t="str">
            <v>Yes</v>
          </cell>
          <cell r="P427" t="str">
            <v>Yes</v>
          </cell>
          <cell r="Q427" t="str">
            <v>Yes</v>
          </cell>
          <cell r="R427" t="str">
            <v>Yes</v>
          </cell>
          <cell r="S427" t="str">
            <v>Yes</v>
          </cell>
          <cell r="T427" t="str">
            <v>No</v>
          </cell>
          <cell r="U427" t="str">
            <v>No</v>
          </cell>
          <cell r="V427" t="str">
            <v>No</v>
          </cell>
          <cell r="W427" t="str">
            <v>No</v>
          </cell>
          <cell r="X427" t="str">
            <v>No</v>
          </cell>
          <cell r="Y427" t="str">
            <v>No</v>
          </cell>
          <cell r="Z427" t="str">
            <v>No</v>
          </cell>
          <cell r="AA427" t="str">
            <v>No</v>
          </cell>
          <cell r="AB427" t="str">
            <v>No</v>
          </cell>
          <cell r="AC427" t="str">
            <v>No</v>
          </cell>
          <cell r="AD427" t="str">
            <v xml:space="preserve">1 2 3 4 5 6 </v>
          </cell>
          <cell r="AE427" t="str">
            <v>No</v>
          </cell>
          <cell r="AF427" t="str">
            <v>Yes</v>
          </cell>
          <cell r="AG427" t="str">
            <v>No</v>
          </cell>
          <cell r="AH427" t="str">
            <v>No</v>
          </cell>
          <cell r="AI427" t="str">
            <v>No</v>
          </cell>
          <cell r="AJ427" t="str">
            <v>Yes</v>
          </cell>
          <cell r="AK427" t="str">
            <v>Yes</v>
          </cell>
          <cell r="AL427" t="str">
            <v>Yes</v>
          </cell>
          <cell r="AM427" t="str">
            <v>Yes</v>
          </cell>
          <cell r="AN427" t="str">
            <v>Yes</v>
          </cell>
          <cell r="AO427" t="str">
            <v>Yes</v>
          </cell>
          <cell r="AP427" t="str">
            <v>No</v>
          </cell>
          <cell r="AQ427" t="str">
            <v>No</v>
          </cell>
          <cell r="AR427" t="str">
            <v>Yes</v>
          </cell>
          <cell r="AS427" t="str">
            <v>Yes</v>
          </cell>
          <cell r="AT427" t="str">
            <v>Yes</v>
          </cell>
          <cell r="AU427" t="str">
            <v>Yes</v>
          </cell>
          <cell r="AV427" t="str">
            <v>No</v>
          </cell>
          <cell r="AW427" t="str">
            <v>No</v>
          </cell>
          <cell r="AX427">
            <v>0</v>
          </cell>
          <cell r="AY427">
            <v>10</v>
          </cell>
          <cell r="AZ427">
            <v>10</v>
          </cell>
          <cell r="BA427">
            <v>13</v>
          </cell>
          <cell r="BB427">
            <v>12</v>
          </cell>
          <cell r="BC427">
            <v>12</v>
          </cell>
          <cell r="BD427">
            <v>11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68</v>
          </cell>
          <cell r="BO427">
            <v>0</v>
          </cell>
          <cell r="BP427">
            <v>0</v>
          </cell>
          <cell r="BQ427">
            <v>10</v>
          </cell>
          <cell r="BR427">
            <v>10</v>
          </cell>
          <cell r="BS427">
            <v>13</v>
          </cell>
          <cell r="BT427">
            <v>12</v>
          </cell>
          <cell r="BU427">
            <v>12</v>
          </cell>
          <cell r="BV427">
            <v>11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68</v>
          </cell>
          <cell r="CG427">
            <v>0</v>
          </cell>
          <cell r="CH427">
            <v>0</v>
          </cell>
          <cell r="CI427">
            <v>0</v>
          </cell>
          <cell r="CJ427">
            <v>67</v>
          </cell>
        </row>
        <row r="428">
          <cell r="A428" t="str">
            <v>066476</v>
          </cell>
          <cell r="B428" t="str">
            <v>Port Resolution Primary</v>
          </cell>
          <cell r="C428" t="str">
            <v>ENG</v>
          </cell>
          <cell r="D428" t="str">
            <v>PEB_TAFEA</v>
          </cell>
          <cell r="E428" t="str">
            <v>Tafea PEB</v>
          </cell>
          <cell r="F428" t="str">
            <v>V</v>
          </cell>
          <cell r="G428" t="str">
            <v>Government of Vanuatu</v>
          </cell>
          <cell r="H428" t="str">
            <v>Tanna</v>
          </cell>
          <cell r="I428" t="str">
            <v>Tafea</v>
          </cell>
          <cell r="J428" t="str">
            <v>0084997001</v>
          </cell>
          <cell r="K428" t="str">
            <v>PORT RESOLUTION PRIMARY SCHOOL</v>
          </cell>
          <cell r="L428" t="str">
            <v>PS</v>
          </cell>
          <cell r="M428" t="str">
            <v>No</v>
          </cell>
          <cell r="N428" t="str">
            <v>Yes</v>
          </cell>
          <cell r="O428" t="str">
            <v>Yes</v>
          </cell>
          <cell r="P428" t="str">
            <v>Yes</v>
          </cell>
          <cell r="Q428" t="str">
            <v>Yes</v>
          </cell>
          <cell r="R428" t="str">
            <v>Yes</v>
          </cell>
          <cell r="S428" t="str">
            <v>Yes</v>
          </cell>
          <cell r="T428" t="str">
            <v>No</v>
          </cell>
          <cell r="U428" t="str">
            <v>No</v>
          </cell>
          <cell r="V428" t="str">
            <v>No</v>
          </cell>
          <cell r="W428" t="str">
            <v>No</v>
          </cell>
          <cell r="X428" t="str">
            <v>No</v>
          </cell>
          <cell r="Y428" t="str">
            <v>No</v>
          </cell>
          <cell r="Z428" t="str">
            <v>No</v>
          </cell>
          <cell r="AA428" t="str">
            <v>No</v>
          </cell>
          <cell r="AB428" t="str">
            <v>No</v>
          </cell>
          <cell r="AC428" t="str">
            <v>No</v>
          </cell>
          <cell r="AD428" t="str">
            <v xml:space="preserve">1 2 3 4 5 6 </v>
          </cell>
          <cell r="AE428" t="str">
            <v>No</v>
          </cell>
          <cell r="AF428" t="str">
            <v>Yes</v>
          </cell>
          <cell r="AG428" t="str">
            <v>No</v>
          </cell>
          <cell r="AH428" t="str">
            <v>No</v>
          </cell>
          <cell r="AI428" t="str">
            <v>No</v>
          </cell>
          <cell r="AJ428" t="str">
            <v>Yes</v>
          </cell>
          <cell r="AK428" t="str">
            <v>Yes</v>
          </cell>
          <cell r="AL428" t="str">
            <v>Yes</v>
          </cell>
          <cell r="AM428" t="str">
            <v>Yes</v>
          </cell>
          <cell r="AN428" t="str">
            <v>Yes</v>
          </cell>
          <cell r="AO428" t="str">
            <v>Yes</v>
          </cell>
          <cell r="AP428" t="str">
            <v>No</v>
          </cell>
          <cell r="AQ428" t="str">
            <v>No</v>
          </cell>
          <cell r="AR428" t="str">
            <v>Yes</v>
          </cell>
          <cell r="AS428" t="str">
            <v>Yes</v>
          </cell>
          <cell r="AT428" t="str">
            <v>Yes</v>
          </cell>
          <cell r="AU428" t="str">
            <v>Yes</v>
          </cell>
          <cell r="AV428" t="str">
            <v>No</v>
          </cell>
          <cell r="AW428" t="str">
            <v>No</v>
          </cell>
          <cell r="AX428">
            <v>0</v>
          </cell>
          <cell r="AY428">
            <v>19</v>
          </cell>
          <cell r="AZ428">
            <v>17</v>
          </cell>
          <cell r="BA428">
            <v>17</v>
          </cell>
          <cell r="BB428">
            <v>26</v>
          </cell>
          <cell r="BC428">
            <v>26</v>
          </cell>
          <cell r="BD428">
            <v>18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123</v>
          </cell>
          <cell r="BO428">
            <v>0</v>
          </cell>
          <cell r="BP428">
            <v>0</v>
          </cell>
          <cell r="BQ428">
            <v>19</v>
          </cell>
          <cell r="BR428">
            <v>17</v>
          </cell>
          <cell r="BS428">
            <v>17</v>
          </cell>
          <cell r="BT428">
            <v>26</v>
          </cell>
          <cell r="BU428">
            <v>26</v>
          </cell>
          <cell r="BV428">
            <v>18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123</v>
          </cell>
          <cell r="CG428">
            <v>0</v>
          </cell>
          <cell r="CH428">
            <v>0</v>
          </cell>
          <cell r="CI428">
            <v>0</v>
          </cell>
          <cell r="CJ428">
            <v>111</v>
          </cell>
        </row>
        <row r="429">
          <cell r="A429" t="str">
            <v>066480</v>
          </cell>
          <cell r="B429" t="str">
            <v>Tuhu Primary</v>
          </cell>
          <cell r="C429" t="str">
            <v>ENG</v>
          </cell>
          <cell r="D429" t="str">
            <v>PEB_TAFEA</v>
          </cell>
          <cell r="E429" t="str">
            <v>Tafea PEB</v>
          </cell>
          <cell r="F429" t="str">
            <v>V</v>
          </cell>
          <cell r="G429" t="str">
            <v>Government of Vanuatu</v>
          </cell>
          <cell r="H429" t="str">
            <v>Tanna</v>
          </cell>
          <cell r="I429" t="str">
            <v>Tafea</v>
          </cell>
          <cell r="J429" t="str">
            <v>0084998001</v>
          </cell>
          <cell r="K429" t="str">
            <v>TUHU PRIMARY SCHOOL</v>
          </cell>
          <cell r="L429" t="str">
            <v>PS</v>
          </cell>
          <cell r="M429" t="str">
            <v>No</v>
          </cell>
          <cell r="N429" t="str">
            <v>Yes</v>
          </cell>
          <cell r="O429" t="str">
            <v>Yes</v>
          </cell>
          <cell r="P429" t="str">
            <v>Yes</v>
          </cell>
          <cell r="Q429" t="str">
            <v>Yes</v>
          </cell>
          <cell r="R429" t="str">
            <v>Yes</v>
          </cell>
          <cell r="S429" t="str">
            <v>Yes</v>
          </cell>
          <cell r="T429" t="str">
            <v>No</v>
          </cell>
          <cell r="U429" t="str">
            <v>No</v>
          </cell>
          <cell r="V429" t="str">
            <v>No</v>
          </cell>
          <cell r="W429" t="str">
            <v>No</v>
          </cell>
          <cell r="X429" t="str">
            <v>No</v>
          </cell>
          <cell r="Y429" t="str">
            <v>No</v>
          </cell>
          <cell r="Z429" t="str">
            <v>No</v>
          </cell>
          <cell r="AA429" t="str">
            <v>No</v>
          </cell>
          <cell r="AB429" t="str">
            <v>No</v>
          </cell>
          <cell r="AC429" t="str">
            <v>No</v>
          </cell>
          <cell r="AD429" t="str">
            <v xml:space="preserve">1 2 3 4 5 6 </v>
          </cell>
          <cell r="AE429" t="str">
            <v>No</v>
          </cell>
          <cell r="AF429" t="str">
            <v>Yes</v>
          </cell>
          <cell r="AG429" t="str">
            <v>No</v>
          </cell>
          <cell r="AH429" t="str">
            <v>No</v>
          </cell>
          <cell r="AI429" t="str">
            <v>No</v>
          </cell>
          <cell r="AJ429" t="str">
            <v>Yes</v>
          </cell>
          <cell r="AK429" t="str">
            <v>Yes</v>
          </cell>
          <cell r="AL429" t="str">
            <v>Yes</v>
          </cell>
          <cell r="AM429" t="str">
            <v>Yes</v>
          </cell>
          <cell r="AN429" t="str">
            <v>Yes</v>
          </cell>
          <cell r="AO429" t="str">
            <v>Yes</v>
          </cell>
          <cell r="AP429" t="str">
            <v>Yes</v>
          </cell>
          <cell r="AQ429" t="str">
            <v>Yes</v>
          </cell>
          <cell r="AR429" t="str">
            <v>Yes</v>
          </cell>
          <cell r="AS429" t="str">
            <v>Yes</v>
          </cell>
          <cell r="AT429" t="str">
            <v>Yes</v>
          </cell>
          <cell r="AU429" t="str">
            <v>Yes</v>
          </cell>
          <cell r="AV429" t="str">
            <v>No</v>
          </cell>
          <cell r="AW429" t="str">
            <v>No</v>
          </cell>
          <cell r="AX429">
            <v>0</v>
          </cell>
          <cell r="AY429">
            <v>19</v>
          </cell>
          <cell r="AZ429">
            <v>30</v>
          </cell>
          <cell r="BA429">
            <v>36</v>
          </cell>
          <cell r="BB429">
            <v>44</v>
          </cell>
          <cell r="BC429">
            <v>42</v>
          </cell>
          <cell r="BD429">
            <v>45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216</v>
          </cell>
          <cell r="BO429">
            <v>0</v>
          </cell>
          <cell r="BP429">
            <v>0</v>
          </cell>
          <cell r="BQ429">
            <v>19</v>
          </cell>
          <cell r="BR429">
            <v>30</v>
          </cell>
          <cell r="BS429">
            <v>36</v>
          </cell>
          <cell r="BT429">
            <v>44</v>
          </cell>
          <cell r="BU429">
            <v>42</v>
          </cell>
          <cell r="BV429">
            <v>45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216</v>
          </cell>
          <cell r="CG429">
            <v>0</v>
          </cell>
          <cell r="CH429">
            <v>0</v>
          </cell>
          <cell r="CI429">
            <v>0</v>
          </cell>
          <cell r="CJ429">
            <v>103</v>
          </cell>
        </row>
        <row r="430">
          <cell r="A430" t="str">
            <v>066483</v>
          </cell>
          <cell r="B430" t="str">
            <v>Yapilmai Primary</v>
          </cell>
          <cell r="C430" t="str">
            <v>FRE</v>
          </cell>
          <cell r="D430" t="str">
            <v>PEB_TAFEA</v>
          </cell>
          <cell r="E430" t="str">
            <v>Tafea PEB</v>
          </cell>
          <cell r="F430" t="str">
            <v>V</v>
          </cell>
          <cell r="G430" t="str">
            <v>Government of Vanuatu</v>
          </cell>
          <cell r="H430" t="str">
            <v>Tanna</v>
          </cell>
          <cell r="I430" t="str">
            <v>Tafea</v>
          </cell>
          <cell r="J430" t="str">
            <v>0084999001</v>
          </cell>
          <cell r="K430" t="str">
            <v>YAPILMAI PRIMARY SCHOOL</v>
          </cell>
          <cell r="L430" t="str">
            <v>PS</v>
          </cell>
          <cell r="M430" t="str">
            <v>No</v>
          </cell>
          <cell r="N430" t="str">
            <v>Yes</v>
          </cell>
          <cell r="O430" t="str">
            <v>Yes</v>
          </cell>
          <cell r="P430" t="str">
            <v>Yes</v>
          </cell>
          <cell r="Q430" t="str">
            <v>Yes</v>
          </cell>
          <cell r="R430" t="str">
            <v>Yes</v>
          </cell>
          <cell r="S430" t="str">
            <v>Yes</v>
          </cell>
          <cell r="T430" t="str">
            <v>No</v>
          </cell>
          <cell r="U430" t="str">
            <v>No</v>
          </cell>
          <cell r="V430" t="str">
            <v>No</v>
          </cell>
          <cell r="W430" t="str">
            <v>No</v>
          </cell>
          <cell r="X430" t="str">
            <v>No</v>
          </cell>
          <cell r="Y430" t="str">
            <v>No</v>
          </cell>
          <cell r="Z430" t="str">
            <v>No</v>
          </cell>
          <cell r="AA430" t="str">
            <v>No</v>
          </cell>
          <cell r="AB430" t="str">
            <v>No</v>
          </cell>
          <cell r="AC430" t="str">
            <v>No</v>
          </cell>
          <cell r="AD430" t="str">
            <v xml:space="preserve">1 2 3 4 5 6 </v>
          </cell>
          <cell r="AE430" t="str">
            <v>No</v>
          </cell>
          <cell r="AF430" t="str">
            <v>Yes</v>
          </cell>
          <cell r="AG430" t="str">
            <v>No</v>
          </cell>
          <cell r="AH430" t="str">
            <v>No</v>
          </cell>
          <cell r="AI430" t="str">
            <v>No</v>
          </cell>
          <cell r="AJ430" t="str">
            <v>Yes</v>
          </cell>
          <cell r="AK430" t="str">
            <v>Yes</v>
          </cell>
          <cell r="AL430" t="str">
            <v>Yes</v>
          </cell>
          <cell r="AM430" t="str">
            <v>Yes</v>
          </cell>
          <cell r="AN430" t="str">
            <v>Yes</v>
          </cell>
          <cell r="AO430" t="str">
            <v>Yes</v>
          </cell>
          <cell r="AP430" t="str">
            <v>No</v>
          </cell>
          <cell r="AQ430" t="str">
            <v>Yes</v>
          </cell>
          <cell r="AR430" t="str">
            <v>Yes</v>
          </cell>
          <cell r="AS430" t="str">
            <v>Yes</v>
          </cell>
          <cell r="AT430" t="str">
            <v>Yes</v>
          </cell>
          <cell r="AU430" t="str">
            <v>Yes</v>
          </cell>
          <cell r="AV430" t="str">
            <v>No</v>
          </cell>
          <cell r="AW430" t="str">
            <v>No</v>
          </cell>
          <cell r="AX430">
            <v>0</v>
          </cell>
          <cell r="AY430">
            <v>41</v>
          </cell>
          <cell r="AZ430">
            <v>75</v>
          </cell>
          <cell r="BA430">
            <v>40</v>
          </cell>
          <cell r="BB430">
            <v>35</v>
          </cell>
          <cell r="BC430">
            <v>26</v>
          </cell>
          <cell r="BD430">
            <v>21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238</v>
          </cell>
          <cell r="BO430">
            <v>0</v>
          </cell>
          <cell r="BP430">
            <v>0</v>
          </cell>
          <cell r="BQ430">
            <v>40</v>
          </cell>
          <cell r="BR430">
            <v>74</v>
          </cell>
          <cell r="BS430">
            <v>40</v>
          </cell>
          <cell r="BT430">
            <v>32</v>
          </cell>
          <cell r="BU430">
            <v>26</v>
          </cell>
          <cell r="BV430">
            <v>21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233</v>
          </cell>
          <cell r="CG430">
            <v>0</v>
          </cell>
          <cell r="CH430">
            <v>0</v>
          </cell>
          <cell r="CI430">
            <v>0</v>
          </cell>
          <cell r="CJ430">
            <v>160</v>
          </cell>
        </row>
        <row r="431">
          <cell r="A431" t="str">
            <v>066484</v>
          </cell>
          <cell r="B431" t="str">
            <v>Yenavaten Primary</v>
          </cell>
          <cell r="C431" t="str">
            <v>FRE</v>
          </cell>
          <cell r="D431" t="str">
            <v>CATH</v>
          </cell>
          <cell r="E431" t="str">
            <v>Catholic Education Authority</v>
          </cell>
          <cell r="F431" t="str">
            <v>G</v>
          </cell>
          <cell r="G431" t="str">
            <v>Church (Government Assisted)</v>
          </cell>
          <cell r="H431" t="str">
            <v>Tanna</v>
          </cell>
          <cell r="I431" t="str">
            <v>Tafea</v>
          </cell>
          <cell r="J431" t="str">
            <v>0085116001</v>
          </cell>
          <cell r="K431" t="str">
            <v>YENAUATEN PRIMARY SCHOOL</v>
          </cell>
          <cell r="L431" t="str">
            <v>PS</v>
          </cell>
          <cell r="M431" t="str">
            <v>No</v>
          </cell>
          <cell r="N431" t="str">
            <v>Yes</v>
          </cell>
          <cell r="O431" t="str">
            <v>Yes</v>
          </cell>
          <cell r="P431" t="str">
            <v>Yes</v>
          </cell>
          <cell r="Q431" t="str">
            <v>Yes</v>
          </cell>
          <cell r="R431" t="str">
            <v>Yes</v>
          </cell>
          <cell r="S431" t="str">
            <v>Yes</v>
          </cell>
          <cell r="T431" t="str">
            <v>No</v>
          </cell>
          <cell r="U431" t="str">
            <v>No</v>
          </cell>
          <cell r="V431" t="str">
            <v>No</v>
          </cell>
          <cell r="W431" t="str">
            <v>No</v>
          </cell>
          <cell r="X431" t="str">
            <v>No</v>
          </cell>
          <cell r="Y431" t="str">
            <v>No</v>
          </cell>
          <cell r="Z431" t="str">
            <v>No</v>
          </cell>
          <cell r="AA431" t="str">
            <v>No</v>
          </cell>
          <cell r="AB431" t="str">
            <v>No</v>
          </cell>
          <cell r="AC431" t="str">
            <v>No</v>
          </cell>
          <cell r="AD431" t="str">
            <v xml:space="preserve">1 2 3 4 5 6 </v>
          </cell>
          <cell r="AE431" t="str">
            <v>No</v>
          </cell>
          <cell r="AF431" t="str">
            <v>Yes</v>
          </cell>
          <cell r="AG431" t="str">
            <v>No</v>
          </cell>
          <cell r="AH431" t="str">
            <v>No</v>
          </cell>
          <cell r="AI431" t="str">
            <v>No</v>
          </cell>
          <cell r="AJ431" t="str">
            <v>Yes</v>
          </cell>
          <cell r="AK431" t="str">
            <v>Yes</v>
          </cell>
          <cell r="AL431" t="str">
            <v>Yes</v>
          </cell>
          <cell r="AM431" t="str">
            <v>Yes</v>
          </cell>
          <cell r="AN431" t="str">
            <v>Yes</v>
          </cell>
          <cell r="AO431" t="str">
            <v>Yes</v>
          </cell>
          <cell r="AP431" t="str">
            <v>No</v>
          </cell>
          <cell r="AQ431" t="str">
            <v>No</v>
          </cell>
          <cell r="AR431" t="str">
            <v>Yes</v>
          </cell>
          <cell r="AS431" t="str">
            <v>Yes</v>
          </cell>
          <cell r="AT431" t="str">
            <v>Yes</v>
          </cell>
          <cell r="AU431" t="str">
            <v>Yes</v>
          </cell>
          <cell r="AV431" t="str">
            <v>No</v>
          </cell>
          <cell r="AW431" t="str">
            <v>No</v>
          </cell>
          <cell r="AX431">
            <v>0</v>
          </cell>
          <cell r="AY431">
            <v>26</v>
          </cell>
          <cell r="AZ431">
            <v>31</v>
          </cell>
          <cell r="BA431">
            <v>32</v>
          </cell>
          <cell r="BB431">
            <v>23</v>
          </cell>
          <cell r="BC431">
            <v>18</v>
          </cell>
          <cell r="BD431">
            <v>19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149</v>
          </cell>
          <cell r="BO431">
            <v>0</v>
          </cell>
          <cell r="BP431">
            <v>0</v>
          </cell>
          <cell r="BQ431">
            <v>26</v>
          </cell>
          <cell r="BR431">
            <v>31</v>
          </cell>
          <cell r="BS431">
            <v>32</v>
          </cell>
          <cell r="BT431">
            <v>23</v>
          </cell>
          <cell r="BU431">
            <v>18</v>
          </cell>
          <cell r="BV431">
            <v>19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149</v>
          </cell>
          <cell r="CG431">
            <v>0</v>
          </cell>
          <cell r="CH431">
            <v>0</v>
          </cell>
          <cell r="CI431">
            <v>0</v>
          </cell>
          <cell r="CJ431">
            <v>139</v>
          </cell>
        </row>
        <row r="432">
          <cell r="A432" t="str">
            <v>066485</v>
          </cell>
          <cell r="B432" t="str">
            <v>Yenumakel Primary</v>
          </cell>
          <cell r="C432" t="str">
            <v>FRE</v>
          </cell>
          <cell r="D432" t="str">
            <v>PEB_TAFEA</v>
          </cell>
          <cell r="E432" t="str">
            <v>Tafea PEB</v>
          </cell>
          <cell r="F432" t="str">
            <v>V</v>
          </cell>
          <cell r="G432" t="str">
            <v>Government of Vanuatu</v>
          </cell>
          <cell r="H432" t="str">
            <v>Tanna</v>
          </cell>
          <cell r="I432" t="str">
            <v>Tafea</v>
          </cell>
          <cell r="J432" t="str">
            <v>0085001001</v>
          </cell>
          <cell r="K432" t="str">
            <v>YENUMAKEL PRIMARY SCHOOL</v>
          </cell>
          <cell r="L432" t="str">
            <v>PS</v>
          </cell>
          <cell r="M432" t="str">
            <v>No</v>
          </cell>
          <cell r="N432" t="str">
            <v>Yes</v>
          </cell>
          <cell r="O432" t="str">
            <v>Yes</v>
          </cell>
          <cell r="P432" t="str">
            <v>Yes</v>
          </cell>
          <cell r="Q432" t="str">
            <v>Yes</v>
          </cell>
          <cell r="R432" t="str">
            <v>Yes</v>
          </cell>
          <cell r="S432" t="str">
            <v>Yes</v>
          </cell>
          <cell r="T432" t="str">
            <v>No</v>
          </cell>
          <cell r="U432" t="str">
            <v>No</v>
          </cell>
          <cell r="V432" t="str">
            <v>No</v>
          </cell>
          <cell r="W432" t="str">
            <v>No</v>
          </cell>
          <cell r="X432" t="str">
            <v>No</v>
          </cell>
          <cell r="Y432" t="str">
            <v>No</v>
          </cell>
          <cell r="Z432" t="str">
            <v>No</v>
          </cell>
          <cell r="AA432" t="str">
            <v>No</v>
          </cell>
          <cell r="AB432" t="str">
            <v>No</v>
          </cell>
          <cell r="AC432" t="str">
            <v>No</v>
          </cell>
          <cell r="AD432" t="str">
            <v xml:space="preserve">1 2 3 4 5 6 </v>
          </cell>
          <cell r="AE432" t="str">
            <v>No</v>
          </cell>
          <cell r="AF432" t="str">
            <v>Yes</v>
          </cell>
          <cell r="AG432" t="str">
            <v>No</v>
          </cell>
          <cell r="AH432" t="str">
            <v>No</v>
          </cell>
          <cell r="AI432" t="str">
            <v>No</v>
          </cell>
          <cell r="AJ432" t="str">
            <v>No</v>
          </cell>
          <cell r="AK432" t="str">
            <v>Yes</v>
          </cell>
          <cell r="AL432" t="str">
            <v>Yes</v>
          </cell>
          <cell r="AM432" t="str">
            <v>Yes</v>
          </cell>
          <cell r="AN432" t="str">
            <v>No</v>
          </cell>
          <cell r="AO432" t="str">
            <v>Yes</v>
          </cell>
          <cell r="AP432" t="str">
            <v>No</v>
          </cell>
          <cell r="AQ432" t="str">
            <v>No</v>
          </cell>
          <cell r="AR432" t="str">
            <v>Yes</v>
          </cell>
          <cell r="AS432" t="str">
            <v>Yes</v>
          </cell>
          <cell r="AT432" t="str">
            <v>Yes</v>
          </cell>
          <cell r="AU432" t="str">
            <v>Yes</v>
          </cell>
          <cell r="AV432" t="str">
            <v>No</v>
          </cell>
          <cell r="AW432" t="str">
            <v>No</v>
          </cell>
          <cell r="AX432">
            <v>0</v>
          </cell>
          <cell r="AY432">
            <v>15</v>
          </cell>
          <cell r="AZ432">
            <v>18</v>
          </cell>
          <cell r="BA432">
            <v>10</v>
          </cell>
          <cell r="BB432">
            <v>25</v>
          </cell>
          <cell r="BC432">
            <v>10</v>
          </cell>
          <cell r="BD432">
            <v>12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90</v>
          </cell>
          <cell r="BO432">
            <v>0</v>
          </cell>
          <cell r="BP432">
            <v>0</v>
          </cell>
          <cell r="BQ432">
            <v>15</v>
          </cell>
          <cell r="BR432">
            <v>18</v>
          </cell>
          <cell r="BS432">
            <v>10</v>
          </cell>
          <cell r="BT432">
            <v>25</v>
          </cell>
          <cell r="BU432">
            <v>10</v>
          </cell>
          <cell r="BV432">
            <v>12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90</v>
          </cell>
          <cell r="CG432">
            <v>0</v>
          </cell>
          <cell r="CH432">
            <v>0</v>
          </cell>
          <cell r="CI432">
            <v>0</v>
          </cell>
          <cell r="CJ432">
            <v>83</v>
          </cell>
        </row>
        <row r="433">
          <cell r="A433" t="str">
            <v>066486</v>
          </cell>
          <cell r="B433" t="str">
            <v>Yevenkula Primary</v>
          </cell>
          <cell r="C433" t="str">
            <v>ENG</v>
          </cell>
          <cell r="D433" t="str">
            <v>PEB_TAFEA</v>
          </cell>
          <cell r="E433" t="str">
            <v>Tafea PEB</v>
          </cell>
          <cell r="F433" t="str">
            <v>V</v>
          </cell>
          <cell r="G433" t="str">
            <v>Government of Vanuatu</v>
          </cell>
          <cell r="H433" t="str">
            <v>Tanna</v>
          </cell>
          <cell r="I433" t="str">
            <v>Tafea</v>
          </cell>
          <cell r="J433" t="str">
            <v>0085002001</v>
          </cell>
          <cell r="K433" t="str">
            <v>YEVENKULA PRIMARY SCHOOL</v>
          </cell>
          <cell r="L433" t="str">
            <v>PS</v>
          </cell>
          <cell r="M433" t="str">
            <v>No</v>
          </cell>
          <cell r="N433" t="str">
            <v>Yes</v>
          </cell>
          <cell r="O433" t="str">
            <v>Yes</v>
          </cell>
          <cell r="P433" t="str">
            <v>Yes</v>
          </cell>
          <cell r="Q433" t="str">
            <v>Yes</v>
          </cell>
          <cell r="R433" t="str">
            <v>Yes</v>
          </cell>
          <cell r="S433" t="str">
            <v>Yes</v>
          </cell>
          <cell r="T433" t="str">
            <v>No</v>
          </cell>
          <cell r="U433" t="str">
            <v>No</v>
          </cell>
          <cell r="V433" t="str">
            <v>No</v>
          </cell>
          <cell r="W433" t="str">
            <v>No</v>
          </cell>
          <cell r="X433" t="str">
            <v>No</v>
          </cell>
          <cell r="Y433" t="str">
            <v>No</v>
          </cell>
          <cell r="Z433" t="str">
            <v>No</v>
          </cell>
          <cell r="AA433" t="str">
            <v>No</v>
          </cell>
          <cell r="AB433" t="str">
            <v>No</v>
          </cell>
          <cell r="AC433" t="str">
            <v>No</v>
          </cell>
          <cell r="AD433" t="str">
            <v xml:space="preserve">1 2 3 4 5 6 </v>
          </cell>
          <cell r="AE433" t="str">
            <v>No</v>
          </cell>
          <cell r="AF433" t="str">
            <v>Yes</v>
          </cell>
          <cell r="AG433" t="str">
            <v>No</v>
          </cell>
          <cell r="AH433" t="str">
            <v>No</v>
          </cell>
          <cell r="AI433" t="str">
            <v>No</v>
          </cell>
          <cell r="AJ433" t="str">
            <v>No</v>
          </cell>
          <cell r="AK433" t="str">
            <v>Yes</v>
          </cell>
          <cell r="AL433" t="str">
            <v>Yes</v>
          </cell>
          <cell r="AM433" t="str">
            <v>Yes</v>
          </cell>
          <cell r="AN433" t="str">
            <v>Yes</v>
          </cell>
          <cell r="AO433" t="str">
            <v>Yes</v>
          </cell>
          <cell r="AP433" t="str">
            <v>Yes</v>
          </cell>
          <cell r="AQ433" t="str">
            <v>Yes</v>
          </cell>
          <cell r="AR433" t="str">
            <v>Yes</v>
          </cell>
          <cell r="AS433" t="str">
            <v>Yes</v>
          </cell>
          <cell r="AT433" t="str">
            <v>Yes</v>
          </cell>
          <cell r="AU433" t="str">
            <v>Yes</v>
          </cell>
          <cell r="AV433" t="str">
            <v>No</v>
          </cell>
          <cell r="AW433" t="str">
            <v>No</v>
          </cell>
          <cell r="AX433">
            <v>0</v>
          </cell>
          <cell r="AY433">
            <v>0</v>
          </cell>
          <cell r="AZ433">
            <v>21</v>
          </cell>
          <cell r="BA433">
            <v>18</v>
          </cell>
          <cell r="BB433">
            <v>21</v>
          </cell>
          <cell r="BC433">
            <v>35</v>
          </cell>
          <cell r="BD433">
            <v>25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120</v>
          </cell>
          <cell r="BO433">
            <v>0</v>
          </cell>
          <cell r="BP433">
            <v>0</v>
          </cell>
          <cell r="BQ433">
            <v>0</v>
          </cell>
          <cell r="BR433">
            <v>21</v>
          </cell>
          <cell r="BS433">
            <v>18</v>
          </cell>
          <cell r="BT433">
            <v>21</v>
          </cell>
          <cell r="BU433">
            <v>35</v>
          </cell>
          <cell r="BV433">
            <v>25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120</v>
          </cell>
          <cell r="CG433">
            <v>0</v>
          </cell>
          <cell r="CH433">
            <v>0</v>
          </cell>
          <cell r="CI433">
            <v>0</v>
          </cell>
          <cell r="CJ433">
            <v>120</v>
          </cell>
        </row>
        <row r="434">
          <cell r="A434" t="str">
            <v>066490</v>
          </cell>
          <cell r="B434" t="str">
            <v>Louanuialu Primary</v>
          </cell>
          <cell r="C434" t="str">
            <v>ENG</v>
          </cell>
          <cell r="D434" t="str">
            <v>PEB_TAFEA</v>
          </cell>
          <cell r="E434" t="str">
            <v>Tafea PEB</v>
          </cell>
          <cell r="F434" t="str">
            <v>V</v>
          </cell>
          <cell r="G434" t="str">
            <v>Government of Vanuatu</v>
          </cell>
          <cell r="H434" t="str">
            <v>Tanna</v>
          </cell>
          <cell r="I434" t="str">
            <v>Tafea</v>
          </cell>
          <cell r="J434" t="str">
            <v>0085004001</v>
          </cell>
          <cell r="K434" t="str">
            <v>LOUNIALOU PRIMARY SCHOOL</v>
          </cell>
          <cell r="L434" t="str">
            <v>PS</v>
          </cell>
          <cell r="M434" t="str">
            <v>No</v>
          </cell>
          <cell r="N434" t="str">
            <v>Yes</v>
          </cell>
          <cell r="O434" t="str">
            <v>Yes</v>
          </cell>
          <cell r="P434" t="str">
            <v>Yes</v>
          </cell>
          <cell r="Q434" t="str">
            <v>Yes</v>
          </cell>
          <cell r="R434" t="str">
            <v>Yes</v>
          </cell>
          <cell r="S434" t="str">
            <v>Yes</v>
          </cell>
          <cell r="T434" t="str">
            <v>No</v>
          </cell>
          <cell r="U434" t="str">
            <v>No</v>
          </cell>
          <cell r="V434" t="str">
            <v>No</v>
          </cell>
          <cell r="W434" t="str">
            <v>No</v>
          </cell>
          <cell r="X434" t="str">
            <v>No</v>
          </cell>
          <cell r="Y434" t="str">
            <v>No</v>
          </cell>
          <cell r="Z434" t="str">
            <v>No</v>
          </cell>
          <cell r="AA434" t="str">
            <v>No</v>
          </cell>
          <cell r="AB434" t="str">
            <v>No</v>
          </cell>
          <cell r="AC434" t="str">
            <v>No</v>
          </cell>
          <cell r="AD434" t="str">
            <v xml:space="preserve">1 2 3 4 5 6 </v>
          </cell>
          <cell r="AE434" t="str">
            <v>No</v>
          </cell>
          <cell r="AF434" t="str">
            <v>Yes</v>
          </cell>
          <cell r="AG434" t="str">
            <v>No</v>
          </cell>
          <cell r="AH434" t="str">
            <v>No</v>
          </cell>
          <cell r="AI434" t="str">
            <v>No</v>
          </cell>
          <cell r="AJ434" t="str">
            <v>No</v>
          </cell>
          <cell r="AK434" t="str">
            <v>Yes</v>
          </cell>
          <cell r="AL434" t="str">
            <v>Yes</v>
          </cell>
          <cell r="AM434" t="str">
            <v>Yes</v>
          </cell>
          <cell r="AN434" t="str">
            <v>Yes</v>
          </cell>
          <cell r="AO434" t="str">
            <v>Yes</v>
          </cell>
          <cell r="AP434" t="str">
            <v>No</v>
          </cell>
          <cell r="AQ434" t="str">
            <v>Yes</v>
          </cell>
          <cell r="AR434" t="str">
            <v>Yes</v>
          </cell>
          <cell r="AS434" t="str">
            <v>Yes</v>
          </cell>
          <cell r="AT434" t="str">
            <v>Yes</v>
          </cell>
          <cell r="AU434" t="str">
            <v>Yes</v>
          </cell>
          <cell r="AV434" t="str">
            <v>No</v>
          </cell>
          <cell r="AW434" t="str">
            <v>No</v>
          </cell>
          <cell r="AX434">
            <v>0</v>
          </cell>
          <cell r="AY434">
            <v>38</v>
          </cell>
          <cell r="AZ434">
            <v>41</v>
          </cell>
          <cell r="BA434">
            <v>35</v>
          </cell>
          <cell r="BB434">
            <v>20</v>
          </cell>
          <cell r="BC434">
            <v>26</v>
          </cell>
          <cell r="BD434">
            <v>27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187</v>
          </cell>
          <cell r="BO434">
            <v>0</v>
          </cell>
          <cell r="BP434">
            <v>0</v>
          </cell>
          <cell r="BQ434">
            <v>38</v>
          </cell>
          <cell r="BR434">
            <v>41</v>
          </cell>
          <cell r="BS434">
            <v>35</v>
          </cell>
          <cell r="BT434">
            <v>20</v>
          </cell>
          <cell r="BU434">
            <v>26</v>
          </cell>
          <cell r="BV434">
            <v>27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187</v>
          </cell>
          <cell r="CG434">
            <v>0</v>
          </cell>
          <cell r="CH434">
            <v>0</v>
          </cell>
          <cell r="CI434">
            <v>0</v>
          </cell>
          <cell r="CJ434">
            <v>184</v>
          </cell>
        </row>
        <row r="435">
          <cell r="A435" t="str">
            <v>066491</v>
          </cell>
          <cell r="B435" t="str">
            <v>Day Spring Primary</v>
          </cell>
          <cell r="C435" t="str">
            <v>ENG</v>
          </cell>
          <cell r="D435" t="str">
            <v>PEB_TAFEA</v>
          </cell>
          <cell r="E435" t="str">
            <v>Tafea PEB</v>
          </cell>
          <cell r="F435" t="str">
            <v>V</v>
          </cell>
          <cell r="G435" t="str">
            <v>Government of Vanuatu</v>
          </cell>
          <cell r="H435" t="str">
            <v>Tanna</v>
          </cell>
          <cell r="I435" t="str">
            <v>Tafea</v>
          </cell>
          <cell r="J435" t="str">
            <v>0085005001</v>
          </cell>
          <cell r="K435" t="str">
            <v>DAY SPRING PRIMARY SCHOOL</v>
          </cell>
          <cell r="L435" t="str">
            <v>PS</v>
          </cell>
          <cell r="M435" t="str">
            <v>No</v>
          </cell>
          <cell r="N435" t="str">
            <v>Yes</v>
          </cell>
          <cell r="O435" t="str">
            <v>Yes</v>
          </cell>
          <cell r="P435" t="str">
            <v>Yes</v>
          </cell>
          <cell r="Q435" t="str">
            <v>Yes</v>
          </cell>
          <cell r="R435" t="str">
            <v>Yes</v>
          </cell>
          <cell r="S435" t="str">
            <v>Yes</v>
          </cell>
          <cell r="T435" t="str">
            <v>No</v>
          </cell>
          <cell r="U435" t="str">
            <v>No</v>
          </cell>
          <cell r="V435" t="str">
            <v>No</v>
          </cell>
          <cell r="W435" t="str">
            <v>No</v>
          </cell>
          <cell r="X435" t="str">
            <v>No</v>
          </cell>
          <cell r="Y435" t="str">
            <v>No</v>
          </cell>
          <cell r="Z435" t="str">
            <v>No</v>
          </cell>
          <cell r="AA435" t="str">
            <v>No</v>
          </cell>
          <cell r="AB435" t="str">
            <v>No</v>
          </cell>
          <cell r="AC435" t="str">
            <v>No</v>
          </cell>
          <cell r="AD435" t="str">
            <v xml:space="preserve">1 2 3 4 5 6 </v>
          </cell>
          <cell r="AE435" t="str">
            <v>No</v>
          </cell>
          <cell r="AF435" t="str">
            <v>Yes</v>
          </cell>
          <cell r="AG435" t="str">
            <v>No</v>
          </cell>
          <cell r="AH435" t="str">
            <v>No</v>
          </cell>
          <cell r="AI435" t="str">
            <v>No</v>
          </cell>
          <cell r="AJ435" t="str">
            <v>Yes</v>
          </cell>
          <cell r="AK435" t="str">
            <v>Yes</v>
          </cell>
          <cell r="AL435" t="str">
            <v>Yes</v>
          </cell>
          <cell r="AM435" t="str">
            <v>Yes</v>
          </cell>
          <cell r="AN435" t="str">
            <v>Yes</v>
          </cell>
          <cell r="AO435" t="str">
            <v>Yes</v>
          </cell>
          <cell r="AP435" t="str">
            <v>No</v>
          </cell>
          <cell r="AQ435" t="str">
            <v>Yes</v>
          </cell>
          <cell r="AR435" t="str">
            <v>Yes</v>
          </cell>
          <cell r="AS435" t="str">
            <v>Yes</v>
          </cell>
          <cell r="AT435" t="str">
            <v>Yes</v>
          </cell>
          <cell r="AU435" t="str">
            <v>Yes</v>
          </cell>
          <cell r="AV435" t="str">
            <v>No</v>
          </cell>
          <cell r="AW435" t="str">
            <v>No</v>
          </cell>
          <cell r="AX435">
            <v>0</v>
          </cell>
          <cell r="AY435">
            <v>0</v>
          </cell>
          <cell r="AZ435">
            <v>7</v>
          </cell>
          <cell r="BA435">
            <v>10</v>
          </cell>
          <cell r="BB435">
            <v>19</v>
          </cell>
          <cell r="BC435">
            <v>12</v>
          </cell>
          <cell r="BD435">
            <v>22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70</v>
          </cell>
          <cell r="BO435">
            <v>0</v>
          </cell>
          <cell r="BP435">
            <v>0</v>
          </cell>
          <cell r="BQ435">
            <v>0</v>
          </cell>
          <cell r="BR435">
            <v>7</v>
          </cell>
          <cell r="BS435">
            <v>10</v>
          </cell>
          <cell r="BT435">
            <v>19</v>
          </cell>
          <cell r="BU435">
            <v>12</v>
          </cell>
          <cell r="BV435">
            <v>22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70</v>
          </cell>
          <cell r="CG435">
            <v>0</v>
          </cell>
          <cell r="CH435">
            <v>0</v>
          </cell>
          <cell r="CI435">
            <v>0</v>
          </cell>
          <cell r="CJ435">
            <v>69</v>
          </cell>
        </row>
        <row r="436">
          <cell r="A436" t="str">
            <v>066529</v>
          </cell>
          <cell r="B436" t="str">
            <v>Ishia Primary</v>
          </cell>
          <cell r="C436" t="str">
            <v>ENG</v>
          </cell>
          <cell r="D436" t="str">
            <v>PEB_TAFEA</v>
          </cell>
          <cell r="E436" t="str">
            <v>Tafea PEB</v>
          </cell>
          <cell r="F436" t="str">
            <v>V</v>
          </cell>
          <cell r="G436" t="str">
            <v>Government of Vanuatu</v>
          </cell>
          <cell r="H436" t="str">
            <v>Futuna</v>
          </cell>
          <cell r="I436" t="str">
            <v>Tafea</v>
          </cell>
          <cell r="J436" t="str">
            <v>0085007001</v>
          </cell>
          <cell r="K436" t="str">
            <v>ISHIA PRIMARY SCHOOL</v>
          </cell>
          <cell r="L436" t="str">
            <v>PS</v>
          </cell>
          <cell r="M436" t="str">
            <v>No</v>
          </cell>
          <cell r="N436" t="str">
            <v>Yes</v>
          </cell>
          <cell r="O436" t="str">
            <v>Yes</v>
          </cell>
          <cell r="P436" t="str">
            <v>Yes</v>
          </cell>
          <cell r="Q436" t="str">
            <v>Yes</v>
          </cell>
          <cell r="R436" t="str">
            <v>Yes</v>
          </cell>
          <cell r="S436" t="str">
            <v>Yes</v>
          </cell>
          <cell r="T436" t="str">
            <v>No</v>
          </cell>
          <cell r="U436" t="str">
            <v>No</v>
          </cell>
          <cell r="V436" t="str">
            <v>No</v>
          </cell>
          <cell r="W436" t="str">
            <v>No</v>
          </cell>
          <cell r="X436" t="str">
            <v>No</v>
          </cell>
          <cell r="Y436" t="str">
            <v>No</v>
          </cell>
          <cell r="Z436" t="str">
            <v>No</v>
          </cell>
          <cell r="AA436" t="str">
            <v>No</v>
          </cell>
          <cell r="AB436" t="str">
            <v>No</v>
          </cell>
          <cell r="AC436" t="str">
            <v>No</v>
          </cell>
          <cell r="AD436" t="str">
            <v xml:space="preserve">1 2 3 4 5 6 </v>
          </cell>
          <cell r="AE436" t="str">
            <v>No</v>
          </cell>
          <cell r="AF436" t="str">
            <v>Yes</v>
          </cell>
          <cell r="AG436" t="str">
            <v>No</v>
          </cell>
          <cell r="AH436" t="str">
            <v>No</v>
          </cell>
          <cell r="AI436" t="str">
            <v>No</v>
          </cell>
          <cell r="AJ436" t="str">
            <v>Yes</v>
          </cell>
          <cell r="AK436" t="str">
            <v>Yes</v>
          </cell>
          <cell r="AL436" t="str">
            <v>Yes</v>
          </cell>
          <cell r="AM436" t="str">
            <v>Yes</v>
          </cell>
          <cell r="AN436" t="str">
            <v>Yes</v>
          </cell>
          <cell r="AO436" t="str">
            <v>Yes</v>
          </cell>
          <cell r="AP436" t="str">
            <v>No</v>
          </cell>
          <cell r="AQ436" t="str">
            <v>No</v>
          </cell>
          <cell r="AR436" t="str">
            <v>Yes</v>
          </cell>
          <cell r="AS436" t="str">
            <v>Yes</v>
          </cell>
          <cell r="AT436" t="str">
            <v>Yes</v>
          </cell>
          <cell r="AU436" t="str">
            <v>Yes</v>
          </cell>
          <cell r="AV436" t="str">
            <v>No</v>
          </cell>
          <cell r="AW436" t="str">
            <v>No</v>
          </cell>
          <cell r="AX436">
            <v>0</v>
          </cell>
          <cell r="AY436">
            <v>24</v>
          </cell>
          <cell r="AZ436">
            <v>20</v>
          </cell>
          <cell r="BA436">
            <v>27</v>
          </cell>
          <cell r="BB436">
            <v>26</v>
          </cell>
          <cell r="BC436">
            <v>14</v>
          </cell>
          <cell r="BD436">
            <v>27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138</v>
          </cell>
          <cell r="BO436">
            <v>0</v>
          </cell>
          <cell r="BP436">
            <v>0</v>
          </cell>
          <cell r="BQ436">
            <v>24</v>
          </cell>
          <cell r="BR436">
            <v>20</v>
          </cell>
          <cell r="BS436">
            <v>27</v>
          </cell>
          <cell r="BT436">
            <v>26</v>
          </cell>
          <cell r="BU436">
            <v>14</v>
          </cell>
          <cell r="BV436">
            <v>27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138</v>
          </cell>
          <cell r="CG436">
            <v>0</v>
          </cell>
          <cell r="CH436">
            <v>0</v>
          </cell>
          <cell r="CI436">
            <v>0</v>
          </cell>
          <cell r="CJ436">
            <v>22</v>
          </cell>
        </row>
        <row r="437">
          <cell r="A437" t="str">
            <v>066701</v>
          </cell>
          <cell r="B437" t="str">
            <v>Analgauhat Primary</v>
          </cell>
          <cell r="C437" t="str">
            <v>ENG</v>
          </cell>
          <cell r="D437" t="str">
            <v>PEB_TAFEA</v>
          </cell>
          <cell r="E437" t="str">
            <v>Tafea PEB</v>
          </cell>
          <cell r="F437" t="str">
            <v>V</v>
          </cell>
          <cell r="G437" t="str">
            <v>Government of Vanuatu</v>
          </cell>
          <cell r="H437" t="str">
            <v>Aneityum</v>
          </cell>
          <cell r="I437" t="str">
            <v>Tafea</v>
          </cell>
          <cell r="J437" t="str">
            <v>0085008001</v>
          </cell>
          <cell r="K437" t="str">
            <v>ANALGAUHAT PRIMARY SCHOOL</v>
          </cell>
          <cell r="L437" t="str">
            <v>PS</v>
          </cell>
          <cell r="M437" t="str">
            <v>No</v>
          </cell>
          <cell r="N437" t="str">
            <v>Yes</v>
          </cell>
          <cell r="O437" t="str">
            <v>Yes</v>
          </cell>
          <cell r="P437" t="str">
            <v>Yes</v>
          </cell>
          <cell r="Q437" t="str">
            <v>Yes</v>
          </cell>
          <cell r="R437" t="str">
            <v>Yes</v>
          </cell>
          <cell r="S437" t="str">
            <v>Yes</v>
          </cell>
          <cell r="T437" t="str">
            <v>No</v>
          </cell>
          <cell r="U437" t="str">
            <v>No</v>
          </cell>
          <cell r="V437" t="str">
            <v>No</v>
          </cell>
          <cell r="W437" t="str">
            <v>No</v>
          </cell>
          <cell r="X437" t="str">
            <v>No</v>
          </cell>
          <cell r="Y437" t="str">
            <v>No</v>
          </cell>
          <cell r="Z437" t="str">
            <v>No</v>
          </cell>
          <cell r="AA437" t="str">
            <v>No</v>
          </cell>
          <cell r="AB437" t="str">
            <v>No</v>
          </cell>
          <cell r="AC437" t="str">
            <v>No</v>
          </cell>
          <cell r="AD437" t="str">
            <v xml:space="preserve">1 2 3 4 5 6 </v>
          </cell>
          <cell r="AE437" t="str">
            <v>No</v>
          </cell>
          <cell r="AF437" t="str">
            <v>Yes</v>
          </cell>
          <cell r="AG437" t="str">
            <v>No</v>
          </cell>
          <cell r="AH437" t="str">
            <v>No</v>
          </cell>
          <cell r="AI437" t="str">
            <v>No</v>
          </cell>
          <cell r="AJ437" t="str">
            <v>Yes</v>
          </cell>
          <cell r="AK437" t="str">
            <v>Yes</v>
          </cell>
          <cell r="AL437" t="str">
            <v>Yes</v>
          </cell>
          <cell r="AM437" t="str">
            <v>Yes</v>
          </cell>
          <cell r="AN437" t="str">
            <v>Yes</v>
          </cell>
          <cell r="AO437" t="str">
            <v>Yes</v>
          </cell>
          <cell r="AP437" t="str">
            <v>Yes</v>
          </cell>
          <cell r="AQ437" t="str">
            <v>Yes</v>
          </cell>
          <cell r="AR437" t="str">
            <v>Yes</v>
          </cell>
          <cell r="AS437" t="str">
            <v>Yes</v>
          </cell>
          <cell r="AT437" t="str">
            <v>Yes</v>
          </cell>
          <cell r="AU437" t="str">
            <v>Yes</v>
          </cell>
          <cell r="AV437" t="str">
            <v>No</v>
          </cell>
          <cell r="AW437" t="str">
            <v>No</v>
          </cell>
          <cell r="AX437">
            <v>0</v>
          </cell>
          <cell r="AY437">
            <v>20</v>
          </cell>
          <cell r="AZ437">
            <v>25</v>
          </cell>
          <cell r="BA437">
            <v>26</v>
          </cell>
          <cell r="BB437">
            <v>30</v>
          </cell>
          <cell r="BC437">
            <v>31</v>
          </cell>
          <cell r="BD437">
            <v>20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152</v>
          </cell>
          <cell r="BO437">
            <v>0</v>
          </cell>
          <cell r="BP437">
            <v>0</v>
          </cell>
          <cell r="BQ437">
            <v>20</v>
          </cell>
          <cell r="BR437">
            <v>25</v>
          </cell>
          <cell r="BS437">
            <v>26</v>
          </cell>
          <cell r="BT437">
            <v>30</v>
          </cell>
          <cell r="BU437">
            <v>31</v>
          </cell>
          <cell r="BV437">
            <v>20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152</v>
          </cell>
          <cell r="CG437">
            <v>0</v>
          </cell>
          <cell r="CH437">
            <v>0</v>
          </cell>
          <cell r="CI437">
            <v>0</v>
          </cell>
          <cell r="CJ437">
            <v>127</v>
          </cell>
        </row>
        <row r="438">
          <cell r="A438" t="str">
            <v>066781</v>
          </cell>
          <cell r="B438" t="str">
            <v>Umetch Primary</v>
          </cell>
          <cell r="C438" t="str">
            <v>FRE</v>
          </cell>
          <cell r="D438" t="str">
            <v>CATH</v>
          </cell>
          <cell r="E438" t="str">
            <v>Catholic Education Authority</v>
          </cell>
          <cell r="F438" t="str">
            <v>G</v>
          </cell>
          <cell r="G438" t="str">
            <v>Church (Government Assisted)</v>
          </cell>
          <cell r="H438" t="str">
            <v>Aneityum</v>
          </cell>
          <cell r="I438" t="str">
            <v>Tafea</v>
          </cell>
          <cell r="J438" t="str">
            <v>0085126001</v>
          </cell>
          <cell r="K438" t="str">
            <v>UMEJ PRIMARY SCHOOL</v>
          </cell>
          <cell r="L438" t="str">
            <v>PS</v>
          </cell>
          <cell r="M438" t="str">
            <v>No</v>
          </cell>
          <cell r="N438" t="str">
            <v>Yes</v>
          </cell>
          <cell r="O438" t="str">
            <v>Yes</v>
          </cell>
          <cell r="P438" t="str">
            <v>Yes</v>
          </cell>
          <cell r="Q438" t="str">
            <v>Yes</v>
          </cell>
          <cell r="R438" t="str">
            <v>Yes</v>
          </cell>
          <cell r="S438" t="str">
            <v>Yes</v>
          </cell>
          <cell r="T438" t="str">
            <v>No</v>
          </cell>
          <cell r="U438" t="str">
            <v>No</v>
          </cell>
          <cell r="V438" t="str">
            <v>No</v>
          </cell>
          <cell r="W438" t="str">
            <v>No</v>
          </cell>
          <cell r="X438" t="str">
            <v>No</v>
          </cell>
          <cell r="Y438" t="str">
            <v>No</v>
          </cell>
          <cell r="Z438" t="str">
            <v>No</v>
          </cell>
          <cell r="AA438" t="str">
            <v>No</v>
          </cell>
          <cell r="AB438" t="str">
            <v>No</v>
          </cell>
          <cell r="AC438" t="str">
            <v>No</v>
          </cell>
          <cell r="AD438" t="str">
            <v xml:space="preserve">1 2 3 4 5 6 </v>
          </cell>
          <cell r="AE438" t="str">
            <v>No</v>
          </cell>
          <cell r="AF438" t="str">
            <v>Yes</v>
          </cell>
          <cell r="AG438" t="str">
            <v>No</v>
          </cell>
          <cell r="AH438" t="str">
            <v>No</v>
          </cell>
          <cell r="AI438" t="str">
            <v>No</v>
          </cell>
          <cell r="AJ438" t="str">
            <v>Yes</v>
          </cell>
          <cell r="AK438" t="str">
            <v>Yes</v>
          </cell>
          <cell r="AL438" t="str">
            <v>Yes</v>
          </cell>
          <cell r="AM438" t="str">
            <v>Yes</v>
          </cell>
          <cell r="AN438" t="str">
            <v>Yes</v>
          </cell>
          <cell r="AO438" t="str">
            <v>Yes</v>
          </cell>
          <cell r="AP438" t="str">
            <v>Yes</v>
          </cell>
          <cell r="AQ438" t="str">
            <v>No</v>
          </cell>
          <cell r="AR438" t="str">
            <v>Yes</v>
          </cell>
          <cell r="AS438" t="str">
            <v>Yes</v>
          </cell>
          <cell r="AT438" t="str">
            <v>Yes</v>
          </cell>
          <cell r="AU438" t="str">
            <v>Yes</v>
          </cell>
          <cell r="AV438" t="str">
            <v>No</v>
          </cell>
          <cell r="AW438" t="str">
            <v>No</v>
          </cell>
          <cell r="AX438">
            <v>0</v>
          </cell>
          <cell r="AY438">
            <v>6</v>
          </cell>
          <cell r="AZ438">
            <v>8</v>
          </cell>
          <cell r="BA438">
            <v>8</v>
          </cell>
          <cell r="BB438">
            <v>12</v>
          </cell>
          <cell r="BC438">
            <v>14</v>
          </cell>
          <cell r="BD438">
            <v>6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54</v>
          </cell>
          <cell r="BO438">
            <v>0</v>
          </cell>
          <cell r="BP438">
            <v>0</v>
          </cell>
          <cell r="BQ438">
            <v>6</v>
          </cell>
          <cell r="BR438">
            <v>8</v>
          </cell>
          <cell r="BS438">
            <v>8</v>
          </cell>
          <cell r="BT438">
            <v>12</v>
          </cell>
          <cell r="BU438">
            <v>14</v>
          </cell>
          <cell r="BV438">
            <v>6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54</v>
          </cell>
          <cell r="CG438">
            <v>0</v>
          </cell>
          <cell r="CH438">
            <v>0</v>
          </cell>
          <cell r="CI438">
            <v>0</v>
          </cell>
          <cell r="CJ438">
            <v>38</v>
          </cell>
        </row>
        <row r="439">
          <cell r="A439" t="str">
            <v>TLS28</v>
          </cell>
          <cell r="B439" t="str">
            <v>Jubilee Farm Primary</v>
          </cell>
          <cell r="C439" t="str">
            <v>ENG</v>
          </cell>
          <cell r="D439" t="str">
            <v>PEB_SANMA</v>
          </cell>
          <cell r="E439" t="str">
            <v>Sanma PEB</v>
          </cell>
          <cell r="F439" t="str">
            <v>V</v>
          </cell>
          <cell r="G439" t="str">
            <v>Government of Vanuatu</v>
          </cell>
          <cell r="H439" t="str">
            <v>Santo</v>
          </cell>
          <cell r="I439" t="str">
            <v>Sanma</v>
          </cell>
          <cell r="L439" t="str">
            <v>PS</v>
          </cell>
          <cell r="M439" t="str">
            <v>No</v>
          </cell>
          <cell r="N439" t="str">
            <v>Yes</v>
          </cell>
          <cell r="O439" t="str">
            <v>Yes</v>
          </cell>
          <cell r="P439" t="str">
            <v>Yes</v>
          </cell>
          <cell r="Q439" t="str">
            <v>Yes</v>
          </cell>
          <cell r="R439" t="str">
            <v>Yes</v>
          </cell>
          <cell r="S439" t="str">
            <v>Yes</v>
          </cell>
          <cell r="T439" t="str">
            <v>No</v>
          </cell>
          <cell r="U439" t="str">
            <v>No</v>
          </cell>
          <cell r="V439" t="str">
            <v>No</v>
          </cell>
          <cell r="W439" t="str">
            <v>No</v>
          </cell>
          <cell r="X439" t="str">
            <v>No</v>
          </cell>
          <cell r="Y439" t="str">
            <v>No</v>
          </cell>
          <cell r="Z439" t="str">
            <v>No</v>
          </cell>
          <cell r="AA439" t="str">
            <v>No</v>
          </cell>
          <cell r="AB439" t="str">
            <v>No</v>
          </cell>
          <cell r="AC439" t="str">
            <v>No</v>
          </cell>
          <cell r="AD439" t="str">
            <v xml:space="preserve">1 2 3 4 5 6 </v>
          </cell>
          <cell r="AE439" t="str">
            <v>No</v>
          </cell>
          <cell r="AF439" t="str">
            <v>Yes</v>
          </cell>
          <cell r="AG439" t="str">
            <v>No</v>
          </cell>
          <cell r="AH439" t="str">
            <v>No</v>
          </cell>
          <cell r="AI439" t="str">
            <v>No</v>
          </cell>
          <cell r="AJ439" t="str">
            <v>No</v>
          </cell>
          <cell r="AK439" t="str">
            <v>No</v>
          </cell>
          <cell r="AL439" t="str">
            <v>No</v>
          </cell>
          <cell r="AM439" t="str">
            <v>No</v>
          </cell>
          <cell r="AN439" t="str">
            <v>No</v>
          </cell>
          <cell r="AO439" t="str">
            <v>No</v>
          </cell>
          <cell r="AP439" t="str">
            <v>No</v>
          </cell>
          <cell r="AQ439" t="str">
            <v>No</v>
          </cell>
          <cell r="AR439" t="str">
            <v>No</v>
          </cell>
          <cell r="AS439" t="str">
            <v>No</v>
          </cell>
          <cell r="AT439" t="str">
            <v>No</v>
          </cell>
          <cell r="AU439" t="str">
            <v>No</v>
          </cell>
          <cell r="AV439" t="str">
            <v>No</v>
          </cell>
          <cell r="AW439" t="str">
            <v>Yes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</row>
        <row r="440">
          <cell r="A440" t="str">
            <v>TLS37</v>
          </cell>
          <cell r="B440" t="str">
            <v>Bombua Primary</v>
          </cell>
          <cell r="C440" t="str">
            <v>ENG</v>
          </cell>
          <cell r="D440" t="str">
            <v>PEB_SANMA</v>
          </cell>
          <cell r="E440" t="str">
            <v>Sanma PEB</v>
          </cell>
          <cell r="F440" t="str">
            <v>V</v>
          </cell>
          <cell r="G440" t="str">
            <v>Government of Vanuatu</v>
          </cell>
          <cell r="H440" t="str">
            <v>Santo</v>
          </cell>
          <cell r="I440" t="str">
            <v>Sanma</v>
          </cell>
          <cell r="L440" t="str">
            <v>PS</v>
          </cell>
          <cell r="M440" t="str">
            <v>No</v>
          </cell>
          <cell r="N440" t="str">
            <v>Yes</v>
          </cell>
          <cell r="O440" t="str">
            <v>Yes</v>
          </cell>
          <cell r="P440" t="str">
            <v>Yes</v>
          </cell>
          <cell r="Q440" t="str">
            <v>Yes</v>
          </cell>
          <cell r="R440" t="str">
            <v>Yes</v>
          </cell>
          <cell r="S440" t="str">
            <v>Yes</v>
          </cell>
          <cell r="T440" t="str">
            <v>No</v>
          </cell>
          <cell r="U440" t="str">
            <v>No</v>
          </cell>
          <cell r="V440" t="str">
            <v>No</v>
          </cell>
          <cell r="W440" t="str">
            <v>No</v>
          </cell>
          <cell r="X440" t="str">
            <v>No</v>
          </cell>
          <cell r="Y440" t="str">
            <v>No</v>
          </cell>
          <cell r="Z440" t="str">
            <v>No</v>
          </cell>
          <cell r="AA440" t="str">
            <v>No</v>
          </cell>
          <cell r="AB440" t="str">
            <v>No</v>
          </cell>
          <cell r="AC440" t="str">
            <v>No</v>
          </cell>
          <cell r="AD440" t="str">
            <v xml:space="preserve">1 2 3 4 5 6 </v>
          </cell>
          <cell r="AE440" t="str">
            <v>No</v>
          </cell>
          <cell r="AF440" t="str">
            <v>Yes</v>
          </cell>
          <cell r="AG440" t="str">
            <v>No</v>
          </cell>
          <cell r="AH440" t="str">
            <v>No</v>
          </cell>
          <cell r="AI440" t="str">
            <v>No</v>
          </cell>
          <cell r="AJ440" t="str">
            <v>Yes</v>
          </cell>
          <cell r="AK440" t="str">
            <v>Yes</v>
          </cell>
          <cell r="AL440" t="str">
            <v>Yes</v>
          </cell>
          <cell r="AM440" t="str">
            <v>Yes</v>
          </cell>
          <cell r="AN440" t="str">
            <v>Yes</v>
          </cell>
          <cell r="AO440" t="str">
            <v>Yes</v>
          </cell>
          <cell r="AP440" t="str">
            <v>No</v>
          </cell>
          <cell r="AQ440" t="str">
            <v>Yes</v>
          </cell>
          <cell r="AR440" t="str">
            <v>No</v>
          </cell>
          <cell r="AS440" t="str">
            <v>Yes</v>
          </cell>
          <cell r="AT440" t="str">
            <v>Yes</v>
          </cell>
          <cell r="AU440" t="str">
            <v>Yes</v>
          </cell>
          <cell r="AV440" t="str">
            <v>No</v>
          </cell>
          <cell r="AW440" t="str">
            <v>No</v>
          </cell>
          <cell r="AX440">
            <v>0</v>
          </cell>
          <cell r="AY440">
            <v>36</v>
          </cell>
          <cell r="AZ440">
            <v>44</v>
          </cell>
          <cell r="BA440">
            <v>47</v>
          </cell>
          <cell r="BB440">
            <v>43</v>
          </cell>
          <cell r="BC440">
            <v>43</v>
          </cell>
          <cell r="BD440">
            <v>48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261</v>
          </cell>
          <cell r="BO440">
            <v>0</v>
          </cell>
          <cell r="BP440">
            <v>0</v>
          </cell>
          <cell r="BQ440">
            <v>36</v>
          </cell>
          <cell r="BR440">
            <v>44</v>
          </cell>
          <cell r="BS440">
            <v>47</v>
          </cell>
          <cell r="BT440">
            <v>43</v>
          </cell>
          <cell r="BU440">
            <v>43</v>
          </cell>
          <cell r="BV440">
            <v>48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261</v>
          </cell>
          <cell r="CG440">
            <v>0</v>
          </cell>
          <cell r="CH440">
            <v>0</v>
          </cell>
          <cell r="CI440">
            <v>0</v>
          </cell>
          <cell r="CJ440">
            <v>19</v>
          </cell>
        </row>
      </sheetData>
      <sheetData sheetId="1"/>
      <sheetData sheetId="2">
        <row r="2">
          <cell r="Z2" t="str">
            <v>010106</v>
          </cell>
          <cell r="AA2" t="str">
            <v>Losalava Primary</v>
          </cell>
          <cell r="AB2">
            <v>37</v>
          </cell>
        </row>
        <row r="3">
          <cell r="Z3" t="str">
            <v>010112</v>
          </cell>
          <cell r="AA3" t="str">
            <v>Santa Maria Primary</v>
          </cell>
          <cell r="AB3">
            <v>77</v>
          </cell>
        </row>
        <row r="4">
          <cell r="Z4" t="str">
            <v>010113</v>
          </cell>
          <cell r="AA4" t="str">
            <v>Sarantar Primary</v>
          </cell>
          <cell r="AB4">
            <v>20</v>
          </cell>
        </row>
        <row r="5">
          <cell r="Z5" t="str">
            <v>0101138</v>
          </cell>
          <cell r="AA5" t="str">
            <v>Matafanga Special School Primary</v>
          </cell>
          <cell r="AB5">
            <v>38</v>
          </cell>
        </row>
        <row r="6">
          <cell r="Z6" t="str">
            <v>0101143</v>
          </cell>
          <cell r="AA6" t="str">
            <v>Koro Bay Primary</v>
          </cell>
          <cell r="AB6">
            <v>44</v>
          </cell>
        </row>
        <row r="7">
          <cell r="Z7" t="str">
            <v>010119</v>
          </cell>
          <cell r="AA7" t="str">
            <v>Vaget Primary</v>
          </cell>
          <cell r="AB7">
            <v>114</v>
          </cell>
        </row>
        <row r="8">
          <cell r="Z8" t="str">
            <v>010121</v>
          </cell>
          <cell r="AA8" t="str">
            <v>Silva Memorial (Vales) Primary</v>
          </cell>
          <cell r="AB8">
            <v>58</v>
          </cell>
        </row>
        <row r="9">
          <cell r="Z9" t="str">
            <v>010305</v>
          </cell>
          <cell r="AA9" t="str">
            <v>Vaes (Lequel) Primary</v>
          </cell>
          <cell r="AB9">
            <v>16</v>
          </cell>
        </row>
        <row r="10">
          <cell r="Z10" t="str">
            <v>010308</v>
          </cell>
          <cell r="AA10" t="str">
            <v>Nergar Primary</v>
          </cell>
          <cell r="AB10">
            <v>51</v>
          </cell>
        </row>
        <row r="11">
          <cell r="Z11" t="str">
            <v>010316</v>
          </cell>
          <cell r="AA11" t="str">
            <v>Tasvare Primary</v>
          </cell>
          <cell r="AB11">
            <v>10</v>
          </cell>
        </row>
        <row r="12">
          <cell r="Z12" t="str">
            <v>010401</v>
          </cell>
          <cell r="AA12" t="str">
            <v>Baldwin Lonsdale Memorial (BLM) Primary</v>
          </cell>
          <cell r="AB12">
            <v>3</v>
          </cell>
        </row>
        <row r="13">
          <cell r="Z13" t="str">
            <v>0104095</v>
          </cell>
          <cell r="AA13" t="str">
            <v>Ecole Primaire de Baldwin Lonsdale Memorial (BLMS)</v>
          </cell>
          <cell r="AB13">
            <v>2</v>
          </cell>
        </row>
        <row r="14">
          <cell r="Z14" t="str">
            <v>010411</v>
          </cell>
          <cell r="AA14" t="str">
            <v>Sanlang Primary</v>
          </cell>
          <cell r="AB14">
            <v>0</v>
          </cell>
        </row>
        <row r="15">
          <cell r="Z15" t="str">
            <v>0104115</v>
          </cell>
          <cell r="AA15" t="str">
            <v>Gneretuvuro Primary</v>
          </cell>
          <cell r="AB15">
            <v>26</v>
          </cell>
        </row>
        <row r="16">
          <cell r="Z16" t="str">
            <v>0104142</v>
          </cell>
          <cell r="AA16" t="str">
            <v>Serevagal Primary School</v>
          </cell>
          <cell r="AB16">
            <v>0</v>
          </cell>
        </row>
        <row r="17">
          <cell r="Z17" t="str">
            <v>010422</v>
          </cell>
          <cell r="AA17" t="str">
            <v>Ecole de Nelson (Vatop) Primary</v>
          </cell>
          <cell r="AB17">
            <v>17</v>
          </cell>
        </row>
        <row r="18">
          <cell r="Z18" t="str">
            <v>010424</v>
          </cell>
          <cell r="AA18" t="str">
            <v>Wosok Primary</v>
          </cell>
          <cell r="AB18">
            <v>12</v>
          </cell>
        </row>
        <row r="19">
          <cell r="Z19" t="str">
            <v>010517</v>
          </cell>
          <cell r="AA19" t="str">
            <v>Telhei Primary</v>
          </cell>
          <cell r="AB19">
            <v>79</v>
          </cell>
        </row>
        <row r="20">
          <cell r="Z20" t="str">
            <v>010518</v>
          </cell>
          <cell r="AA20" t="str">
            <v>Telvet Primary</v>
          </cell>
          <cell r="AB20">
            <v>34</v>
          </cell>
        </row>
        <row r="21">
          <cell r="Z21" t="str">
            <v>010523</v>
          </cell>
          <cell r="AA21" t="str">
            <v>Wongyeskei Primary</v>
          </cell>
          <cell r="AB21">
            <v>26</v>
          </cell>
        </row>
        <row r="22">
          <cell r="Z22" t="str">
            <v>010609</v>
          </cell>
          <cell r="AA22" t="str">
            <v>Pasalele Primary</v>
          </cell>
          <cell r="AB22">
            <v>52</v>
          </cell>
        </row>
        <row r="23">
          <cell r="Z23" t="str">
            <v>0106125</v>
          </cell>
          <cell r="AA23" t="str">
            <v>Ecole Publique Primaire de Karamale</v>
          </cell>
          <cell r="AB23">
            <v>40</v>
          </cell>
        </row>
        <row r="24">
          <cell r="Z24" t="str">
            <v>010914</v>
          </cell>
          <cell r="AA24" t="str">
            <v>Shelil Primary</v>
          </cell>
          <cell r="AB24">
            <v>0</v>
          </cell>
        </row>
        <row r="25">
          <cell r="Z25" t="str">
            <v>010915</v>
          </cell>
          <cell r="AA25" t="str">
            <v>Shem Rolley Primary</v>
          </cell>
          <cell r="AB25">
            <v>4</v>
          </cell>
        </row>
        <row r="26">
          <cell r="Z26" t="str">
            <v>011003</v>
          </cell>
          <cell r="AA26" t="str">
            <v>Bagavegug Primary</v>
          </cell>
          <cell r="AB26">
            <v>119</v>
          </cell>
        </row>
        <row r="27">
          <cell r="Z27" t="str">
            <v>011110</v>
          </cell>
          <cell r="AA27" t="str">
            <v>Robin Memorial Primary</v>
          </cell>
          <cell r="AB27">
            <v>36</v>
          </cell>
        </row>
        <row r="28">
          <cell r="Z28" t="str">
            <v>011407</v>
          </cell>
          <cell r="AA28" t="str">
            <v>Martin Primary</v>
          </cell>
          <cell r="AB28">
            <v>68</v>
          </cell>
        </row>
        <row r="29">
          <cell r="Z29" t="str">
            <v>022101</v>
          </cell>
          <cell r="AA29" t="str">
            <v>Alowaru Primary</v>
          </cell>
          <cell r="AB29">
            <v>0</v>
          </cell>
        </row>
        <row r="30">
          <cell r="Z30" t="str">
            <v>022102</v>
          </cell>
          <cell r="AA30" t="str">
            <v>Amapelau/Mati Primary</v>
          </cell>
          <cell r="AB30">
            <v>1</v>
          </cell>
        </row>
        <row r="31">
          <cell r="Z31" t="str">
            <v>0221501</v>
          </cell>
          <cell r="AA31" t="str">
            <v>Ambakura Primary</v>
          </cell>
          <cell r="AB31">
            <v>0</v>
          </cell>
        </row>
        <row r="32">
          <cell r="Z32" t="str">
            <v>022103</v>
          </cell>
          <cell r="AA32" t="str">
            <v>Avunatari Primary</v>
          </cell>
          <cell r="AB32">
            <v>16</v>
          </cell>
        </row>
        <row r="33">
          <cell r="Z33" t="str">
            <v>022204</v>
          </cell>
          <cell r="AA33" t="str">
            <v>Balon Primary</v>
          </cell>
          <cell r="AB33">
            <v>4</v>
          </cell>
        </row>
        <row r="34">
          <cell r="Z34" t="str">
            <v>022106</v>
          </cell>
          <cell r="AA34" t="str">
            <v>Banaviti Primary</v>
          </cell>
          <cell r="AB34">
            <v>1</v>
          </cell>
        </row>
        <row r="35">
          <cell r="Z35" t="str">
            <v>022205</v>
          </cell>
          <cell r="AA35" t="str">
            <v>Banban Primary</v>
          </cell>
          <cell r="AB35">
            <v>0</v>
          </cell>
        </row>
        <row r="36">
          <cell r="Z36" t="str">
            <v>0222568</v>
          </cell>
          <cell r="AA36" t="str">
            <v>Bene (Pacific Island) Christian Community Primary</v>
          </cell>
          <cell r="AB36">
            <v>0</v>
          </cell>
        </row>
        <row r="37">
          <cell r="Z37" t="str">
            <v>022007</v>
          </cell>
          <cell r="AA37" t="str">
            <v>Bernier Bay Primary</v>
          </cell>
          <cell r="AB37">
            <v>0</v>
          </cell>
        </row>
        <row r="38">
          <cell r="Z38" t="str">
            <v>TLS37</v>
          </cell>
          <cell r="AA38" t="str">
            <v>Bombua Primary</v>
          </cell>
          <cell r="AB38">
            <v>4</v>
          </cell>
        </row>
        <row r="39">
          <cell r="Z39" t="str">
            <v>022209</v>
          </cell>
          <cell r="AA39" t="str">
            <v>Butmas Primary</v>
          </cell>
          <cell r="AB39">
            <v>4</v>
          </cell>
        </row>
        <row r="40">
          <cell r="Z40" t="str">
            <v>021711</v>
          </cell>
          <cell r="AA40" t="str">
            <v>Dambulu Primary</v>
          </cell>
          <cell r="AB40">
            <v>2</v>
          </cell>
        </row>
        <row r="41">
          <cell r="Z41" t="str">
            <v>0222325</v>
          </cell>
          <cell r="AA41" t="str">
            <v>Day Spring Primary</v>
          </cell>
          <cell r="AB41">
            <v>15</v>
          </cell>
        </row>
        <row r="42">
          <cell r="Z42" t="str">
            <v>022289</v>
          </cell>
          <cell r="AA42" t="str">
            <v>De Quiros(Matantas) Primary</v>
          </cell>
          <cell r="AB42">
            <v>0</v>
          </cell>
        </row>
        <row r="43">
          <cell r="Z43" t="str">
            <v>021912</v>
          </cell>
          <cell r="AA43" t="str">
            <v>Dombulu Primary</v>
          </cell>
          <cell r="AB43">
            <v>3</v>
          </cell>
        </row>
        <row r="44">
          <cell r="Z44" t="str">
            <v>022210</v>
          </cell>
          <cell r="AA44" t="str">
            <v>Ebenezer Primary</v>
          </cell>
          <cell r="AB44">
            <v>0</v>
          </cell>
        </row>
        <row r="45">
          <cell r="Z45" t="str">
            <v>022213</v>
          </cell>
          <cell r="AA45" t="str">
            <v>Fanafo Primary</v>
          </cell>
          <cell r="AB45">
            <v>0</v>
          </cell>
        </row>
        <row r="46">
          <cell r="Z46" t="str">
            <v>022215</v>
          </cell>
          <cell r="AA46" t="str">
            <v>Hog Harbour Primary</v>
          </cell>
          <cell r="AB46">
            <v>0</v>
          </cell>
        </row>
        <row r="47">
          <cell r="Z47" t="str">
            <v>022216</v>
          </cell>
          <cell r="AA47" t="str">
            <v>Ian Livo Primary</v>
          </cell>
          <cell r="AB47">
            <v>0</v>
          </cell>
        </row>
        <row r="48">
          <cell r="Z48" t="str">
            <v>022217</v>
          </cell>
          <cell r="AA48" t="str">
            <v>Iethvekar Primary</v>
          </cell>
          <cell r="AB48">
            <v>13</v>
          </cell>
        </row>
        <row r="49">
          <cell r="Z49" t="str">
            <v>022218</v>
          </cell>
          <cell r="AA49" t="str">
            <v>Ipayato Primary</v>
          </cell>
          <cell r="AB49">
            <v>2</v>
          </cell>
        </row>
        <row r="50">
          <cell r="Z50" t="str">
            <v>022114</v>
          </cell>
          <cell r="AA50" t="str">
            <v>Jinaure Primary</v>
          </cell>
          <cell r="AB50">
            <v>0</v>
          </cell>
        </row>
        <row r="51">
          <cell r="Z51" t="str">
            <v>022247</v>
          </cell>
          <cell r="AA51" t="str">
            <v>John Noble Mackenzie Primary</v>
          </cell>
          <cell r="AB51">
            <v>7</v>
          </cell>
        </row>
        <row r="52">
          <cell r="Z52" t="str">
            <v>TLS28</v>
          </cell>
          <cell r="AA52" t="str">
            <v>Jubilee Farm Primary</v>
          </cell>
          <cell r="AB52">
            <v>0</v>
          </cell>
        </row>
        <row r="53">
          <cell r="Z53" t="str">
            <v>020101</v>
          </cell>
          <cell r="AA53" t="str">
            <v>Kamewa English Primary</v>
          </cell>
          <cell r="AB53">
            <v>0</v>
          </cell>
        </row>
        <row r="54">
          <cell r="Z54" t="str">
            <v>020102</v>
          </cell>
          <cell r="AA54" t="str">
            <v>Kamewa French Primary</v>
          </cell>
          <cell r="AB54">
            <v>7</v>
          </cell>
        </row>
        <row r="55">
          <cell r="Z55" t="str">
            <v>022120</v>
          </cell>
          <cell r="AA55" t="str">
            <v>Kitacu Primary</v>
          </cell>
          <cell r="AB55">
            <v>0</v>
          </cell>
        </row>
        <row r="56">
          <cell r="Z56" t="str">
            <v>022222</v>
          </cell>
          <cell r="AA56" t="str">
            <v>Lathi Primary</v>
          </cell>
          <cell r="AB56">
            <v>0</v>
          </cell>
        </row>
        <row r="57">
          <cell r="Z57" t="str">
            <v>022421</v>
          </cell>
          <cell r="AA57" t="str">
            <v>Lehilehina Primary</v>
          </cell>
          <cell r="AB57">
            <v>1</v>
          </cell>
        </row>
        <row r="58">
          <cell r="Z58" t="str">
            <v>0222497</v>
          </cell>
          <cell r="AA58" t="str">
            <v>Lemesie (lape/Paparama) Primary</v>
          </cell>
          <cell r="AB58">
            <v>22</v>
          </cell>
        </row>
        <row r="59">
          <cell r="Z59" t="str">
            <v>022223</v>
          </cell>
          <cell r="AA59" t="str">
            <v>Limarua Primary</v>
          </cell>
          <cell r="AB59">
            <v>0</v>
          </cell>
        </row>
        <row r="60">
          <cell r="Z60" t="str">
            <v>022224</v>
          </cell>
          <cell r="AA60" t="str">
            <v>Lorethiakarkar Primary</v>
          </cell>
          <cell r="AB60">
            <v>0</v>
          </cell>
        </row>
        <row r="61">
          <cell r="Z61" t="str">
            <v>022225</v>
          </cell>
          <cell r="AA61" t="str">
            <v>Lorovuilko Anglican Community Primary</v>
          </cell>
          <cell r="AB61">
            <v>5</v>
          </cell>
        </row>
        <row r="62">
          <cell r="Z62" t="str">
            <v>022279</v>
          </cell>
          <cell r="AA62" t="str">
            <v>Luganville Adventist Primary</v>
          </cell>
          <cell r="AB62">
            <v>5</v>
          </cell>
        </row>
        <row r="63">
          <cell r="Z63" t="str">
            <v>020103</v>
          </cell>
          <cell r="AA63" t="str">
            <v>Luganville Est Primary</v>
          </cell>
          <cell r="AB63">
            <v>11</v>
          </cell>
        </row>
        <row r="64">
          <cell r="Z64" t="str">
            <v>022226</v>
          </cell>
          <cell r="AA64" t="str">
            <v>Malao Primary</v>
          </cell>
          <cell r="AB64">
            <v>0</v>
          </cell>
        </row>
        <row r="65">
          <cell r="Z65" t="str">
            <v>022227</v>
          </cell>
          <cell r="AA65" t="str">
            <v>Malores Primary</v>
          </cell>
          <cell r="AB65">
            <v>20</v>
          </cell>
        </row>
        <row r="66">
          <cell r="Z66" t="str">
            <v>0222528</v>
          </cell>
          <cell r="AA66" t="str">
            <v>Mataipevu French Primary</v>
          </cell>
          <cell r="AB66">
            <v>5</v>
          </cell>
        </row>
        <row r="67">
          <cell r="Z67" t="str">
            <v>022232</v>
          </cell>
          <cell r="AA67" t="str">
            <v>Mataloi Primary</v>
          </cell>
          <cell r="AB67">
            <v>33</v>
          </cell>
        </row>
        <row r="68">
          <cell r="Z68" t="str">
            <v>022234</v>
          </cell>
          <cell r="AA68" t="str">
            <v>Menevula Primary</v>
          </cell>
          <cell r="AB68">
            <v>25</v>
          </cell>
        </row>
        <row r="69">
          <cell r="Z69" t="str">
            <v>022282</v>
          </cell>
          <cell r="AA69" t="str">
            <v>Merap St Augustin Primary</v>
          </cell>
          <cell r="AB69">
            <v>15</v>
          </cell>
        </row>
        <row r="70">
          <cell r="Z70" t="str">
            <v>022229</v>
          </cell>
          <cell r="AA70" t="str">
            <v>Merei (Mamara) Primary</v>
          </cell>
          <cell r="AB70">
            <v>10</v>
          </cell>
        </row>
        <row r="71">
          <cell r="Z71" t="str">
            <v>0222566</v>
          </cell>
          <cell r="AA71" t="str">
            <v>Morkriv Primary</v>
          </cell>
          <cell r="AB71">
            <v>0</v>
          </cell>
        </row>
        <row r="72">
          <cell r="Z72" t="str">
            <v>022235</v>
          </cell>
          <cell r="AA72" t="str">
            <v>Mwast Primary</v>
          </cell>
          <cell r="AB72">
            <v>7</v>
          </cell>
        </row>
        <row r="73">
          <cell r="Z73" t="str">
            <v>0221500</v>
          </cell>
          <cell r="AA73" t="str">
            <v>Najaraiwelu Primary</v>
          </cell>
          <cell r="AB73">
            <v>4</v>
          </cell>
        </row>
        <row r="74">
          <cell r="Z74" t="str">
            <v>022236</v>
          </cell>
          <cell r="AA74" t="str">
            <v>Namoru Primary</v>
          </cell>
          <cell r="AB74">
            <v>8</v>
          </cell>
        </row>
        <row r="75">
          <cell r="Z75" t="str">
            <v>022139</v>
          </cell>
          <cell r="AA75" t="str">
            <v>Nanuhu (Randasi)</v>
          </cell>
          <cell r="AB75">
            <v>5</v>
          </cell>
        </row>
        <row r="76">
          <cell r="Z76" t="str">
            <v>022240</v>
          </cell>
          <cell r="AA76" t="str">
            <v>Nasalanvunmoli Primary</v>
          </cell>
          <cell r="AB76">
            <v>8</v>
          </cell>
        </row>
        <row r="77">
          <cell r="Z77" t="str">
            <v>022241</v>
          </cell>
          <cell r="AA77" t="str">
            <v>Natawa Primary</v>
          </cell>
          <cell r="AB77">
            <v>0</v>
          </cell>
        </row>
        <row r="78">
          <cell r="Z78" t="str">
            <v>022242</v>
          </cell>
          <cell r="AA78" t="str">
            <v>Navele (St. Paul) Primary</v>
          </cell>
          <cell r="AB78">
            <v>11</v>
          </cell>
        </row>
        <row r="79">
          <cell r="Z79" t="str">
            <v>022143</v>
          </cell>
          <cell r="AA79" t="str">
            <v>Naviaru Primary</v>
          </cell>
          <cell r="AB79">
            <v>0</v>
          </cell>
        </row>
        <row r="80">
          <cell r="Z80" t="str">
            <v>0222499</v>
          </cell>
          <cell r="AA80" t="str">
            <v>Notre dame de lourde ( Vilvil) Primary</v>
          </cell>
          <cell r="AB80">
            <v>15</v>
          </cell>
        </row>
        <row r="81">
          <cell r="Z81" t="str">
            <v>022270</v>
          </cell>
          <cell r="AA81" t="str">
            <v>Notre Dame de Lourdes (Tolomako) Primary</v>
          </cell>
          <cell r="AB81">
            <v>0</v>
          </cell>
        </row>
        <row r="82">
          <cell r="Z82" t="str">
            <v>022286</v>
          </cell>
          <cell r="AA82" t="str">
            <v>Paireve (Nasulesule) Primary</v>
          </cell>
          <cell r="AB82">
            <v>43</v>
          </cell>
        </row>
        <row r="83">
          <cell r="Z83" t="str">
            <v>022049</v>
          </cell>
          <cell r="AA83" t="str">
            <v>Parker Primary</v>
          </cell>
          <cell r="AB83">
            <v>0</v>
          </cell>
        </row>
        <row r="84">
          <cell r="Z84" t="str">
            <v>022251</v>
          </cell>
          <cell r="AA84" t="str">
            <v>Pialulup Primary</v>
          </cell>
          <cell r="AB84">
            <v>12</v>
          </cell>
        </row>
        <row r="85">
          <cell r="Z85" t="str">
            <v>022252</v>
          </cell>
          <cell r="AA85" t="str">
            <v>Piamatsina Primary</v>
          </cell>
          <cell r="AB85">
            <v>1</v>
          </cell>
        </row>
        <row r="86">
          <cell r="Z86" t="str">
            <v>022254</v>
          </cell>
          <cell r="AA86" t="str">
            <v>Puama (Porema) Primary</v>
          </cell>
          <cell r="AB86">
            <v>6</v>
          </cell>
        </row>
        <row r="87">
          <cell r="Z87" t="str">
            <v>020108</v>
          </cell>
          <cell r="AA87" t="str">
            <v>Rowhani Primary</v>
          </cell>
          <cell r="AB87">
            <v>0</v>
          </cell>
        </row>
        <row r="88">
          <cell r="Z88" t="str">
            <v>022281</v>
          </cell>
          <cell r="AA88" t="str">
            <v>Sakau Primary School</v>
          </cell>
          <cell r="AB88">
            <v>1</v>
          </cell>
        </row>
        <row r="89">
          <cell r="Z89" t="str">
            <v>022264</v>
          </cell>
          <cell r="AA89" t="str">
            <v>Saletui Primary</v>
          </cell>
          <cell r="AB89">
            <v>0</v>
          </cell>
        </row>
        <row r="90">
          <cell r="Z90" t="str">
            <v>020109</v>
          </cell>
          <cell r="AA90" t="str">
            <v>Santo Christian Primary</v>
          </cell>
          <cell r="AB90">
            <v>0</v>
          </cell>
        </row>
        <row r="91">
          <cell r="Z91" t="str">
            <v>020110</v>
          </cell>
          <cell r="AA91" t="str">
            <v>Santo East Primary</v>
          </cell>
          <cell r="AB91">
            <v>14</v>
          </cell>
        </row>
        <row r="92">
          <cell r="Z92" t="str">
            <v>022258</v>
          </cell>
          <cell r="AA92" t="str">
            <v>Sara Primary</v>
          </cell>
          <cell r="AB92">
            <v>0</v>
          </cell>
        </row>
        <row r="93">
          <cell r="Z93" t="str">
            <v>020111</v>
          </cell>
          <cell r="AA93" t="str">
            <v>Sarakata Primary</v>
          </cell>
          <cell r="AB93">
            <v>0</v>
          </cell>
        </row>
        <row r="94">
          <cell r="Z94" t="str">
            <v>022260</v>
          </cell>
          <cell r="AA94" t="str">
            <v>Selusia Primary</v>
          </cell>
          <cell r="AB94">
            <v>4</v>
          </cell>
        </row>
        <row r="95">
          <cell r="Z95" t="str">
            <v>022271</v>
          </cell>
          <cell r="AA95" t="str">
            <v>St. Banabas (Turtel Bay) Primary</v>
          </cell>
          <cell r="AB95">
            <v>20</v>
          </cell>
        </row>
        <row r="96">
          <cell r="Z96" t="str">
            <v>022208</v>
          </cell>
          <cell r="AA96" t="str">
            <v>St. Jacques Primary</v>
          </cell>
          <cell r="AB96">
            <v>3</v>
          </cell>
        </row>
        <row r="97">
          <cell r="Z97" t="str">
            <v>022250</v>
          </cell>
          <cell r="AA97" t="str">
            <v>St. Joseph (Pesena) Primary</v>
          </cell>
          <cell r="AB97">
            <v>9</v>
          </cell>
        </row>
        <row r="98">
          <cell r="Z98" t="str">
            <v>022257</v>
          </cell>
          <cell r="AA98" t="str">
            <v>St. Joseph (Rowok) Primary</v>
          </cell>
          <cell r="AB98">
            <v>8</v>
          </cell>
        </row>
        <row r="99">
          <cell r="Z99" t="str">
            <v>020104</v>
          </cell>
          <cell r="AA99" t="str">
            <v>St. Michel Primary</v>
          </cell>
          <cell r="AB99">
            <v>7</v>
          </cell>
        </row>
        <row r="100">
          <cell r="Z100" t="str">
            <v>022248</v>
          </cell>
          <cell r="AA100" t="str">
            <v>St. Pierre (Okoro) Primary</v>
          </cell>
          <cell r="AB100">
            <v>10</v>
          </cell>
        </row>
        <row r="101">
          <cell r="Z101" t="str">
            <v>022253</v>
          </cell>
          <cell r="AA101" t="str">
            <v>Ste. Anne (Port Olry) Primary</v>
          </cell>
          <cell r="AB101">
            <v>0</v>
          </cell>
        </row>
        <row r="102">
          <cell r="Z102" t="str">
            <v>020105</v>
          </cell>
          <cell r="AA102" t="str">
            <v>Ste. Therese Luganville Primary</v>
          </cell>
          <cell r="AB102">
            <v>0</v>
          </cell>
        </row>
        <row r="103">
          <cell r="Z103" t="str">
            <v>022262</v>
          </cell>
          <cell r="AA103" t="str">
            <v>Sulemauri Primary</v>
          </cell>
          <cell r="AB103">
            <v>6</v>
          </cell>
        </row>
        <row r="104">
          <cell r="Z104" t="str">
            <v>022163</v>
          </cell>
          <cell r="AA104" t="str">
            <v>Taharo Primary</v>
          </cell>
          <cell r="AB104">
            <v>3</v>
          </cell>
        </row>
        <row r="105">
          <cell r="Z105" t="str">
            <v>022265</v>
          </cell>
          <cell r="AA105" t="str">
            <v>Tasmalum Primary</v>
          </cell>
          <cell r="AB105">
            <v>14</v>
          </cell>
        </row>
        <row r="106">
          <cell r="Z106" t="str">
            <v>022266</v>
          </cell>
          <cell r="AA106" t="str">
            <v>Tata Primary</v>
          </cell>
          <cell r="AB106">
            <v>9</v>
          </cell>
        </row>
        <row r="107">
          <cell r="Z107" t="str">
            <v>0222326</v>
          </cell>
          <cell r="AA107" t="str">
            <v>Tavumae Primary</v>
          </cell>
          <cell r="AB107">
            <v>4</v>
          </cell>
        </row>
        <row r="108">
          <cell r="Z108" t="str">
            <v>022267</v>
          </cell>
          <cell r="AA108" t="str">
            <v>Tcharanavusvus Primary</v>
          </cell>
          <cell r="AB108">
            <v>11</v>
          </cell>
        </row>
        <row r="109">
          <cell r="Z109" t="str">
            <v>022268</v>
          </cell>
          <cell r="AA109" t="str">
            <v>Tiasia Primary</v>
          </cell>
          <cell r="AB109">
            <v>0</v>
          </cell>
        </row>
        <row r="110">
          <cell r="Z110" t="str">
            <v>022287</v>
          </cell>
          <cell r="AA110" t="str">
            <v>Tovotovo Forestry Primary</v>
          </cell>
          <cell r="AB110">
            <v>5</v>
          </cell>
        </row>
        <row r="111">
          <cell r="Z111" t="str">
            <v>022272</v>
          </cell>
          <cell r="AA111" t="str">
            <v>Valabei Primary</v>
          </cell>
          <cell r="AB111">
            <v>5</v>
          </cell>
        </row>
        <row r="112">
          <cell r="Z112" t="str">
            <v>022273</v>
          </cell>
          <cell r="AA112" t="str">
            <v>Venie Mataipevu Primary</v>
          </cell>
          <cell r="AB112">
            <v>6</v>
          </cell>
        </row>
        <row r="113">
          <cell r="Z113" t="str">
            <v>022274</v>
          </cell>
          <cell r="AA113" t="str">
            <v>Vovlei Primary</v>
          </cell>
          <cell r="AB113">
            <v>2</v>
          </cell>
        </row>
        <row r="114">
          <cell r="Z114" t="str">
            <v>022275</v>
          </cell>
          <cell r="AA114" t="str">
            <v>Vunabulu Primary</v>
          </cell>
          <cell r="AB114">
            <v>0</v>
          </cell>
        </row>
        <row r="115">
          <cell r="Z115" t="str">
            <v>022276</v>
          </cell>
          <cell r="AA115" t="str">
            <v>Vunakariakara Primary</v>
          </cell>
          <cell r="AB115">
            <v>23</v>
          </cell>
        </row>
        <row r="116">
          <cell r="Z116" t="str">
            <v>0222578</v>
          </cell>
          <cell r="AA116" t="str">
            <v>Vunarei Primary</v>
          </cell>
          <cell r="AB116">
            <v>13</v>
          </cell>
        </row>
        <row r="117">
          <cell r="Z117" t="str">
            <v>022283</v>
          </cell>
          <cell r="AA117" t="str">
            <v>Vusfongo Primary</v>
          </cell>
          <cell r="AB117">
            <v>17</v>
          </cell>
        </row>
        <row r="118">
          <cell r="Z118" t="str">
            <v>032604</v>
          </cell>
          <cell r="AA118" t="str">
            <v>Ambaebulu English Primary</v>
          </cell>
          <cell r="AB118">
            <v>12</v>
          </cell>
        </row>
        <row r="119">
          <cell r="Z119" t="str">
            <v>032605</v>
          </cell>
          <cell r="AA119" t="str">
            <v>Ambaebulu French Primary</v>
          </cell>
          <cell r="AB119">
            <v>7</v>
          </cell>
        </row>
        <row r="120">
          <cell r="Z120" t="str">
            <v>032607</v>
          </cell>
          <cell r="AA120" t="str">
            <v>Autabulu Primary</v>
          </cell>
          <cell r="AB120">
            <v>5</v>
          </cell>
        </row>
        <row r="121">
          <cell r="Z121" t="str">
            <v>032610</v>
          </cell>
          <cell r="AA121" t="str">
            <v>Bangabulu Primary</v>
          </cell>
          <cell r="AB121">
            <v>3</v>
          </cell>
        </row>
        <row r="122">
          <cell r="Z122" t="str">
            <v>032617</v>
          </cell>
          <cell r="AA122" t="str">
            <v>Herenhala Primary</v>
          </cell>
          <cell r="AB122">
            <v>18</v>
          </cell>
        </row>
        <row r="123">
          <cell r="Z123" t="str">
            <v>032624</v>
          </cell>
          <cell r="AA123" t="str">
            <v>Lolopuepue Primary</v>
          </cell>
          <cell r="AB123">
            <v>25</v>
          </cell>
        </row>
        <row r="124">
          <cell r="Z124" t="str">
            <v>032625</v>
          </cell>
          <cell r="AA124" t="str">
            <v>Lolovoli Primary</v>
          </cell>
          <cell r="AB124">
            <v>6</v>
          </cell>
        </row>
        <row r="125">
          <cell r="Z125" t="str">
            <v>032627</v>
          </cell>
          <cell r="AA125" t="str">
            <v>Loone Primary</v>
          </cell>
          <cell r="AB125">
            <v>3</v>
          </cell>
        </row>
        <row r="126">
          <cell r="Z126" t="str">
            <v>032628</v>
          </cell>
          <cell r="AA126" t="str">
            <v>Loquirutaro Primary</v>
          </cell>
          <cell r="AB126">
            <v>12</v>
          </cell>
        </row>
        <row r="127">
          <cell r="Z127" t="str">
            <v>032629</v>
          </cell>
          <cell r="AA127" t="str">
            <v>Ala Memorial Primary</v>
          </cell>
          <cell r="AB127">
            <v>2</v>
          </cell>
        </row>
        <row r="128">
          <cell r="Z128" t="str">
            <v>032631</v>
          </cell>
          <cell r="AA128" t="str">
            <v>Naleleo Primary</v>
          </cell>
          <cell r="AB128">
            <v>3</v>
          </cell>
        </row>
        <row r="129">
          <cell r="Z129" t="str">
            <v>032633</v>
          </cell>
          <cell r="AA129" t="str">
            <v>St. Jean Baptiste (Nangire)</v>
          </cell>
          <cell r="AB129">
            <v>8</v>
          </cell>
        </row>
        <row r="130">
          <cell r="Z130" t="str">
            <v>032638</v>
          </cell>
          <cell r="AA130" t="str">
            <v>Nduindui Primary</v>
          </cell>
          <cell r="AB130">
            <v>1</v>
          </cell>
        </row>
        <row r="131">
          <cell r="Z131" t="str">
            <v>032639</v>
          </cell>
          <cell r="AA131" t="str">
            <v>Ngwalona Primary</v>
          </cell>
          <cell r="AB131">
            <v>0</v>
          </cell>
        </row>
        <row r="132">
          <cell r="Z132" t="str">
            <v>032642</v>
          </cell>
          <cell r="AA132" t="str">
            <v>Quatuneala Primary</v>
          </cell>
          <cell r="AB132">
            <v>23</v>
          </cell>
        </row>
        <row r="133">
          <cell r="Z133" t="str">
            <v>032643</v>
          </cell>
          <cell r="AA133" t="str">
            <v>Quatui Primary</v>
          </cell>
          <cell r="AB133">
            <v>1</v>
          </cell>
        </row>
        <row r="134">
          <cell r="Z134" t="str">
            <v>032647</v>
          </cell>
          <cell r="AA134" t="str">
            <v>Raynold Memorial (Nagole) Primary</v>
          </cell>
          <cell r="AB134">
            <v>10</v>
          </cell>
        </row>
        <row r="135">
          <cell r="Z135" t="str">
            <v>032649</v>
          </cell>
          <cell r="AA135" t="str">
            <v>Sarabulu Primary</v>
          </cell>
          <cell r="AB135">
            <v>3</v>
          </cell>
        </row>
        <row r="136">
          <cell r="Z136" t="str">
            <v>032650</v>
          </cell>
          <cell r="AA136" t="str">
            <v>Simon Pimary</v>
          </cell>
          <cell r="AB136">
            <v>2</v>
          </cell>
        </row>
        <row r="137">
          <cell r="Z137" t="str">
            <v>032652</v>
          </cell>
          <cell r="AA137" t="str">
            <v>Talai Roroi Leleo Primary</v>
          </cell>
          <cell r="AB137">
            <v>7</v>
          </cell>
        </row>
        <row r="138">
          <cell r="Z138" t="str">
            <v>032659</v>
          </cell>
          <cell r="AA138" t="str">
            <v>Vatuhangele Primary</v>
          </cell>
          <cell r="AB138">
            <v>8</v>
          </cell>
        </row>
        <row r="139">
          <cell r="Z139" t="str">
            <v>032701</v>
          </cell>
          <cell r="AA139" t="str">
            <v>Abanga Primary</v>
          </cell>
          <cell r="AB139">
            <v>47</v>
          </cell>
        </row>
        <row r="140">
          <cell r="Z140" t="str">
            <v>032709</v>
          </cell>
          <cell r="AA140" t="str">
            <v>Bakanao (Naviso) Primary</v>
          </cell>
          <cell r="AB140">
            <v>85</v>
          </cell>
        </row>
        <row r="141">
          <cell r="Z141" t="str">
            <v>032716</v>
          </cell>
          <cell r="AA141" t="str">
            <v>Gambule Primary</v>
          </cell>
          <cell r="AB141">
            <v>33</v>
          </cell>
        </row>
        <row r="142">
          <cell r="Z142" t="str">
            <v>0327321</v>
          </cell>
          <cell r="AA142" t="str">
            <v>Baitora Primary</v>
          </cell>
          <cell r="AB142">
            <v>10</v>
          </cell>
        </row>
        <row r="143">
          <cell r="Z143" t="str">
            <v>032735</v>
          </cell>
          <cell r="AA143" t="str">
            <v>Naone Primary</v>
          </cell>
          <cell r="AB143">
            <v>10</v>
          </cell>
        </row>
        <row r="144">
          <cell r="Z144" t="str">
            <v>032737</v>
          </cell>
          <cell r="AA144" t="str">
            <v>Nasawa Primary</v>
          </cell>
          <cell r="AB144">
            <v>10</v>
          </cell>
        </row>
        <row r="145">
          <cell r="Z145" t="str">
            <v>032751</v>
          </cell>
          <cell r="AA145" t="str">
            <v>Sulua Primary</v>
          </cell>
          <cell r="AB145">
            <v>6</v>
          </cell>
        </row>
        <row r="146">
          <cell r="Z146" t="str">
            <v>032802</v>
          </cell>
          <cell r="AA146" t="str">
            <v>Abuanga Primary</v>
          </cell>
          <cell r="AB146">
            <v>66</v>
          </cell>
        </row>
        <row r="147">
          <cell r="Z147" t="str">
            <v>032803</v>
          </cell>
          <cell r="AA147" t="str">
            <v>Aligu Primary</v>
          </cell>
          <cell r="AB147">
            <v>15</v>
          </cell>
        </row>
        <row r="148">
          <cell r="Z148" t="str">
            <v>032806</v>
          </cell>
          <cell r="AA148" t="str">
            <v>Atavtabanga Primary</v>
          </cell>
          <cell r="AB148">
            <v>19</v>
          </cell>
        </row>
        <row r="149">
          <cell r="Z149" t="str">
            <v>032808</v>
          </cell>
          <cell r="AA149" t="str">
            <v>Baie Barrier Primary</v>
          </cell>
          <cell r="AB149">
            <v>6</v>
          </cell>
        </row>
        <row r="150">
          <cell r="Z150" t="str">
            <v>032811</v>
          </cell>
          <cell r="AA150" t="str">
            <v>Point Cross (Benmotri) Primary</v>
          </cell>
          <cell r="AB150">
            <v>8</v>
          </cell>
        </row>
        <row r="151">
          <cell r="Z151" t="str">
            <v>032812</v>
          </cell>
          <cell r="AA151" t="str">
            <v>Bwatnapni Primary</v>
          </cell>
          <cell r="AB151">
            <v>4</v>
          </cell>
        </row>
        <row r="152">
          <cell r="Z152" t="str">
            <v>032813</v>
          </cell>
          <cell r="AA152" t="str">
            <v>Enkul Primary</v>
          </cell>
          <cell r="AB152">
            <v>31</v>
          </cell>
        </row>
        <row r="153">
          <cell r="Z153" t="str">
            <v>032815</v>
          </cell>
          <cell r="AA153" t="str">
            <v>Gamalmaua Primary</v>
          </cell>
          <cell r="AB153">
            <v>33</v>
          </cell>
        </row>
        <row r="154">
          <cell r="Z154" t="str">
            <v>032818</v>
          </cell>
          <cell r="AA154" t="str">
            <v>Labultamata (Tamua)</v>
          </cell>
          <cell r="AB154">
            <v>4</v>
          </cell>
        </row>
        <row r="155">
          <cell r="Z155" t="str">
            <v>032819</v>
          </cell>
          <cell r="AA155" t="str">
            <v>Lalzadette Primary</v>
          </cell>
          <cell r="AB155">
            <v>42</v>
          </cell>
        </row>
        <row r="156">
          <cell r="Z156" t="str">
            <v>032820</v>
          </cell>
          <cell r="AA156" t="str">
            <v>Lesasanemal Primary</v>
          </cell>
          <cell r="AB156">
            <v>7</v>
          </cell>
        </row>
        <row r="157">
          <cell r="Z157" t="str">
            <v>032821</v>
          </cell>
          <cell r="AA157" t="str">
            <v>Lini Memorial Primary</v>
          </cell>
          <cell r="AB157">
            <v>47</v>
          </cell>
        </row>
        <row r="158">
          <cell r="Z158" t="str">
            <v>032822</v>
          </cell>
          <cell r="AA158" t="str">
            <v>Latano (Loltong) Primary</v>
          </cell>
          <cell r="AB158">
            <v>7</v>
          </cell>
        </row>
        <row r="159">
          <cell r="Z159" t="str">
            <v>032823</v>
          </cell>
          <cell r="AA159" t="str">
            <v>Sori Mauri (Lolkasai) ECCE</v>
          </cell>
          <cell r="AB159">
            <v>13</v>
          </cell>
        </row>
        <row r="160">
          <cell r="Z160" t="str">
            <v>032826</v>
          </cell>
          <cell r="AA160" t="str">
            <v>Londar (Baie-Martelli) Primary</v>
          </cell>
          <cell r="AB160">
            <v>9</v>
          </cell>
        </row>
        <row r="161">
          <cell r="Z161" t="str">
            <v>032830</v>
          </cell>
          <cell r="AA161" t="str">
            <v>Melsisi Primary</v>
          </cell>
          <cell r="AB161">
            <v>13</v>
          </cell>
        </row>
        <row r="162">
          <cell r="Z162" t="str">
            <v>032832</v>
          </cell>
          <cell r="AA162" t="str">
            <v>Namaram Primary</v>
          </cell>
          <cell r="AB162">
            <v>51</v>
          </cell>
        </row>
        <row r="163">
          <cell r="Z163" t="str">
            <v>032836</v>
          </cell>
          <cell r="AA163" t="str">
            <v>Naruah Primary</v>
          </cell>
          <cell r="AB163">
            <v>45</v>
          </cell>
        </row>
        <row r="164">
          <cell r="Z164" t="str">
            <v>032840</v>
          </cell>
          <cell r="AA164" t="str">
            <v>Pangi Primary</v>
          </cell>
          <cell r="AB164">
            <v>23</v>
          </cell>
        </row>
        <row r="165">
          <cell r="Z165" t="str">
            <v>032844</v>
          </cell>
          <cell r="AA165" t="str">
            <v>Rangusuksu Primary</v>
          </cell>
          <cell r="AB165">
            <v>26</v>
          </cell>
        </row>
        <row r="166">
          <cell r="Z166" t="str">
            <v>032845</v>
          </cell>
          <cell r="AA166" t="str">
            <v>Ranmawot Primary</v>
          </cell>
          <cell r="AB166">
            <v>19</v>
          </cell>
        </row>
        <row r="167">
          <cell r="Z167" t="str">
            <v>032846</v>
          </cell>
          <cell r="AA167" t="str">
            <v>Ranwas Primary</v>
          </cell>
          <cell r="AB167">
            <v>18</v>
          </cell>
        </row>
        <row r="168">
          <cell r="Z168" t="str">
            <v>032848</v>
          </cell>
          <cell r="AA168" t="str">
            <v>St. Henri (Lonfis) Primary</v>
          </cell>
          <cell r="AB168">
            <v>14</v>
          </cell>
        </row>
        <row r="169">
          <cell r="Z169" t="str">
            <v>032853</v>
          </cell>
          <cell r="AA169" t="str">
            <v>Tanbok Primary</v>
          </cell>
          <cell r="AB169">
            <v>39</v>
          </cell>
        </row>
        <row r="170">
          <cell r="Z170" t="str">
            <v>032854</v>
          </cell>
          <cell r="AA170" t="str">
            <v>Torlie Primary</v>
          </cell>
          <cell r="AB170">
            <v>22</v>
          </cell>
        </row>
        <row r="171">
          <cell r="Z171" t="str">
            <v>032855</v>
          </cell>
          <cell r="AA171" t="str">
            <v>Tsimbwege Primary</v>
          </cell>
          <cell r="AB171">
            <v>28</v>
          </cell>
        </row>
        <row r="172">
          <cell r="Z172" t="str">
            <v>032856</v>
          </cell>
          <cell r="AA172" t="str">
            <v>Ubiku Primary</v>
          </cell>
          <cell r="AB172">
            <v>12</v>
          </cell>
        </row>
        <row r="173">
          <cell r="Z173" t="str">
            <v>032858</v>
          </cell>
          <cell r="AA173" t="str">
            <v>Vanue Marama Primary</v>
          </cell>
          <cell r="AB173">
            <v>7</v>
          </cell>
        </row>
        <row r="174">
          <cell r="Z174" t="str">
            <v>032860</v>
          </cell>
          <cell r="AA174" t="str">
            <v>Vilakalaka Primary</v>
          </cell>
          <cell r="AB174">
            <v>3</v>
          </cell>
        </row>
        <row r="175">
          <cell r="Z175" t="str">
            <v>032861</v>
          </cell>
          <cell r="AA175" t="str">
            <v>Volovuhu Primary</v>
          </cell>
          <cell r="AB175">
            <v>3</v>
          </cell>
        </row>
        <row r="176">
          <cell r="Z176" t="str">
            <v>032862</v>
          </cell>
          <cell r="AA176" t="str">
            <v>Vuingalato Primary</v>
          </cell>
          <cell r="AB176">
            <v>4</v>
          </cell>
        </row>
        <row r="177">
          <cell r="Z177" t="str">
            <v>032863</v>
          </cell>
          <cell r="AA177" t="str">
            <v>Waisine Primary</v>
          </cell>
          <cell r="AB177">
            <v>15</v>
          </cell>
        </row>
        <row r="178">
          <cell r="Z178" t="str">
            <v>032864</v>
          </cell>
          <cell r="AA178" t="str">
            <v>Walaha Primary</v>
          </cell>
          <cell r="AB178">
            <v>6</v>
          </cell>
        </row>
        <row r="179">
          <cell r="Z179" t="str">
            <v>032867</v>
          </cell>
          <cell r="AA179" t="str">
            <v>Vanmamla Primary</v>
          </cell>
          <cell r="AB179">
            <v>44</v>
          </cell>
        </row>
        <row r="180">
          <cell r="Z180" t="str">
            <v>042902</v>
          </cell>
          <cell r="AA180" t="str">
            <v>Amelvet Primary</v>
          </cell>
          <cell r="AB180">
            <v>0</v>
          </cell>
        </row>
        <row r="181">
          <cell r="Z181" t="str">
            <v>043101</v>
          </cell>
          <cell r="AA181" t="str">
            <v>Atchin St. Louis Primary</v>
          </cell>
          <cell r="AB181">
            <v>0</v>
          </cell>
        </row>
        <row r="182">
          <cell r="Z182" t="str">
            <v>042904</v>
          </cell>
          <cell r="AA182" t="str">
            <v>Aulua Primary</v>
          </cell>
          <cell r="AB182">
            <v>0</v>
          </cell>
        </row>
        <row r="183">
          <cell r="Z183" t="str">
            <v>044306</v>
          </cell>
          <cell r="AA183" t="str">
            <v>Baiap SDA Primary</v>
          </cell>
          <cell r="AB183">
            <v>0</v>
          </cell>
        </row>
        <row r="184">
          <cell r="Z184" t="str">
            <v>042907</v>
          </cell>
          <cell r="AA184" t="str">
            <v>Baie Caroline Primary</v>
          </cell>
          <cell r="AB184">
            <v>0</v>
          </cell>
        </row>
        <row r="185">
          <cell r="Z185" t="str">
            <v>042908</v>
          </cell>
          <cell r="AA185" t="str">
            <v>Benbon Primary</v>
          </cell>
          <cell r="AB185">
            <v>0</v>
          </cell>
        </row>
        <row r="186">
          <cell r="Z186" t="str">
            <v>042909</v>
          </cell>
          <cell r="AA186" t="str">
            <v>Benenaveth Primary</v>
          </cell>
          <cell r="AB186">
            <v>0</v>
          </cell>
        </row>
        <row r="187">
          <cell r="Z187" t="str">
            <v>042912</v>
          </cell>
          <cell r="AA187" t="str">
            <v>Brenwei Primary</v>
          </cell>
          <cell r="AB187">
            <v>0</v>
          </cell>
        </row>
        <row r="188">
          <cell r="Z188" t="str">
            <v>044313</v>
          </cell>
          <cell r="AA188" t="str">
            <v>Bulemap Primary</v>
          </cell>
          <cell r="AB188">
            <v>0</v>
          </cell>
        </row>
        <row r="189">
          <cell r="Z189" t="str">
            <v>043115</v>
          </cell>
          <cell r="AA189" t="str">
            <v>Chenard Primary</v>
          </cell>
          <cell r="AB189">
            <v>0</v>
          </cell>
        </row>
        <row r="190">
          <cell r="Z190" t="str">
            <v>044316</v>
          </cell>
          <cell r="AA190" t="str">
            <v>Craig Cove Primary</v>
          </cell>
          <cell r="AB190">
            <v>0</v>
          </cell>
        </row>
        <row r="191">
          <cell r="Z191" t="str">
            <v>042918</v>
          </cell>
          <cell r="AA191" t="str">
            <v>Daodobo English Primary</v>
          </cell>
          <cell r="AB191">
            <v>0</v>
          </cell>
        </row>
        <row r="192">
          <cell r="Z192" t="str">
            <v>042917</v>
          </cell>
          <cell r="AA192" t="str">
            <v>Daodobo French Primary</v>
          </cell>
          <cell r="AB192">
            <v>0</v>
          </cell>
        </row>
        <row r="193">
          <cell r="Z193" t="str">
            <v>042919</v>
          </cell>
          <cell r="AA193" t="str">
            <v>Dixon Primary</v>
          </cell>
          <cell r="AB193">
            <v>0</v>
          </cell>
        </row>
        <row r="194">
          <cell r="Z194" t="str">
            <v>044320</v>
          </cell>
          <cell r="AA194" t="str">
            <v>Fanla Primary</v>
          </cell>
          <cell r="AB194">
            <v>0</v>
          </cell>
        </row>
        <row r="195">
          <cell r="Z195" t="str">
            <v>042921</v>
          </cell>
          <cell r="AA195" t="str">
            <v>Faralao Primary</v>
          </cell>
          <cell r="AB195">
            <v>0</v>
          </cell>
        </row>
        <row r="196">
          <cell r="Z196" t="str">
            <v>042922</v>
          </cell>
          <cell r="AA196" t="str">
            <v>Farun (Kalwai) Primary</v>
          </cell>
          <cell r="AB196">
            <v>0</v>
          </cell>
        </row>
        <row r="197">
          <cell r="Z197" t="str">
            <v>044323</v>
          </cell>
          <cell r="AA197" t="str">
            <v>Fonteng Primary</v>
          </cell>
          <cell r="AB197">
            <v>0</v>
          </cell>
        </row>
        <row r="198">
          <cell r="Z198" t="str">
            <v>042924</v>
          </cell>
          <cell r="AA198" t="str">
            <v>Galilee Primary</v>
          </cell>
          <cell r="AB198">
            <v>0</v>
          </cell>
        </row>
        <row r="199">
          <cell r="Z199" t="str">
            <v>0441320</v>
          </cell>
          <cell r="AA199" t="str">
            <v>Hill Valley Primary</v>
          </cell>
          <cell r="AB199">
            <v>0</v>
          </cell>
        </row>
        <row r="200">
          <cell r="Z200" t="str">
            <v>042926</v>
          </cell>
          <cell r="AA200" t="str">
            <v>Kamai Primary</v>
          </cell>
          <cell r="AB200">
            <v>1</v>
          </cell>
        </row>
        <row r="201">
          <cell r="Z201" t="str">
            <v>042928</v>
          </cell>
          <cell r="AA201" t="str">
            <v>Laindua Primary</v>
          </cell>
          <cell r="AB201">
            <v>0</v>
          </cell>
        </row>
        <row r="202">
          <cell r="Z202" t="str">
            <v>042927</v>
          </cell>
          <cell r="AA202" t="str">
            <v>Lakatoro Primary</v>
          </cell>
          <cell r="AB202">
            <v>0</v>
          </cell>
        </row>
        <row r="203">
          <cell r="Z203" t="str">
            <v>044329</v>
          </cell>
          <cell r="AA203" t="str">
            <v>Lalinda Primary</v>
          </cell>
          <cell r="AB203">
            <v>0</v>
          </cell>
        </row>
        <row r="204">
          <cell r="Z204" t="str">
            <v>0429317</v>
          </cell>
          <cell r="AA204" t="str">
            <v>Lalkoko (Mae Sirbulbul) Primary</v>
          </cell>
          <cell r="AB204">
            <v>0</v>
          </cell>
        </row>
        <row r="205">
          <cell r="Z205" t="str">
            <v>042931</v>
          </cell>
          <cell r="AA205" t="str">
            <v>Lambubu Primary</v>
          </cell>
          <cell r="AB205">
            <v>0</v>
          </cell>
        </row>
        <row r="206">
          <cell r="Z206" t="str">
            <v>044433</v>
          </cell>
          <cell r="AA206" t="str">
            <v>Lehili Primary</v>
          </cell>
          <cell r="AB206">
            <v>0</v>
          </cell>
        </row>
        <row r="207">
          <cell r="Z207" t="str">
            <v>0429358</v>
          </cell>
          <cell r="AA207" t="str">
            <v>Lekan SDA Primary</v>
          </cell>
          <cell r="AB207">
            <v>0</v>
          </cell>
        </row>
        <row r="208">
          <cell r="Z208" t="str">
            <v>044335</v>
          </cell>
          <cell r="AA208" t="str">
            <v>Leleut Primary</v>
          </cell>
          <cell r="AB208">
            <v>0</v>
          </cell>
        </row>
        <row r="209">
          <cell r="Z209" t="str">
            <v>044497</v>
          </cell>
          <cell r="AA209" t="str">
            <v>Lerawo Primary</v>
          </cell>
          <cell r="AB209">
            <v>0</v>
          </cell>
        </row>
        <row r="210">
          <cell r="Z210" t="str">
            <v>042936</v>
          </cell>
          <cell r="AA210" t="str">
            <v>Leviamp Primary</v>
          </cell>
          <cell r="AB210">
            <v>0</v>
          </cell>
        </row>
        <row r="211">
          <cell r="Z211" t="str">
            <v>044337</v>
          </cell>
          <cell r="AA211" t="str">
            <v>Linbul Primary</v>
          </cell>
          <cell r="AB211">
            <v>0</v>
          </cell>
        </row>
        <row r="212">
          <cell r="Z212" t="str">
            <v>042938</v>
          </cell>
          <cell r="AA212" t="str">
            <v>Lingarak Primary</v>
          </cell>
          <cell r="AB212">
            <v>0</v>
          </cell>
        </row>
        <row r="213">
          <cell r="Z213" t="str">
            <v>044439</v>
          </cell>
          <cell r="AA213" t="str">
            <v>Liro Primary</v>
          </cell>
          <cell r="AB213">
            <v>0</v>
          </cell>
        </row>
        <row r="214">
          <cell r="Z214" t="str">
            <v>044340</v>
          </cell>
          <cell r="AA214" t="str">
            <v>Lolibulo Primary</v>
          </cell>
          <cell r="AB214">
            <v>2</v>
          </cell>
        </row>
        <row r="215">
          <cell r="Z215" t="str">
            <v>0443422</v>
          </cell>
          <cell r="AA215" t="str">
            <v>Lonmelfaran</v>
          </cell>
          <cell r="AB215">
            <v>0</v>
          </cell>
        </row>
        <row r="216">
          <cell r="Z216" t="str">
            <v>044442</v>
          </cell>
          <cell r="AA216" t="str">
            <v>Luvil Primary</v>
          </cell>
          <cell r="AB216">
            <v>0</v>
          </cell>
        </row>
        <row r="217">
          <cell r="Z217" t="str">
            <v>044043</v>
          </cell>
          <cell r="AA217" t="str">
            <v>Luwoi Primary</v>
          </cell>
          <cell r="AB217">
            <v>0</v>
          </cell>
        </row>
        <row r="218">
          <cell r="Z218" t="str">
            <v>044346</v>
          </cell>
          <cell r="AA218" t="str">
            <v>Magam Primary</v>
          </cell>
          <cell r="AB218">
            <v>0</v>
          </cell>
        </row>
        <row r="219">
          <cell r="Z219" t="str">
            <v>042945</v>
          </cell>
          <cell r="AA219" t="str">
            <v>Malua Bay Primary</v>
          </cell>
          <cell r="AB219">
            <v>0</v>
          </cell>
        </row>
        <row r="220">
          <cell r="Z220" t="str">
            <v>042948</v>
          </cell>
          <cell r="AA220" t="str">
            <v>Matanvat Primary</v>
          </cell>
          <cell r="AB220">
            <v>0</v>
          </cell>
        </row>
        <row r="221">
          <cell r="Z221" t="str">
            <v>044349</v>
          </cell>
          <cell r="AA221" t="str">
            <v>Mbossung Primary</v>
          </cell>
          <cell r="AB221">
            <v>0</v>
          </cell>
        </row>
        <row r="222">
          <cell r="Z222" t="str">
            <v>044350</v>
          </cell>
          <cell r="AA222" t="str">
            <v>Megamone Primary</v>
          </cell>
          <cell r="AB222">
            <v>0</v>
          </cell>
        </row>
        <row r="223">
          <cell r="Z223" t="str">
            <v>042951</v>
          </cell>
          <cell r="AA223" t="str">
            <v>Melworbank Primary</v>
          </cell>
          <cell r="AB223">
            <v>0</v>
          </cell>
        </row>
        <row r="224">
          <cell r="Z224" t="str">
            <v>042952</v>
          </cell>
          <cell r="AA224" t="str">
            <v>Metune Primary</v>
          </cell>
          <cell r="AB224">
            <v>0</v>
          </cell>
        </row>
        <row r="225">
          <cell r="Z225" t="str">
            <v>043953</v>
          </cell>
          <cell r="AA225" t="str">
            <v>Namaru Primary</v>
          </cell>
          <cell r="AB225">
            <v>5</v>
          </cell>
        </row>
        <row r="226">
          <cell r="Z226" t="str">
            <v>042955</v>
          </cell>
          <cell r="AA226" t="str">
            <v>Neramb Primary</v>
          </cell>
          <cell r="AB226">
            <v>0</v>
          </cell>
        </row>
        <row r="227">
          <cell r="Z227" t="str">
            <v>042956</v>
          </cell>
          <cell r="AA227" t="str">
            <v>Norsup Primary</v>
          </cell>
          <cell r="AB227">
            <v>0</v>
          </cell>
        </row>
        <row r="228">
          <cell r="Z228" t="str">
            <v>042985</v>
          </cell>
          <cell r="AA228" t="str">
            <v>Notre Dame de Walarano Primary</v>
          </cell>
          <cell r="AB228">
            <v>0</v>
          </cell>
        </row>
        <row r="229">
          <cell r="Z229" t="str">
            <v>044357</v>
          </cell>
          <cell r="AA229" t="str">
            <v>Olal Primary</v>
          </cell>
          <cell r="AB229">
            <v>0</v>
          </cell>
        </row>
        <row r="230">
          <cell r="Z230" t="str">
            <v>042958</v>
          </cell>
          <cell r="AA230" t="str">
            <v>Orap Primary</v>
          </cell>
          <cell r="AB230">
            <v>0</v>
          </cell>
        </row>
        <row r="231">
          <cell r="Z231" t="str">
            <v>044359</v>
          </cell>
          <cell r="AA231" t="str">
            <v>Paamal Primary</v>
          </cell>
          <cell r="AB231">
            <v>0</v>
          </cell>
        </row>
        <row r="232">
          <cell r="Z232" t="str">
            <v>042960</v>
          </cell>
          <cell r="AA232" t="str">
            <v>Pikayer Primary</v>
          </cell>
          <cell r="AB232">
            <v>0</v>
          </cell>
        </row>
        <row r="233">
          <cell r="Z233" t="str">
            <v>042961</v>
          </cell>
          <cell r="AA233" t="str">
            <v>Pinapow Primary</v>
          </cell>
          <cell r="AB233">
            <v>0</v>
          </cell>
        </row>
        <row r="234">
          <cell r="Z234" t="str">
            <v>0443336</v>
          </cell>
          <cell r="AA234" t="str">
            <v>Port Vato English Primary</v>
          </cell>
          <cell r="AB234">
            <v>0</v>
          </cell>
        </row>
        <row r="235">
          <cell r="Z235" t="str">
            <v>044362</v>
          </cell>
          <cell r="AA235" t="str">
            <v>Port Vato French Primary</v>
          </cell>
          <cell r="AB235">
            <v>0</v>
          </cell>
        </row>
        <row r="236">
          <cell r="Z236" t="str">
            <v>042963</v>
          </cell>
          <cell r="AA236" t="str">
            <v>Rambeck Primary</v>
          </cell>
          <cell r="AB236">
            <v>0</v>
          </cell>
        </row>
        <row r="237">
          <cell r="Z237" t="str">
            <v>044364</v>
          </cell>
          <cell r="AA237" t="str">
            <v>Ranon Primary</v>
          </cell>
          <cell r="AB237">
            <v>0</v>
          </cell>
        </row>
        <row r="238">
          <cell r="Z238" t="str">
            <v>042973</v>
          </cell>
          <cell r="AA238" t="str">
            <v>Rensarie (Tembibi) Primary</v>
          </cell>
          <cell r="AB238">
            <v>0</v>
          </cell>
        </row>
        <row r="239">
          <cell r="Z239" t="str">
            <v>042993</v>
          </cell>
          <cell r="AA239" t="str">
            <v>Roromai Primary</v>
          </cell>
          <cell r="AB239">
            <v>0</v>
          </cell>
        </row>
        <row r="240">
          <cell r="Z240" t="str">
            <v>042965</v>
          </cell>
          <cell r="AA240" t="str">
            <v>Sanesup Primary</v>
          </cell>
          <cell r="AB240">
            <v>1</v>
          </cell>
        </row>
        <row r="241">
          <cell r="Z241" t="str">
            <v>043867</v>
          </cell>
          <cell r="AA241" t="str">
            <v>Sangalai Primary</v>
          </cell>
          <cell r="AB241">
            <v>0</v>
          </cell>
        </row>
        <row r="242">
          <cell r="Z242" t="str">
            <v>044468</v>
          </cell>
          <cell r="AA242" t="str">
            <v>Selusa Primary</v>
          </cell>
          <cell r="AB242">
            <v>0</v>
          </cell>
        </row>
        <row r="243">
          <cell r="Z243" t="str">
            <v>044369</v>
          </cell>
          <cell r="AA243" t="str">
            <v>Senai Primary</v>
          </cell>
          <cell r="AB243">
            <v>0</v>
          </cell>
        </row>
        <row r="244">
          <cell r="Z244" t="str">
            <v>044370</v>
          </cell>
          <cell r="AA244" t="str">
            <v>Sessivi Primary</v>
          </cell>
          <cell r="AB244">
            <v>0</v>
          </cell>
        </row>
        <row r="245">
          <cell r="Z245" t="str">
            <v>042971</v>
          </cell>
          <cell r="AA245" t="str">
            <v>South West Bay Primary</v>
          </cell>
          <cell r="AB245">
            <v>2</v>
          </cell>
        </row>
        <row r="246">
          <cell r="Z246" t="str">
            <v>042930</v>
          </cell>
          <cell r="AA246" t="str">
            <v>St. Pierre Chanel (Lamap) Primary</v>
          </cell>
          <cell r="AB246">
            <v>0</v>
          </cell>
        </row>
        <row r="247">
          <cell r="Z247" t="str">
            <v>042944</v>
          </cell>
          <cell r="AA247" t="str">
            <v>Ste Therese de Mae Primary</v>
          </cell>
          <cell r="AB247">
            <v>0</v>
          </cell>
        </row>
        <row r="248">
          <cell r="Z248" t="str">
            <v>042972</v>
          </cell>
          <cell r="AA248" t="str">
            <v>Tautu Primary</v>
          </cell>
          <cell r="AB248">
            <v>0</v>
          </cell>
        </row>
        <row r="249">
          <cell r="Z249" t="str">
            <v>042975</v>
          </cell>
          <cell r="AA249" t="str">
            <v>Tisman Primary</v>
          </cell>
          <cell r="AB249">
            <v>0</v>
          </cell>
        </row>
        <row r="250">
          <cell r="Z250" t="str">
            <v>044376</v>
          </cell>
          <cell r="AA250" t="str">
            <v>Tobol Primary</v>
          </cell>
          <cell r="AB250">
            <v>0</v>
          </cell>
        </row>
        <row r="251">
          <cell r="Z251" t="str">
            <v>043177</v>
          </cell>
          <cell r="AA251" t="str">
            <v>Topaen Primary</v>
          </cell>
          <cell r="AB251">
            <v>0</v>
          </cell>
        </row>
        <row r="252">
          <cell r="Z252" t="str">
            <v>042978</v>
          </cell>
          <cell r="AA252" t="str">
            <v>Unmet Primary</v>
          </cell>
          <cell r="AB252">
            <v>0</v>
          </cell>
        </row>
        <row r="253">
          <cell r="Z253" t="str">
            <v>042979</v>
          </cell>
          <cell r="AA253" t="str">
            <v>Uripiv Primary</v>
          </cell>
          <cell r="AB253">
            <v>0</v>
          </cell>
        </row>
        <row r="254">
          <cell r="Z254" t="str">
            <v>042980</v>
          </cell>
          <cell r="AA254" t="str">
            <v>Vanruru Primary</v>
          </cell>
          <cell r="AB254">
            <v>0</v>
          </cell>
        </row>
        <row r="255">
          <cell r="Z255" t="str">
            <v>043081</v>
          </cell>
          <cell r="AA255" t="str">
            <v>Vao Ilot Primary</v>
          </cell>
          <cell r="AB255">
            <v>0</v>
          </cell>
        </row>
        <row r="256">
          <cell r="Z256" t="str">
            <v>044482</v>
          </cell>
          <cell r="AA256" t="str">
            <v>Vauleli Primary</v>
          </cell>
          <cell r="AB256">
            <v>0</v>
          </cell>
        </row>
        <row r="257">
          <cell r="Z257" t="str">
            <v>042903</v>
          </cell>
          <cell r="AA257" t="str">
            <v>Vellow Primary</v>
          </cell>
          <cell r="AB257">
            <v>0</v>
          </cell>
        </row>
        <row r="258">
          <cell r="Z258" t="str">
            <v>0429393</v>
          </cell>
          <cell r="AA258" t="str">
            <v>Venuru Primary</v>
          </cell>
          <cell r="AB258">
            <v>0</v>
          </cell>
        </row>
        <row r="259">
          <cell r="Z259" t="str">
            <v>042983</v>
          </cell>
          <cell r="AA259" t="str">
            <v>Vinmavis Primary</v>
          </cell>
          <cell r="AB259">
            <v>0</v>
          </cell>
        </row>
        <row r="260">
          <cell r="Z260" t="str">
            <v>044414</v>
          </cell>
          <cell r="AA260" t="str">
            <v>Vutekai Primary</v>
          </cell>
          <cell r="AB260">
            <v>0</v>
          </cell>
        </row>
        <row r="261">
          <cell r="Z261" t="str">
            <v>042986</v>
          </cell>
          <cell r="AA261" t="str">
            <v>Wiaru Primary</v>
          </cell>
          <cell r="AB261">
            <v>0</v>
          </cell>
        </row>
        <row r="262">
          <cell r="Z262" t="str">
            <v>042987</v>
          </cell>
          <cell r="AA262" t="str">
            <v>Wilak Primary</v>
          </cell>
          <cell r="AB262">
            <v>0</v>
          </cell>
        </row>
        <row r="263">
          <cell r="Z263" t="str">
            <v>042988</v>
          </cell>
          <cell r="AA263" t="str">
            <v>Winn Primary</v>
          </cell>
          <cell r="AB263">
            <v>0</v>
          </cell>
        </row>
        <row r="264">
          <cell r="Z264" t="str">
            <v>042989</v>
          </cell>
          <cell r="AA264" t="str">
            <v>Womul Primary</v>
          </cell>
          <cell r="AB264">
            <v>0</v>
          </cell>
        </row>
        <row r="265">
          <cell r="Z265" t="str">
            <v>042990</v>
          </cell>
          <cell r="AA265" t="str">
            <v>Wora Primary</v>
          </cell>
          <cell r="AB265">
            <v>0</v>
          </cell>
        </row>
        <row r="266">
          <cell r="Z266" t="str">
            <v>044391</v>
          </cell>
          <cell r="AA266" t="str">
            <v>Wuro Primary</v>
          </cell>
          <cell r="AB266">
            <v>0</v>
          </cell>
        </row>
        <row r="267">
          <cell r="Z267" t="str">
            <v>054601</v>
          </cell>
          <cell r="AA267" t="str">
            <v>Akama Primary</v>
          </cell>
          <cell r="AB267">
            <v>66</v>
          </cell>
        </row>
        <row r="268">
          <cell r="Z268" t="str">
            <v>0557446</v>
          </cell>
          <cell r="AA268" t="str">
            <v>Amaronea Primary</v>
          </cell>
          <cell r="AB268">
            <v>2</v>
          </cell>
        </row>
        <row r="269">
          <cell r="Z269" t="str">
            <v>055905</v>
          </cell>
          <cell r="AA269" t="str">
            <v>Amoro Primary</v>
          </cell>
          <cell r="AB269">
            <v>13</v>
          </cell>
        </row>
        <row r="270">
          <cell r="Z270" t="str">
            <v>050201</v>
          </cell>
          <cell r="AA270" t="str">
            <v>Anabrou Primary</v>
          </cell>
          <cell r="AB270">
            <v>0</v>
          </cell>
        </row>
        <row r="271">
          <cell r="Z271" t="str">
            <v>0554410</v>
          </cell>
          <cell r="AA271" t="str">
            <v>Bethany Primary</v>
          </cell>
          <cell r="AB271">
            <v>0</v>
          </cell>
        </row>
        <row r="272">
          <cell r="Z272" t="str">
            <v>0554511</v>
          </cell>
          <cell r="AA272" t="str">
            <v>Beverly Hills Primary</v>
          </cell>
          <cell r="AB272">
            <v>6</v>
          </cell>
        </row>
        <row r="273">
          <cell r="Z273" t="str">
            <v>054607</v>
          </cell>
          <cell r="AA273" t="str">
            <v>Bonkovio Primary</v>
          </cell>
          <cell r="AB273">
            <v>35</v>
          </cell>
        </row>
        <row r="274">
          <cell r="Z274" t="str">
            <v>054608</v>
          </cell>
          <cell r="AA274" t="str">
            <v>Burumba Primary</v>
          </cell>
          <cell r="AB274">
            <v>8</v>
          </cell>
        </row>
        <row r="275">
          <cell r="Z275" t="str">
            <v>050202</v>
          </cell>
          <cell r="AA275" t="str">
            <v>Central Primary</v>
          </cell>
          <cell r="AB275">
            <v>48</v>
          </cell>
        </row>
        <row r="276">
          <cell r="Z276" t="str">
            <v>050203</v>
          </cell>
          <cell r="AA276" t="str">
            <v>Centre Ville Primary</v>
          </cell>
          <cell r="AB276">
            <v>5</v>
          </cell>
        </row>
        <row r="277">
          <cell r="Z277" t="str">
            <v>0554412</v>
          </cell>
          <cell r="AA277" t="str">
            <v>Club Hippique French Primary</v>
          </cell>
          <cell r="AB277">
            <v>2</v>
          </cell>
        </row>
        <row r="278">
          <cell r="Z278" t="str">
            <v>054909</v>
          </cell>
          <cell r="AA278" t="str">
            <v>Coconak Primary</v>
          </cell>
          <cell r="AB278">
            <v>10</v>
          </cell>
        </row>
        <row r="279">
          <cell r="Z279" t="str">
            <v>0554483</v>
          </cell>
          <cell r="AA279" t="str">
            <v>Efate Macses Presbyterian Mission Primary</v>
          </cell>
          <cell r="AB279">
            <v>4</v>
          </cell>
        </row>
        <row r="280">
          <cell r="Z280" t="str">
            <v>055410</v>
          </cell>
          <cell r="AA280" t="str">
            <v>Ekipe Primary</v>
          </cell>
          <cell r="AB280">
            <v>7</v>
          </cell>
        </row>
        <row r="281">
          <cell r="Z281" t="str">
            <v>055412</v>
          </cell>
          <cell r="AA281" t="str">
            <v>Ekonak Primary</v>
          </cell>
          <cell r="AB281">
            <v>4</v>
          </cell>
        </row>
        <row r="282">
          <cell r="Z282" t="str">
            <v>055713</v>
          </cell>
          <cell r="AA282" t="str">
            <v>Eles Primary</v>
          </cell>
          <cell r="AB282">
            <v>0</v>
          </cell>
        </row>
        <row r="283">
          <cell r="Z283" t="str">
            <v>055415</v>
          </cell>
          <cell r="AA283" t="str">
            <v>Erakor English Primary</v>
          </cell>
          <cell r="AB283">
            <v>2</v>
          </cell>
        </row>
        <row r="284">
          <cell r="Z284" t="str">
            <v>055416</v>
          </cell>
          <cell r="AA284" t="str">
            <v>Erakor French Primary</v>
          </cell>
          <cell r="AB284">
            <v>6</v>
          </cell>
        </row>
        <row r="285">
          <cell r="Z285" t="str">
            <v>055414</v>
          </cell>
          <cell r="AA285" t="str">
            <v>Eratap Primary</v>
          </cell>
          <cell r="AB285">
            <v>29</v>
          </cell>
        </row>
        <row r="286">
          <cell r="Z286" t="str">
            <v>054817</v>
          </cell>
          <cell r="AA286" t="str">
            <v>Ere Primary</v>
          </cell>
          <cell r="AB286">
            <v>44</v>
          </cell>
        </row>
        <row r="287">
          <cell r="Z287" t="str">
            <v>0554379</v>
          </cell>
          <cell r="AA287" t="str">
            <v>Esnaar Primary</v>
          </cell>
          <cell r="AB287">
            <v>8</v>
          </cell>
        </row>
        <row r="288">
          <cell r="Z288" t="str">
            <v>0554406</v>
          </cell>
          <cell r="AA288" t="str">
            <v>Etas Community Primary</v>
          </cell>
          <cell r="AB288">
            <v>34</v>
          </cell>
        </row>
        <row r="289">
          <cell r="Z289" t="str">
            <v>055418</v>
          </cell>
          <cell r="AA289" t="str">
            <v>Eton Primary</v>
          </cell>
          <cell r="AB289">
            <v>20</v>
          </cell>
        </row>
        <row r="290">
          <cell r="Z290" t="str">
            <v>0554331</v>
          </cell>
          <cell r="AA290" t="str">
            <v>Fokona SDA Primary</v>
          </cell>
          <cell r="AB290">
            <v>9</v>
          </cell>
        </row>
        <row r="291">
          <cell r="Z291" t="str">
            <v>050209</v>
          </cell>
          <cell r="AA291" t="str">
            <v>Freedom Primary</v>
          </cell>
          <cell r="AB291">
            <v>15</v>
          </cell>
        </row>
        <row r="292">
          <cell r="Z292" t="str">
            <v>050206</v>
          </cell>
          <cell r="AA292" t="str">
            <v>Freswota English Primary</v>
          </cell>
          <cell r="AB292">
            <v>2</v>
          </cell>
        </row>
        <row r="293">
          <cell r="Z293" t="str">
            <v>050207</v>
          </cell>
          <cell r="AA293" t="str">
            <v>Freswota French Primary</v>
          </cell>
          <cell r="AB293">
            <v>1</v>
          </cell>
        </row>
        <row r="294">
          <cell r="Z294" t="str">
            <v>0554377</v>
          </cell>
          <cell r="AA294" t="str">
            <v>Green Hill Primary</v>
          </cell>
          <cell r="AB294">
            <v>21</v>
          </cell>
        </row>
        <row r="295">
          <cell r="Z295" t="str">
            <v>054821</v>
          </cell>
          <cell r="AA295" t="str">
            <v>Hiwelo Primary</v>
          </cell>
          <cell r="AB295">
            <v>8</v>
          </cell>
        </row>
        <row r="296">
          <cell r="Z296" t="str">
            <v>056022</v>
          </cell>
          <cell r="AA296" t="str">
            <v>Ifira English Primary</v>
          </cell>
          <cell r="AB296">
            <v>2</v>
          </cell>
        </row>
        <row r="297">
          <cell r="Z297" t="str">
            <v>056023</v>
          </cell>
          <cell r="AA297" t="str">
            <v>Ifira French Primary</v>
          </cell>
          <cell r="AB297">
            <v>0</v>
          </cell>
        </row>
        <row r="298">
          <cell r="Z298" t="str">
            <v>054824</v>
          </cell>
          <cell r="AA298" t="str">
            <v>Itakoma Primary</v>
          </cell>
          <cell r="AB298">
            <v>18</v>
          </cell>
        </row>
        <row r="299">
          <cell r="Z299" t="str">
            <v>054825</v>
          </cell>
          <cell r="AA299" t="str">
            <v>Katundaula Primary</v>
          </cell>
          <cell r="AB299">
            <v>13</v>
          </cell>
        </row>
        <row r="300">
          <cell r="Z300" t="str">
            <v>050221</v>
          </cell>
          <cell r="AA300" t="str">
            <v>Kawenu Primary</v>
          </cell>
          <cell r="AB300">
            <v>1</v>
          </cell>
        </row>
        <row r="301">
          <cell r="Z301" t="str">
            <v>055426</v>
          </cell>
          <cell r="AA301" t="str">
            <v>Lagon II/St. Joseph Primary</v>
          </cell>
          <cell r="AB301">
            <v>5</v>
          </cell>
        </row>
        <row r="302">
          <cell r="Z302" t="str">
            <v>054627</v>
          </cell>
          <cell r="AA302" t="str">
            <v>Lamenu Primary</v>
          </cell>
          <cell r="AB302">
            <v>34</v>
          </cell>
        </row>
        <row r="303">
          <cell r="Z303" t="str">
            <v>055428</v>
          </cell>
          <cell r="AA303" t="str">
            <v>Lausake Primary</v>
          </cell>
          <cell r="AB303">
            <v>5</v>
          </cell>
        </row>
        <row r="304">
          <cell r="Z304" t="str">
            <v>054629</v>
          </cell>
          <cell r="AA304" t="str">
            <v>Lokopue Primary</v>
          </cell>
          <cell r="AB304">
            <v>19</v>
          </cell>
        </row>
        <row r="305">
          <cell r="Z305" t="str">
            <v>0554320</v>
          </cell>
          <cell r="AA305" t="str">
            <v>Lonest (St Jean Marie Vianey Primaire) Primary</v>
          </cell>
          <cell r="AB305">
            <v>0</v>
          </cell>
        </row>
        <row r="306">
          <cell r="Z306" t="str">
            <v>0546409</v>
          </cell>
          <cell r="AA306" t="str">
            <v>Lopeni Primary</v>
          </cell>
          <cell r="AB306">
            <v>61</v>
          </cell>
        </row>
        <row r="307">
          <cell r="Z307" t="str">
            <v>054630</v>
          </cell>
          <cell r="AA307" t="str">
            <v>Mabfilau Primary</v>
          </cell>
          <cell r="AB307">
            <v>44</v>
          </cell>
        </row>
        <row r="308">
          <cell r="Z308" t="str">
            <v>055232</v>
          </cell>
          <cell r="AA308" t="str">
            <v>Makira Primary</v>
          </cell>
          <cell r="AB308">
            <v>7</v>
          </cell>
        </row>
        <row r="309">
          <cell r="Z309" t="str">
            <v>0554407</v>
          </cell>
          <cell r="AA309" t="str">
            <v>Malasitabu Primary</v>
          </cell>
          <cell r="AB309">
            <v>22</v>
          </cell>
        </row>
        <row r="310">
          <cell r="Z310" t="str">
            <v>055433</v>
          </cell>
          <cell r="AA310" t="str">
            <v>Malatia Primary</v>
          </cell>
          <cell r="AB310">
            <v>18</v>
          </cell>
        </row>
        <row r="311">
          <cell r="Z311" t="str">
            <v>054834</v>
          </cell>
          <cell r="AA311" t="str">
            <v>Malawia Primary</v>
          </cell>
          <cell r="AB311">
            <v>0</v>
          </cell>
        </row>
        <row r="312">
          <cell r="Z312" t="str">
            <v>054631</v>
          </cell>
          <cell r="AA312" t="str">
            <v>Manganua Primary</v>
          </cell>
          <cell r="AB312">
            <v>55</v>
          </cell>
        </row>
        <row r="313">
          <cell r="Z313" t="str">
            <v>055435</v>
          </cell>
          <cell r="AA313" t="str">
            <v>Mangarongo Primary</v>
          </cell>
          <cell r="AB313">
            <v>3</v>
          </cell>
        </row>
        <row r="314">
          <cell r="Z314" t="str">
            <v>055436</v>
          </cell>
          <cell r="AA314" t="str">
            <v>Manua Primary</v>
          </cell>
          <cell r="AB314">
            <v>0</v>
          </cell>
        </row>
        <row r="315">
          <cell r="Z315" t="str">
            <v>055437</v>
          </cell>
          <cell r="AA315" t="str">
            <v>Matarisu Primary</v>
          </cell>
          <cell r="AB315">
            <v>13</v>
          </cell>
        </row>
        <row r="316">
          <cell r="Z316" t="str">
            <v>055338</v>
          </cell>
          <cell r="AA316" t="str">
            <v>Mataso Primary</v>
          </cell>
          <cell r="AB316">
            <v>1</v>
          </cell>
        </row>
        <row r="317">
          <cell r="Z317" t="str">
            <v>0554355</v>
          </cell>
          <cell r="AA317" t="str">
            <v>Maumau Primary</v>
          </cell>
          <cell r="AB317">
            <v>1</v>
          </cell>
        </row>
        <row r="318">
          <cell r="Z318" t="str">
            <v>055439</v>
          </cell>
          <cell r="AA318" t="str">
            <v>Melemaat Primary</v>
          </cell>
          <cell r="AB318">
            <v>62</v>
          </cell>
        </row>
        <row r="319">
          <cell r="Z319" t="str">
            <v>054640</v>
          </cell>
          <cell r="AA319" t="str">
            <v>Mobarawa (Moriu) Primary</v>
          </cell>
          <cell r="AB319">
            <v>73</v>
          </cell>
        </row>
        <row r="320">
          <cell r="Z320" t="str">
            <v>0554411</v>
          </cell>
          <cell r="AA320" t="str">
            <v>Nakuskasaru Primary</v>
          </cell>
          <cell r="AB320">
            <v>0</v>
          </cell>
        </row>
        <row r="321">
          <cell r="Z321" t="str">
            <v>054603</v>
          </cell>
          <cell r="AA321" t="str">
            <v>Nalema (Amarana) Primary</v>
          </cell>
          <cell r="AB321">
            <v>29</v>
          </cell>
        </row>
        <row r="322">
          <cell r="Z322" t="str">
            <v>054841</v>
          </cell>
          <cell r="AA322" t="str">
            <v>Naworaone Primary</v>
          </cell>
          <cell r="AB322">
            <v>91</v>
          </cell>
        </row>
        <row r="323">
          <cell r="Z323" t="str">
            <v>054642</v>
          </cell>
          <cell r="AA323" t="str">
            <v>Nikaura Primary</v>
          </cell>
          <cell r="AB323">
            <v>134</v>
          </cell>
        </row>
        <row r="324">
          <cell r="Z324" t="str">
            <v>055743</v>
          </cell>
          <cell r="AA324" t="str">
            <v>Noaiwia Primary</v>
          </cell>
          <cell r="AB324">
            <v>10</v>
          </cell>
        </row>
        <row r="325">
          <cell r="Z325" t="str">
            <v>055145</v>
          </cell>
          <cell r="AA325" t="str">
            <v>Nofo Primary</v>
          </cell>
          <cell r="AB325">
            <v>11</v>
          </cell>
        </row>
        <row r="326">
          <cell r="Z326" t="str">
            <v>054844</v>
          </cell>
          <cell r="AA326" t="str">
            <v>Nottage Primary</v>
          </cell>
          <cell r="AB326">
            <v>13</v>
          </cell>
        </row>
        <row r="327">
          <cell r="Z327" t="str">
            <v>0554393</v>
          </cell>
          <cell r="AA327" t="str">
            <v>Nuakwanabu Primary</v>
          </cell>
          <cell r="AB327">
            <v>30</v>
          </cell>
        </row>
        <row r="328">
          <cell r="Z328" t="str">
            <v>054646</v>
          </cell>
          <cell r="AA328" t="str">
            <v>Nulnessa Primary</v>
          </cell>
          <cell r="AB328">
            <v>8</v>
          </cell>
        </row>
        <row r="329">
          <cell r="Z329" t="str">
            <v>050219</v>
          </cell>
          <cell r="AA329" t="str">
            <v>Olwie SDA Primary</v>
          </cell>
          <cell r="AB329">
            <v>2</v>
          </cell>
        </row>
        <row r="330">
          <cell r="Z330" t="str">
            <v>055447</v>
          </cell>
          <cell r="AA330" t="str">
            <v>Pango English Primary</v>
          </cell>
          <cell r="AB330">
            <v>55</v>
          </cell>
        </row>
        <row r="331">
          <cell r="Z331" t="str">
            <v>0554515</v>
          </cell>
          <cell r="AA331" t="str">
            <v>Popowoh Primary</v>
          </cell>
          <cell r="AB331">
            <v>0</v>
          </cell>
        </row>
        <row r="332">
          <cell r="Z332" t="str">
            <v>055450</v>
          </cell>
          <cell r="AA332" t="str">
            <v>Roau Primary</v>
          </cell>
          <cell r="AB332">
            <v>8</v>
          </cell>
        </row>
        <row r="333">
          <cell r="Z333" t="str">
            <v>0554500</v>
          </cell>
          <cell r="AA333" t="str">
            <v>Rongdal Primary</v>
          </cell>
          <cell r="AB333">
            <v>9</v>
          </cell>
        </row>
        <row r="334">
          <cell r="Z334" t="str">
            <v>054651</v>
          </cell>
          <cell r="AA334" t="str">
            <v>Sara Primary</v>
          </cell>
          <cell r="AB334">
            <v>1</v>
          </cell>
        </row>
        <row r="335">
          <cell r="Z335" t="str">
            <v>0554328</v>
          </cell>
          <cell r="AA335" t="str">
            <v>Sea Side Community Primary</v>
          </cell>
          <cell r="AB335">
            <v>39</v>
          </cell>
        </row>
        <row r="336">
          <cell r="Z336" t="str">
            <v>055052</v>
          </cell>
          <cell r="AA336" t="str">
            <v>Senecol Primary</v>
          </cell>
          <cell r="AB336">
            <v>1</v>
          </cell>
        </row>
        <row r="337">
          <cell r="Z337" t="str">
            <v>054653</v>
          </cell>
          <cell r="AA337" t="str">
            <v>Sikembo Primary</v>
          </cell>
          <cell r="AB337">
            <v>97</v>
          </cell>
        </row>
        <row r="338">
          <cell r="Z338" t="str">
            <v>050214</v>
          </cell>
          <cell r="AA338" t="str">
            <v>Ste Jeanne d'Arc Port Vila Primary</v>
          </cell>
          <cell r="AB338">
            <v>248</v>
          </cell>
        </row>
        <row r="339">
          <cell r="Z339" t="str">
            <v>055455</v>
          </cell>
          <cell r="AA339" t="str">
            <v>Suango French Primary</v>
          </cell>
          <cell r="AB339">
            <v>33</v>
          </cell>
        </row>
        <row r="340">
          <cell r="Z340" t="str">
            <v>054656</v>
          </cell>
          <cell r="AA340" t="str">
            <v>Susana Primary</v>
          </cell>
          <cell r="AB340">
            <v>17</v>
          </cell>
        </row>
        <row r="341">
          <cell r="Z341" t="str">
            <v>055457</v>
          </cell>
          <cell r="AA341" t="str">
            <v>Takara Primary</v>
          </cell>
          <cell r="AB341">
            <v>28</v>
          </cell>
        </row>
        <row r="342">
          <cell r="Z342" t="str">
            <v>055458</v>
          </cell>
          <cell r="AA342" t="str">
            <v>Tangovawia Primary</v>
          </cell>
          <cell r="AB342">
            <v>1</v>
          </cell>
        </row>
        <row r="343">
          <cell r="Z343" t="str">
            <v>055459</v>
          </cell>
          <cell r="AA343" t="str">
            <v>Tanoliu Primary</v>
          </cell>
          <cell r="AB343">
            <v>17</v>
          </cell>
        </row>
        <row r="344">
          <cell r="Z344" t="str">
            <v>055860</v>
          </cell>
          <cell r="AA344" t="str">
            <v>Tasiriki Primary</v>
          </cell>
          <cell r="AB344">
            <v>0</v>
          </cell>
        </row>
        <row r="345">
          <cell r="Z345" t="str">
            <v>054861</v>
          </cell>
          <cell r="AA345" t="str">
            <v>Tumaropa/Lakalaka Primary</v>
          </cell>
          <cell r="AB345">
            <v>0</v>
          </cell>
        </row>
        <row r="346">
          <cell r="Z346" t="str">
            <v>0554405</v>
          </cell>
          <cell r="AA346" t="str">
            <v>Victory School of Hope Primary</v>
          </cell>
          <cell r="AB346">
            <v>1</v>
          </cell>
        </row>
        <row r="347">
          <cell r="Z347" t="str">
            <v>050216</v>
          </cell>
          <cell r="AA347" t="str">
            <v>Vila  No 2 SDA Primary</v>
          </cell>
          <cell r="AB347">
            <v>166</v>
          </cell>
        </row>
        <row r="348">
          <cell r="Z348" t="str">
            <v>050217</v>
          </cell>
          <cell r="AA348" t="str">
            <v>Vila East Primary</v>
          </cell>
          <cell r="AB348">
            <v>132</v>
          </cell>
        </row>
        <row r="349">
          <cell r="Z349" t="str">
            <v>050218</v>
          </cell>
          <cell r="AA349" t="str">
            <v>Vila North Primary</v>
          </cell>
          <cell r="AB349">
            <v>32</v>
          </cell>
        </row>
        <row r="350">
          <cell r="Z350" t="str">
            <v>0546378</v>
          </cell>
          <cell r="AA350" t="str">
            <v>Votlo Primary</v>
          </cell>
          <cell r="AB350">
            <v>23</v>
          </cell>
        </row>
        <row r="351">
          <cell r="Z351" t="str">
            <v>055162</v>
          </cell>
          <cell r="AA351" t="str">
            <v>Worarana Primary</v>
          </cell>
          <cell r="AB351">
            <v>3</v>
          </cell>
        </row>
        <row r="352">
          <cell r="Z352" t="str">
            <v>054663</v>
          </cell>
          <cell r="AA352" t="str">
            <v>Yevali Primary</v>
          </cell>
          <cell r="AB352">
            <v>38</v>
          </cell>
        </row>
        <row r="353">
          <cell r="Z353" t="str">
            <v>066701</v>
          </cell>
          <cell r="AA353" t="str">
            <v>Analgauhat Primary</v>
          </cell>
          <cell r="AB353">
            <v>122</v>
          </cell>
        </row>
        <row r="354">
          <cell r="Z354" t="str">
            <v>066491</v>
          </cell>
          <cell r="AA354" t="str">
            <v>Day Spring Primary</v>
          </cell>
          <cell r="AB354">
            <v>69</v>
          </cell>
        </row>
        <row r="355">
          <cell r="Z355" t="str">
            <v>066304</v>
          </cell>
          <cell r="AA355" t="str">
            <v>Dillon's Bay English Primary</v>
          </cell>
          <cell r="AB355">
            <v>76</v>
          </cell>
        </row>
        <row r="356">
          <cell r="Z356" t="str">
            <v>066405</v>
          </cell>
          <cell r="AA356" t="str">
            <v>Dillon's Bay French Primary</v>
          </cell>
          <cell r="AB356">
            <v>41</v>
          </cell>
        </row>
        <row r="357">
          <cell r="Z357" t="str">
            <v>066406</v>
          </cell>
          <cell r="AA357" t="str">
            <v>Dip Point Primary</v>
          </cell>
          <cell r="AB357">
            <v>97</v>
          </cell>
        </row>
        <row r="358">
          <cell r="Z358" t="str">
            <v>0664493</v>
          </cell>
          <cell r="AA358" t="str">
            <v>Enekis Primary</v>
          </cell>
          <cell r="AB358">
            <v>119</v>
          </cell>
        </row>
        <row r="359">
          <cell r="Z359" t="str">
            <v>066409</v>
          </cell>
          <cell r="AA359" t="str">
            <v>Eniou Primary</v>
          </cell>
          <cell r="AB359">
            <v>184</v>
          </cell>
        </row>
        <row r="360">
          <cell r="Z360" t="str">
            <v>066410</v>
          </cell>
          <cell r="AA360" t="str">
            <v>Enkatalei Primary</v>
          </cell>
          <cell r="AB360">
            <v>153</v>
          </cell>
        </row>
        <row r="361">
          <cell r="Z361" t="str">
            <v>0664474</v>
          </cell>
          <cell r="AA361" t="str">
            <v>Entan-Vui (Hebron) Primary</v>
          </cell>
          <cell r="AB361">
            <v>0</v>
          </cell>
        </row>
        <row r="362">
          <cell r="Z362" t="str">
            <v>066411</v>
          </cell>
          <cell r="AA362" t="str">
            <v>Fetukai Primary</v>
          </cell>
          <cell r="AB362">
            <v>90</v>
          </cell>
        </row>
        <row r="363">
          <cell r="Z363" t="str">
            <v>066412</v>
          </cell>
          <cell r="AA363" t="str">
            <v>Green Hill Primary</v>
          </cell>
          <cell r="AB363">
            <v>82</v>
          </cell>
        </row>
        <row r="364">
          <cell r="Z364" t="str">
            <v>066416</v>
          </cell>
          <cell r="AA364" t="str">
            <v>Ietap Primary</v>
          </cell>
          <cell r="AB364">
            <v>0</v>
          </cell>
        </row>
        <row r="365">
          <cell r="Z365" t="str">
            <v>066417</v>
          </cell>
          <cell r="AA365" t="str">
            <v>Ikahakahak Primary</v>
          </cell>
          <cell r="AB365">
            <v>141</v>
          </cell>
        </row>
        <row r="366">
          <cell r="Z366" t="str">
            <v>066418</v>
          </cell>
          <cell r="AA366" t="str">
            <v>Ikiti Primary</v>
          </cell>
          <cell r="AB366">
            <v>164</v>
          </cell>
        </row>
        <row r="367">
          <cell r="Z367" t="str">
            <v>0664475</v>
          </cell>
          <cell r="AA367" t="str">
            <v>Ilvualam Primary</v>
          </cell>
          <cell r="AB367">
            <v>22</v>
          </cell>
        </row>
        <row r="368">
          <cell r="Z368" t="str">
            <v>066419</v>
          </cell>
          <cell r="AA368" t="str">
            <v>Imafen Primary</v>
          </cell>
          <cell r="AB368">
            <v>52</v>
          </cell>
        </row>
        <row r="369">
          <cell r="Z369" t="str">
            <v>0664579</v>
          </cell>
          <cell r="AA369" t="str">
            <v>Imaio Primary</v>
          </cell>
          <cell r="AB369">
            <v>47</v>
          </cell>
        </row>
        <row r="370">
          <cell r="Z370" t="str">
            <v>066420</v>
          </cell>
          <cell r="AA370" t="str">
            <v>Imaki Primary</v>
          </cell>
          <cell r="AB370">
            <v>102</v>
          </cell>
        </row>
        <row r="371">
          <cell r="Z371" t="str">
            <v>066421</v>
          </cell>
          <cell r="AA371" t="str">
            <v>Imanaka Primary</v>
          </cell>
          <cell r="AB371">
            <v>12</v>
          </cell>
        </row>
        <row r="372">
          <cell r="Z372" t="str">
            <v>066422</v>
          </cell>
          <cell r="AA372" t="str">
            <v>Imaru Primary</v>
          </cell>
          <cell r="AB372">
            <v>159</v>
          </cell>
        </row>
        <row r="373">
          <cell r="Z373" t="str">
            <v>066424</v>
          </cell>
          <cell r="AA373" t="str">
            <v>Ipekel Primary</v>
          </cell>
          <cell r="AB373">
            <v>84</v>
          </cell>
        </row>
        <row r="374">
          <cell r="Z374" t="str">
            <v>066425</v>
          </cell>
          <cell r="AA374" t="str">
            <v>Iquaramanu Primary</v>
          </cell>
          <cell r="AB374">
            <v>111</v>
          </cell>
        </row>
        <row r="375">
          <cell r="Z375" t="str">
            <v>066423</v>
          </cell>
          <cell r="AA375" t="str">
            <v>Irumori Primary</v>
          </cell>
          <cell r="AB375">
            <v>71</v>
          </cell>
        </row>
        <row r="376">
          <cell r="Z376" t="str">
            <v>066426</v>
          </cell>
          <cell r="AA376" t="str">
            <v>Isaka Primary</v>
          </cell>
          <cell r="AB376">
            <v>155</v>
          </cell>
        </row>
        <row r="377">
          <cell r="Z377" t="str">
            <v>066428</v>
          </cell>
          <cell r="AA377" t="str">
            <v>Isangel English Primary</v>
          </cell>
          <cell r="AB377">
            <v>255</v>
          </cell>
        </row>
        <row r="378">
          <cell r="Z378" t="str">
            <v>066427</v>
          </cell>
          <cell r="AA378" t="str">
            <v>Isangel Francais Primary</v>
          </cell>
          <cell r="AB378">
            <v>6</v>
          </cell>
        </row>
        <row r="379">
          <cell r="Z379" t="str">
            <v>066529</v>
          </cell>
          <cell r="AA379" t="str">
            <v>Ishia Primary</v>
          </cell>
          <cell r="AB379">
            <v>17</v>
          </cell>
        </row>
        <row r="380">
          <cell r="Z380" t="str">
            <v>066430</v>
          </cell>
          <cell r="AA380" t="str">
            <v>Isla Primary</v>
          </cell>
          <cell r="AB380">
            <v>123</v>
          </cell>
        </row>
        <row r="381">
          <cell r="Z381" t="str">
            <v>066431</v>
          </cell>
          <cell r="AA381" t="str">
            <v>Itaku Primary</v>
          </cell>
          <cell r="AB381">
            <v>0</v>
          </cell>
        </row>
        <row r="382">
          <cell r="Z382" t="str">
            <v>066432</v>
          </cell>
          <cell r="AA382" t="str">
            <v>Iwunmit Primary</v>
          </cell>
          <cell r="AB382">
            <v>77</v>
          </cell>
        </row>
        <row r="383">
          <cell r="Z383" t="str">
            <v>066433</v>
          </cell>
          <cell r="AA383" t="str">
            <v>Kamahau (Karimasanga) Primary</v>
          </cell>
          <cell r="AB383">
            <v>131</v>
          </cell>
        </row>
        <row r="384">
          <cell r="Z384" t="str">
            <v>066435</v>
          </cell>
          <cell r="AA384" t="str">
            <v>King's Cross Primary</v>
          </cell>
          <cell r="AB384">
            <v>71</v>
          </cell>
        </row>
        <row r="385">
          <cell r="Z385" t="str">
            <v>066436</v>
          </cell>
          <cell r="AA385" t="str">
            <v>Kwamera Primary</v>
          </cell>
          <cell r="AB385">
            <v>107</v>
          </cell>
        </row>
        <row r="386">
          <cell r="Z386" t="str">
            <v>066438</v>
          </cell>
          <cell r="AA386" t="str">
            <v>Labongtaoua Primary</v>
          </cell>
          <cell r="AB386">
            <v>77</v>
          </cell>
        </row>
        <row r="387">
          <cell r="Z387" t="str">
            <v>066440</v>
          </cell>
          <cell r="AA387" t="str">
            <v>Lamanaruan Primary</v>
          </cell>
          <cell r="AB387">
            <v>66</v>
          </cell>
        </row>
        <row r="388">
          <cell r="Z388" t="str">
            <v>066441</v>
          </cell>
          <cell r="AA388" t="str">
            <v>Lamenaura Primary</v>
          </cell>
          <cell r="AB388">
            <v>103</v>
          </cell>
        </row>
        <row r="389">
          <cell r="Z389" t="str">
            <v>066415</v>
          </cell>
          <cell r="AA389" t="str">
            <v>Lamkail Primary</v>
          </cell>
          <cell r="AB389">
            <v>154</v>
          </cell>
        </row>
        <row r="390">
          <cell r="Z390" t="str">
            <v>066443</v>
          </cell>
          <cell r="AA390" t="str">
            <v>Lamlu Primary</v>
          </cell>
          <cell r="AB390">
            <v>89</v>
          </cell>
        </row>
        <row r="391">
          <cell r="Z391" t="str">
            <v>066444</v>
          </cell>
          <cell r="AA391" t="str">
            <v>Lamnatou Primary</v>
          </cell>
          <cell r="AB391">
            <v>94</v>
          </cell>
        </row>
        <row r="392">
          <cell r="Z392" t="str">
            <v>066445</v>
          </cell>
          <cell r="AA392" t="str">
            <v>Lapkit Primary</v>
          </cell>
          <cell r="AB392">
            <v>30</v>
          </cell>
        </row>
        <row r="393">
          <cell r="Z393" t="str">
            <v>066446</v>
          </cell>
          <cell r="AA393" t="str">
            <v>Latun Primary</v>
          </cell>
          <cell r="AB393">
            <v>107</v>
          </cell>
        </row>
        <row r="394">
          <cell r="Z394" t="str">
            <v>066447</v>
          </cell>
          <cell r="AA394" t="str">
            <v>Launalang Primary</v>
          </cell>
          <cell r="AB394">
            <v>135</v>
          </cell>
        </row>
        <row r="395">
          <cell r="Z395" t="str">
            <v>066448</v>
          </cell>
          <cell r="AA395" t="str">
            <v>Lautapunga Primary</v>
          </cell>
          <cell r="AB395">
            <v>68</v>
          </cell>
        </row>
        <row r="396">
          <cell r="Z396" t="str">
            <v>0664494</v>
          </cell>
          <cell r="AA396" t="str">
            <v>Leauer Primary</v>
          </cell>
          <cell r="AB396">
            <v>70</v>
          </cell>
        </row>
        <row r="397">
          <cell r="Z397" t="str">
            <v>066449</v>
          </cell>
          <cell r="AA397" t="str">
            <v>Lenakel Primary</v>
          </cell>
          <cell r="AB397">
            <v>151</v>
          </cell>
        </row>
        <row r="398">
          <cell r="Z398" t="str">
            <v>066451</v>
          </cell>
          <cell r="AA398" t="str">
            <v>Lenaken English Primary</v>
          </cell>
          <cell r="AB398">
            <v>157</v>
          </cell>
        </row>
        <row r="399">
          <cell r="Z399" t="str">
            <v>066450</v>
          </cell>
          <cell r="AA399" t="str">
            <v>Lenaken Francais Primary</v>
          </cell>
          <cell r="AB399">
            <v>98</v>
          </cell>
        </row>
        <row r="400">
          <cell r="Z400" t="str">
            <v>066453</v>
          </cell>
          <cell r="AA400" t="str">
            <v>Loono Primary</v>
          </cell>
          <cell r="AB400">
            <v>73</v>
          </cell>
        </row>
        <row r="401">
          <cell r="Z401" t="str">
            <v>066490</v>
          </cell>
          <cell r="AA401" t="str">
            <v>Louanuialu Primary</v>
          </cell>
          <cell r="AB401">
            <v>181</v>
          </cell>
        </row>
        <row r="402">
          <cell r="Z402" t="str">
            <v>066454</v>
          </cell>
          <cell r="AA402" t="str">
            <v>Loukaru (Lounalou) Primary</v>
          </cell>
          <cell r="AB402">
            <v>103</v>
          </cell>
        </row>
        <row r="403">
          <cell r="Z403" t="str">
            <v>066455</v>
          </cell>
          <cell r="AA403" t="str">
            <v>Loukatai Primary</v>
          </cell>
          <cell r="AB403">
            <v>122</v>
          </cell>
        </row>
        <row r="404">
          <cell r="Z404" t="str">
            <v>066456</v>
          </cell>
          <cell r="AA404" t="str">
            <v>Lounabil Primary</v>
          </cell>
          <cell r="AB404">
            <v>80</v>
          </cell>
        </row>
        <row r="405">
          <cell r="Z405" t="str">
            <v>066457</v>
          </cell>
          <cell r="AA405" t="str">
            <v>Lounahunu Primary</v>
          </cell>
          <cell r="AB405">
            <v>131</v>
          </cell>
        </row>
        <row r="406">
          <cell r="Z406" t="str">
            <v>066458</v>
          </cell>
          <cell r="AA406" t="str">
            <v>Lounapayou Primary</v>
          </cell>
          <cell r="AB406">
            <v>58</v>
          </cell>
        </row>
        <row r="407">
          <cell r="Z407" t="str">
            <v>0664573</v>
          </cell>
          <cell r="AA407" t="str">
            <v>Lounapek Ruan Primary</v>
          </cell>
          <cell r="AB407">
            <v>32</v>
          </cell>
        </row>
        <row r="408">
          <cell r="Z408" t="str">
            <v>066459</v>
          </cell>
          <cell r="AA408" t="str">
            <v>Lounapkiko Primary</v>
          </cell>
          <cell r="AB408">
            <v>104</v>
          </cell>
        </row>
        <row r="409">
          <cell r="Z409" t="str">
            <v>066461</v>
          </cell>
          <cell r="AA409" t="str">
            <v>Lousula Primary</v>
          </cell>
          <cell r="AB409">
            <v>8</v>
          </cell>
        </row>
        <row r="410">
          <cell r="Z410" t="str">
            <v>066470</v>
          </cell>
          <cell r="AA410" t="str">
            <v>Louwanpakil Primary</v>
          </cell>
          <cell r="AB410">
            <v>29</v>
          </cell>
        </row>
        <row r="411">
          <cell r="Z411" t="str">
            <v>066462</v>
          </cell>
          <cell r="AA411" t="str">
            <v>Lowanatom Primary</v>
          </cell>
          <cell r="AB411">
            <v>163</v>
          </cell>
        </row>
        <row r="412">
          <cell r="Z412" t="str">
            <v>0664480</v>
          </cell>
          <cell r="AA412" t="str">
            <v>Lowenata Primary</v>
          </cell>
          <cell r="AB412">
            <v>53</v>
          </cell>
        </row>
        <row r="413">
          <cell r="Z413" t="str">
            <v>066464</v>
          </cell>
          <cell r="AA413" t="str">
            <v>Lowieru Primary</v>
          </cell>
          <cell r="AB413">
            <v>110</v>
          </cell>
        </row>
        <row r="414">
          <cell r="Z414" t="str">
            <v>066465</v>
          </cell>
          <cell r="AA414" t="str">
            <v>Manuapen Primary</v>
          </cell>
          <cell r="AB414">
            <v>26</v>
          </cell>
        </row>
        <row r="415">
          <cell r="Z415" t="str">
            <v>0664564</v>
          </cell>
          <cell r="AA415" t="str">
            <v>NTM Kwansiwi Primary</v>
          </cell>
          <cell r="AB415">
            <v>73</v>
          </cell>
        </row>
        <row r="416">
          <cell r="Z416" t="str">
            <v>066472</v>
          </cell>
          <cell r="AA416" t="str">
            <v>Petros Primary</v>
          </cell>
          <cell r="AB416">
            <v>173</v>
          </cell>
        </row>
        <row r="417">
          <cell r="Z417" t="str">
            <v>066373</v>
          </cell>
          <cell r="AA417" t="str">
            <v>Port Melou Primary</v>
          </cell>
          <cell r="AB417">
            <v>0</v>
          </cell>
        </row>
        <row r="418">
          <cell r="Z418" t="str">
            <v>066374</v>
          </cell>
          <cell r="AA418" t="str">
            <v>Port Narvin Primary</v>
          </cell>
          <cell r="AB418">
            <v>81</v>
          </cell>
        </row>
        <row r="419">
          <cell r="Z419" t="str">
            <v>066475</v>
          </cell>
          <cell r="AA419" t="str">
            <v>Port Patrick Primary</v>
          </cell>
          <cell r="AB419">
            <v>67</v>
          </cell>
        </row>
        <row r="420">
          <cell r="Z420" t="str">
            <v>066476</v>
          </cell>
          <cell r="AA420" t="str">
            <v>Port Resolution Primary</v>
          </cell>
          <cell r="AB420">
            <v>109</v>
          </cell>
        </row>
        <row r="421">
          <cell r="Z421" t="str">
            <v>066379</v>
          </cell>
          <cell r="AA421" t="str">
            <v>Tapisi Primary</v>
          </cell>
          <cell r="AB421">
            <v>33</v>
          </cell>
        </row>
        <row r="422">
          <cell r="Z422" t="str">
            <v>0664512</v>
          </cell>
          <cell r="AA422" t="str">
            <v>Tawiak Primary</v>
          </cell>
          <cell r="AB422">
            <v>41</v>
          </cell>
        </row>
        <row r="423">
          <cell r="Z423" t="str">
            <v>066480</v>
          </cell>
          <cell r="AA423" t="str">
            <v>Tuhu Primary</v>
          </cell>
          <cell r="AB423">
            <v>85</v>
          </cell>
        </row>
        <row r="424">
          <cell r="Z424" t="str">
            <v>066781</v>
          </cell>
          <cell r="AA424" t="str">
            <v>Umetch Primary</v>
          </cell>
          <cell r="AB424">
            <v>30</v>
          </cell>
        </row>
        <row r="425">
          <cell r="Z425" t="str">
            <v>066382</v>
          </cell>
          <cell r="AA425" t="str">
            <v>Umponielogi Primary</v>
          </cell>
          <cell r="AB425">
            <v>87</v>
          </cell>
        </row>
        <row r="426">
          <cell r="Z426" t="str">
            <v>066483</v>
          </cell>
          <cell r="AA426" t="str">
            <v>Yapilmai Primary</v>
          </cell>
          <cell r="AB426">
            <v>104</v>
          </cell>
        </row>
        <row r="427">
          <cell r="Z427" t="str">
            <v>066484</v>
          </cell>
          <cell r="AA427" t="str">
            <v>Yenavaten Primary</v>
          </cell>
          <cell r="AB427">
            <v>135</v>
          </cell>
        </row>
        <row r="428">
          <cell r="Z428" t="str">
            <v>066485</v>
          </cell>
          <cell r="AA428" t="str">
            <v>Yenumakel Primary</v>
          </cell>
          <cell r="AB428">
            <v>80</v>
          </cell>
        </row>
        <row r="429">
          <cell r="Z429" t="str">
            <v>066486</v>
          </cell>
          <cell r="AA429" t="str">
            <v>Yevenkula Primary</v>
          </cell>
          <cell r="AB429">
            <v>116</v>
          </cell>
        </row>
        <row r="430">
          <cell r="Z430" t="str">
            <v>022244</v>
          </cell>
          <cell r="AA430" t="str">
            <v>Vusiroro Primary</v>
          </cell>
          <cell r="AB430">
            <v>0</v>
          </cell>
        </row>
        <row r="431">
          <cell r="Z431" t="str">
            <v>022278</v>
          </cell>
          <cell r="AA431" t="str">
            <v>Winsao Primary</v>
          </cell>
          <cell r="AB431">
            <v>0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PS T3 3rd New BRN"/>
      <sheetName val="PS T3 3rd New BRN-BV"/>
      <sheetName val="PS T3 4th New BRN"/>
      <sheetName val="PS T3 4th New BRN-BV"/>
      <sheetName val="PS T3 5th Batch-No BRN"/>
      <sheetName val="PS T3 5th Batch-No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B12" t="str">
            <v>010305</v>
          </cell>
          <cell r="C12" t="str">
            <v>Vaes (Lequel) Primary</v>
          </cell>
          <cell r="D12" t="str">
            <v>ENG</v>
          </cell>
          <cell r="E12" t="str">
            <v>PEB_TORBA</v>
          </cell>
          <cell r="F12" t="str">
            <v>Torba PEB</v>
          </cell>
          <cell r="G12" t="str">
            <v>V</v>
          </cell>
          <cell r="H12" t="str">
            <v>Government of Vanuatu</v>
          </cell>
          <cell r="I12" t="str">
            <v>Mere Lava</v>
          </cell>
          <cell r="J12" t="str">
            <v>Torba</v>
          </cell>
          <cell r="K12" t="str">
            <v>0084564001</v>
          </cell>
          <cell r="L12" t="str">
            <v>LEQUEL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48</v>
          </cell>
          <cell r="Q12">
            <v>48</v>
          </cell>
          <cell r="R12">
            <v>20</v>
          </cell>
          <cell r="S12">
            <v>16</v>
          </cell>
        </row>
        <row r="13">
          <cell r="B13" t="str">
            <v>010401</v>
          </cell>
          <cell r="C13" t="str">
            <v>Baldwin Lonsdale Memorial (BLM) Primary</v>
          </cell>
          <cell r="D13" t="str">
            <v>ENG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0084581001</v>
          </cell>
          <cell r="L13" t="str">
            <v>AREP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131</v>
          </cell>
          <cell r="Q13">
            <v>131</v>
          </cell>
          <cell r="R13">
            <v>4</v>
          </cell>
          <cell r="S13">
            <v>3</v>
          </cell>
        </row>
        <row r="14">
          <cell r="B14" t="str">
            <v>010422</v>
          </cell>
          <cell r="C14" t="str">
            <v>Ecole de Nelson (Vatop) Primary</v>
          </cell>
          <cell r="D14" t="str">
            <v>FRE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Vanua Lava</v>
          </cell>
          <cell r="J14" t="str">
            <v>Torba</v>
          </cell>
          <cell r="K14" t="str">
            <v>0084568001</v>
          </cell>
          <cell r="L14" t="str">
            <v>NELSON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26</v>
          </cell>
          <cell r="Q14">
            <v>26</v>
          </cell>
          <cell r="R14">
            <v>19</v>
          </cell>
          <cell r="S14">
            <v>17</v>
          </cell>
        </row>
        <row r="15">
          <cell r="B15" t="str">
            <v>010518</v>
          </cell>
          <cell r="C15" t="str">
            <v>Telvet Primary</v>
          </cell>
          <cell r="D15" t="str">
            <v>FRE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Mota Lava</v>
          </cell>
          <cell r="J15" t="str">
            <v>Torba</v>
          </cell>
          <cell r="K15" t="str">
            <v>0084580001</v>
          </cell>
          <cell r="L15" t="str">
            <v>TELVET PRIMARY SCHOOL</v>
          </cell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68</v>
          </cell>
          <cell r="Q15">
            <v>68</v>
          </cell>
          <cell r="R15">
            <v>35</v>
          </cell>
          <cell r="S15">
            <v>34</v>
          </cell>
        </row>
        <row r="16">
          <cell r="B16" t="str">
            <v>010523</v>
          </cell>
          <cell r="C16" t="str">
            <v>Wongyeskei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Mota Lava</v>
          </cell>
          <cell r="J16" t="str">
            <v>Torba</v>
          </cell>
          <cell r="K16" t="str">
            <v>0084573001</v>
          </cell>
          <cell r="L16" t="str">
            <v>WONGYESKEI PRIMARY SCHOOL</v>
          </cell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78</v>
          </cell>
          <cell r="Q16">
            <v>78</v>
          </cell>
          <cell r="R16">
            <v>27</v>
          </cell>
          <cell r="S16">
            <v>26</v>
          </cell>
        </row>
        <row r="17">
          <cell r="B17" t="str">
            <v>022102</v>
          </cell>
          <cell r="C17" t="str">
            <v>Amapelau/Mati Primary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Malo</v>
          </cell>
          <cell r="J17" t="str">
            <v>Sanma</v>
          </cell>
          <cell r="K17" t="str">
            <v>0091201001</v>
          </cell>
          <cell r="L17" t="str">
            <v>AMAPELAO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87</v>
          </cell>
          <cell r="Q17">
            <v>87</v>
          </cell>
          <cell r="R17">
            <v>2</v>
          </cell>
          <cell r="S17">
            <v>1</v>
          </cell>
        </row>
        <row r="18">
          <cell r="B18" t="str">
            <v>0221501</v>
          </cell>
          <cell r="C18" t="str">
            <v>Ambakura Primary</v>
          </cell>
          <cell r="D18" t="str">
            <v>FRE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0098422001</v>
          </cell>
          <cell r="L18" t="str">
            <v>AMBAKURA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34</v>
          </cell>
          <cell r="Q18">
            <v>34</v>
          </cell>
          <cell r="R18">
            <v>1</v>
          </cell>
          <cell r="S18">
            <v>0</v>
          </cell>
        </row>
        <row r="19">
          <cell r="B19" t="str">
            <v>022103</v>
          </cell>
          <cell r="C19" t="str">
            <v>Avunatari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Malo</v>
          </cell>
          <cell r="J19" t="str">
            <v>Sanma</v>
          </cell>
          <cell r="K19" t="str">
            <v>0084591001</v>
          </cell>
          <cell r="L19" t="str">
            <v>AVUNATARI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152</v>
          </cell>
          <cell r="Q19">
            <v>152</v>
          </cell>
          <cell r="R19">
            <v>20</v>
          </cell>
          <cell r="S19">
            <v>16</v>
          </cell>
        </row>
        <row r="20">
          <cell r="B20" t="str">
            <v>0222568</v>
          </cell>
          <cell r="C20" t="str">
            <v>Bene (Pacific Island) Christian Community Primary</v>
          </cell>
          <cell r="D20" t="str">
            <v>ENG</v>
          </cell>
          <cell r="E20" t="str">
            <v>PEB_SANMA</v>
          </cell>
          <cell r="F20" t="str">
            <v>Sanma PEB</v>
          </cell>
          <cell r="G20" t="str">
            <v>V</v>
          </cell>
          <cell r="H20" t="str">
            <v>Government of Vanuatu</v>
          </cell>
          <cell r="I20" t="str">
            <v>Santo</v>
          </cell>
          <cell r="J20" t="str">
            <v>Sanma</v>
          </cell>
          <cell r="K20" t="str">
            <v>0201381001</v>
          </cell>
          <cell r="L20" t="str">
            <v>Pacific Island Christian School,Bene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68</v>
          </cell>
          <cell r="Q20">
            <v>68</v>
          </cell>
          <cell r="R20">
            <v>1</v>
          </cell>
          <cell r="S20">
            <v>0</v>
          </cell>
        </row>
        <row r="21">
          <cell r="B21" t="str">
            <v>TLS37</v>
          </cell>
          <cell r="C21" t="str">
            <v>Bombua Primary</v>
          </cell>
          <cell r="D21" t="str">
            <v>ENG</v>
          </cell>
          <cell r="E21" t="str">
            <v>PEB_SANMA</v>
          </cell>
          <cell r="F21" t="str">
            <v>Sanma PEB</v>
          </cell>
          <cell r="G21" t="str">
            <v>V</v>
          </cell>
          <cell r="H21" t="str">
            <v>Government of Vanuatu</v>
          </cell>
          <cell r="I21" t="str">
            <v>Santo</v>
          </cell>
          <cell r="J21" t="str">
            <v>Sanma</v>
          </cell>
          <cell r="K21" t="str">
            <v>0186772001</v>
          </cell>
          <cell r="L21" t="str">
            <v>BOMBUA SECONDARY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262</v>
          </cell>
          <cell r="Q21">
            <v>262</v>
          </cell>
          <cell r="R21">
            <v>5</v>
          </cell>
          <cell r="S21">
            <v>4</v>
          </cell>
        </row>
        <row r="22">
          <cell r="B22" t="str">
            <v>022209</v>
          </cell>
          <cell r="C22" t="str">
            <v>Butmas Primary</v>
          </cell>
          <cell r="D22" t="str">
            <v>FRE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0084600001</v>
          </cell>
          <cell r="L22" t="str">
            <v>BUTMAS PRIMARY SCHOOL</v>
          </cell>
          <cell r="M22" t="str">
            <v>PS</v>
          </cell>
          <cell r="N22" t="str">
            <v>No</v>
          </cell>
          <cell r="O22" t="str">
            <v xml:space="preserve">1 2 3 4 5 6 </v>
          </cell>
          <cell r="P22">
            <v>74</v>
          </cell>
          <cell r="Q22">
            <v>74</v>
          </cell>
          <cell r="R22">
            <v>12</v>
          </cell>
          <cell r="S22">
            <v>4</v>
          </cell>
        </row>
        <row r="23">
          <cell r="B23" t="str">
            <v>021711</v>
          </cell>
          <cell r="C23" t="str">
            <v>Dambulu Primary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Mavea</v>
          </cell>
          <cell r="J23" t="str">
            <v>Sanma</v>
          </cell>
          <cell r="K23" t="str">
            <v>0084588001</v>
          </cell>
          <cell r="L23" t="str">
            <v>DAMBULU PRIMARY SCHOOL</v>
          </cell>
          <cell r="M23" t="str">
            <v>PS</v>
          </cell>
          <cell r="N23" t="str">
            <v>No</v>
          </cell>
          <cell r="O23" t="str">
            <v xml:space="preserve">1 2 3 4 5 6 </v>
          </cell>
          <cell r="P23">
            <v>27</v>
          </cell>
          <cell r="Q23">
            <v>27</v>
          </cell>
          <cell r="R23">
            <v>3</v>
          </cell>
          <cell r="S23">
            <v>2</v>
          </cell>
        </row>
        <row r="24">
          <cell r="B24" t="str">
            <v>021912</v>
          </cell>
          <cell r="C24" t="str">
            <v>Dombulu Primary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Tutuba</v>
          </cell>
          <cell r="J24" t="str">
            <v>Sanma</v>
          </cell>
          <cell r="K24" t="str">
            <v>0084589001</v>
          </cell>
          <cell r="L24" t="str">
            <v>DOMBULU PRIMARY SCHOOL</v>
          </cell>
          <cell r="M24" t="str">
            <v>PS</v>
          </cell>
          <cell r="N24" t="str">
            <v>No</v>
          </cell>
          <cell r="O24" t="str">
            <v xml:space="preserve">1 2 3 4 5 6 </v>
          </cell>
          <cell r="P24">
            <v>142</v>
          </cell>
          <cell r="Q24">
            <v>142</v>
          </cell>
          <cell r="R24">
            <v>4</v>
          </cell>
          <cell r="S24">
            <v>3</v>
          </cell>
        </row>
        <row r="25">
          <cell r="B25" t="str">
            <v>022215</v>
          </cell>
          <cell r="C25" t="str">
            <v>Hog Harbour Primary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0084602001</v>
          </cell>
          <cell r="L25" t="str">
            <v>HOG HARBOUR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150</v>
          </cell>
          <cell r="Q25">
            <v>150</v>
          </cell>
          <cell r="R25">
            <v>1</v>
          </cell>
          <cell r="S25">
            <v>0</v>
          </cell>
        </row>
        <row r="26">
          <cell r="B26" t="str">
            <v>022217</v>
          </cell>
          <cell r="C26" t="str">
            <v>Iethvekar Primary</v>
          </cell>
          <cell r="D26" t="str">
            <v>ENG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0084604001</v>
          </cell>
          <cell r="L26" t="str">
            <v>IETHVEKAR PRIMARY SCHOOL</v>
          </cell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113</v>
          </cell>
          <cell r="Q26">
            <v>113</v>
          </cell>
          <cell r="R26">
            <v>17</v>
          </cell>
          <cell r="S26">
            <v>13</v>
          </cell>
        </row>
        <row r="27">
          <cell r="B27" t="str">
            <v>022218</v>
          </cell>
          <cell r="C27" t="str">
            <v>Ipayato Primary</v>
          </cell>
          <cell r="D27" t="str">
            <v>FRE</v>
          </cell>
          <cell r="E27" t="str">
            <v>FELP</v>
          </cell>
          <cell r="F27" t="str">
            <v>Federation de l'enseignement libre protestant (FELP)</v>
          </cell>
          <cell r="G27" t="str">
            <v>G</v>
          </cell>
          <cell r="H27" t="str">
            <v>Church (Government Assisted)</v>
          </cell>
          <cell r="I27" t="str">
            <v>Santo</v>
          </cell>
          <cell r="J27" t="str">
            <v>Sanma</v>
          </cell>
          <cell r="K27" t="str">
            <v>0084671001</v>
          </cell>
          <cell r="L27" t="str">
            <v>IPAYATO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101</v>
          </cell>
          <cell r="Q27">
            <v>101</v>
          </cell>
          <cell r="R27">
            <v>3</v>
          </cell>
          <cell r="S27">
            <v>2</v>
          </cell>
        </row>
        <row r="28">
          <cell r="B28" t="str">
            <v>022247</v>
          </cell>
          <cell r="C28" t="str">
            <v>John Noble Mackenzie Primary</v>
          </cell>
          <cell r="D28" t="str">
            <v>ENG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0084627001</v>
          </cell>
          <cell r="L28" t="str">
            <v>JOHN NOBLE MACKENZIE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92</v>
          </cell>
          <cell r="Q28">
            <v>92</v>
          </cell>
          <cell r="R28">
            <v>9</v>
          </cell>
          <cell r="S28">
            <v>7</v>
          </cell>
        </row>
        <row r="29">
          <cell r="B29" t="str">
            <v>020101</v>
          </cell>
          <cell r="C29" t="str">
            <v>Kamewa English Primary</v>
          </cell>
          <cell r="D29" t="str">
            <v>ENG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0084640001</v>
          </cell>
          <cell r="L29" t="str">
            <v>KAMEWA PRIMARY SCHOOL</v>
          </cell>
          <cell r="M29" t="str">
            <v>PS</v>
          </cell>
          <cell r="N29" t="str">
            <v>Yes</v>
          </cell>
          <cell r="O29" t="str">
            <v xml:space="preserve">1 2 3 4 5 6 7 8 </v>
          </cell>
          <cell r="P29">
            <v>416</v>
          </cell>
          <cell r="Q29">
            <v>416</v>
          </cell>
          <cell r="R29">
            <v>2</v>
          </cell>
          <cell r="S29">
            <v>0</v>
          </cell>
        </row>
        <row r="30">
          <cell r="B30" t="str">
            <v>020102</v>
          </cell>
          <cell r="C30" t="str">
            <v>Kamewa French Primary</v>
          </cell>
          <cell r="D30" t="str">
            <v>FRE</v>
          </cell>
          <cell r="E30" t="str">
            <v>PEB_SANMA</v>
          </cell>
          <cell r="F30" t="str">
            <v>Sanma PEB</v>
          </cell>
          <cell r="G30" t="str">
            <v>V</v>
          </cell>
          <cell r="H30" t="str">
            <v>Government of Vanuatu</v>
          </cell>
          <cell r="I30" t="str">
            <v>Santo</v>
          </cell>
          <cell r="J30" t="str">
            <v>Sanma</v>
          </cell>
          <cell r="K30" t="str">
            <v>0084640001</v>
          </cell>
          <cell r="L30" t="str">
            <v>KAMEWA PRIMARY SCHOOL</v>
          </cell>
          <cell r="M30" t="str">
            <v>PS</v>
          </cell>
          <cell r="N30" t="str">
            <v>Yes</v>
          </cell>
          <cell r="O30" t="str">
            <v xml:space="preserve">1 2 3 4 5 6 7 8 </v>
          </cell>
          <cell r="P30">
            <v>303</v>
          </cell>
          <cell r="Q30">
            <v>303</v>
          </cell>
          <cell r="R30">
            <v>9</v>
          </cell>
          <cell r="S30">
            <v>7</v>
          </cell>
        </row>
        <row r="31">
          <cell r="B31" t="str">
            <v>022222</v>
          </cell>
          <cell r="C31" t="str">
            <v>Lathi Primary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0084606001</v>
          </cell>
          <cell r="L31" t="str">
            <v>LATH HI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57</v>
          </cell>
          <cell r="Q31">
            <v>57</v>
          </cell>
          <cell r="R31">
            <v>1</v>
          </cell>
          <cell r="S31">
            <v>0</v>
          </cell>
        </row>
        <row r="32">
          <cell r="B32" t="str">
            <v>0222497</v>
          </cell>
          <cell r="C32" t="str">
            <v>Lemesie (lape/Paparama) Primary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0098424001</v>
          </cell>
          <cell r="L32" t="str">
            <v>LABE (PAPARAMA) PRIMARY SCHOOL</v>
          </cell>
          <cell r="M32" t="str">
            <v>PS</v>
          </cell>
          <cell r="N32" t="str">
            <v>No</v>
          </cell>
          <cell r="O32" t="str">
            <v xml:space="preserve">1 2 3 4 5 6 </v>
          </cell>
          <cell r="P32">
            <v>128</v>
          </cell>
          <cell r="Q32">
            <v>128</v>
          </cell>
          <cell r="R32">
            <v>30</v>
          </cell>
          <cell r="S32">
            <v>22</v>
          </cell>
        </row>
        <row r="33">
          <cell r="B33" t="str">
            <v>022225</v>
          </cell>
          <cell r="C33" t="str">
            <v>Lorovuilko Anglican Community Primary</v>
          </cell>
          <cell r="D33" t="str">
            <v>ENG</v>
          </cell>
          <cell r="E33" t="str">
            <v>ACOM</v>
          </cell>
          <cell r="F33" t="str">
            <v>Anglican Church of Melanesia</v>
          </cell>
          <cell r="G33" t="str">
            <v>G</v>
          </cell>
          <cell r="H33" t="str">
            <v>Church (Government Assisted)</v>
          </cell>
          <cell r="I33" t="str">
            <v>Santo</v>
          </cell>
          <cell r="J33" t="str">
            <v>Sanma</v>
          </cell>
          <cell r="K33" t="str">
            <v>0084675001</v>
          </cell>
          <cell r="L33" t="str">
            <v>LOROVUILKO PRIMARY SCHOOL</v>
          </cell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49</v>
          </cell>
          <cell r="Q33">
            <v>49</v>
          </cell>
          <cell r="R33">
            <v>6</v>
          </cell>
          <cell r="S33">
            <v>5</v>
          </cell>
        </row>
        <row r="34">
          <cell r="B34" t="str">
            <v>022279</v>
          </cell>
          <cell r="C34" t="str">
            <v>Luganville Adventist Primary</v>
          </cell>
          <cell r="D34" t="str">
            <v>ENG</v>
          </cell>
          <cell r="E34" t="str">
            <v>SDA</v>
          </cell>
          <cell r="F34" t="str">
            <v>Seven Day Adventist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0084659001</v>
          </cell>
          <cell r="L34" t="str">
            <v>LUGANVILLE ADVENTIST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394</v>
          </cell>
          <cell r="Q34">
            <v>394</v>
          </cell>
          <cell r="R34">
            <v>11</v>
          </cell>
          <cell r="S34">
            <v>5</v>
          </cell>
        </row>
        <row r="35">
          <cell r="B35" t="str">
            <v>020103</v>
          </cell>
          <cell r="C35" t="str">
            <v>Luganville Est Primary</v>
          </cell>
          <cell r="D35" t="str">
            <v>FRE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Santo</v>
          </cell>
          <cell r="J35" t="str">
            <v>Sanma</v>
          </cell>
          <cell r="K35" t="str">
            <v>0084608001</v>
          </cell>
          <cell r="L35" t="str">
            <v>LUGANVILLE EAST PRIMARY SCHOOL</v>
          </cell>
          <cell r="M35" t="str">
            <v>PS</v>
          </cell>
          <cell r="N35" t="str">
            <v>No</v>
          </cell>
          <cell r="O35" t="str">
            <v xml:space="preserve">1 2 3 4 5 6 7 8 </v>
          </cell>
          <cell r="P35">
            <v>376</v>
          </cell>
          <cell r="Q35">
            <v>376</v>
          </cell>
          <cell r="R35">
            <v>13</v>
          </cell>
          <cell r="S35">
            <v>11</v>
          </cell>
        </row>
        <row r="36">
          <cell r="B36" t="str">
            <v>022227</v>
          </cell>
          <cell r="C36" t="str">
            <v>Malores Primary</v>
          </cell>
          <cell r="D36" t="str">
            <v>FRE</v>
          </cell>
          <cell r="E36" t="str">
            <v>FELP</v>
          </cell>
          <cell r="F36" t="str">
            <v>Federation de l'enseignement libre protestant (FELP)</v>
          </cell>
          <cell r="G36" t="str">
            <v>G</v>
          </cell>
          <cell r="H36" t="str">
            <v>Church (Government Assisted)</v>
          </cell>
          <cell r="I36" t="str">
            <v>Santo</v>
          </cell>
          <cell r="J36" t="str">
            <v>Sanma</v>
          </cell>
          <cell r="K36" t="str">
            <v>0084656001</v>
          </cell>
          <cell r="L36" t="str">
            <v>MALORES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63</v>
          </cell>
          <cell r="Q36">
            <v>63</v>
          </cell>
          <cell r="R36">
            <v>24</v>
          </cell>
          <cell r="S36">
            <v>20</v>
          </cell>
        </row>
        <row r="37">
          <cell r="B37" t="str">
            <v>0222528</v>
          </cell>
          <cell r="C37" t="str">
            <v>Mataipevu French Primary</v>
          </cell>
          <cell r="D37" t="str">
            <v>FRE</v>
          </cell>
          <cell r="E37" t="str">
            <v>FELP</v>
          </cell>
          <cell r="F37" t="str">
            <v>Federation de l'enseignement libre protestant (FELP)</v>
          </cell>
          <cell r="G37" t="str">
            <v>G</v>
          </cell>
          <cell r="H37" t="str">
            <v>Church (Government Assisted)</v>
          </cell>
          <cell r="I37" t="str">
            <v>Santo</v>
          </cell>
          <cell r="J37" t="str">
            <v>Sanma</v>
          </cell>
          <cell r="K37" t="str">
            <v>0084669001</v>
          </cell>
          <cell r="L37" t="str">
            <v>VENIE MATAIPEVU PRIMARY SCHOOL</v>
          </cell>
          <cell r="M37" t="str">
            <v>PS</v>
          </cell>
          <cell r="N37" t="str">
            <v>Yes</v>
          </cell>
          <cell r="O37" t="str">
            <v xml:space="preserve">1 2 3 4 5 6 </v>
          </cell>
          <cell r="P37">
            <v>42</v>
          </cell>
          <cell r="Q37">
            <v>42</v>
          </cell>
          <cell r="R37">
            <v>9</v>
          </cell>
          <cell r="S37">
            <v>5</v>
          </cell>
        </row>
        <row r="38">
          <cell r="B38" t="str">
            <v>022232</v>
          </cell>
          <cell r="C38" t="str">
            <v>Mataloi Primary</v>
          </cell>
          <cell r="D38" t="str">
            <v>FRE</v>
          </cell>
          <cell r="E38" t="str">
            <v>FELP</v>
          </cell>
          <cell r="F38" t="str">
            <v>Federation de l'enseignement libre protestant (FELP)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0084672001</v>
          </cell>
          <cell r="L38" t="str">
            <v>MATALOI PRIMARY SCHOOL</v>
          </cell>
          <cell r="M38" t="str">
            <v>PS</v>
          </cell>
          <cell r="N38" t="str">
            <v>No</v>
          </cell>
          <cell r="O38" t="str">
            <v xml:space="preserve">1 2 3 4 5 6 7 8 </v>
          </cell>
          <cell r="P38">
            <v>44</v>
          </cell>
          <cell r="Q38">
            <v>44</v>
          </cell>
          <cell r="R38">
            <v>39</v>
          </cell>
          <cell r="S38">
            <v>30</v>
          </cell>
        </row>
        <row r="39">
          <cell r="B39" t="str">
            <v>022234</v>
          </cell>
          <cell r="C39" t="str">
            <v>Menevula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Santo</v>
          </cell>
          <cell r="J39" t="str">
            <v>Sanma</v>
          </cell>
          <cell r="K39" t="str">
            <v>0084650001</v>
          </cell>
          <cell r="L39" t="str">
            <v>MENEVULA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154</v>
          </cell>
          <cell r="Q39">
            <v>154</v>
          </cell>
          <cell r="R39">
            <v>27</v>
          </cell>
          <cell r="S39">
            <v>25</v>
          </cell>
        </row>
        <row r="40">
          <cell r="B40" t="str">
            <v>022282</v>
          </cell>
          <cell r="C40" t="str">
            <v>Merap St Augustin Primary</v>
          </cell>
          <cell r="D40" t="str">
            <v>FRE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0098425001</v>
          </cell>
          <cell r="L40" t="str">
            <v>MERAP ST AUGUSTIN PRIMARY SCHOOL</v>
          </cell>
          <cell r="M40" t="str">
            <v>PS</v>
          </cell>
          <cell r="N40" t="str">
            <v>No</v>
          </cell>
          <cell r="O40" t="str">
            <v xml:space="preserve">1 2 3 4 5 6 </v>
          </cell>
          <cell r="P40">
            <v>118</v>
          </cell>
          <cell r="Q40">
            <v>118</v>
          </cell>
          <cell r="R40">
            <v>18</v>
          </cell>
          <cell r="S40">
            <v>15</v>
          </cell>
        </row>
        <row r="41">
          <cell r="B41" t="str">
            <v>022229</v>
          </cell>
          <cell r="C41" t="str">
            <v>Merei (Mamara) Primary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0084623001</v>
          </cell>
          <cell r="L41" t="str">
            <v>MEREI PRIMARY SCHOOL</v>
          </cell>
          <cell r="M41" t="str">
            <v>PS</v>
          </cell>
          <cell r="N41" t="str">
            <v>No</v>
          </cell>
          <cell r="O41" t="str">
            <v xml:space="preserve">1 2 3 4 5 6 7 8 </v>
          </cell>
          <cell r="P41">
            <v>164</v>
          </cell>
          <cell r="Q41">
            <v>164</v>
          </cell>
          <cell r="R41">
            <v>17</v>
          </cell>
          <cell r="S41">
            <v>10</v>
          </cell>
        </row>
        <row r="42">
          <cell r="B42" t="str">
            <v>022235</v>
          </cell>
          <cell r="C42" t="str">
            <v>Mwast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0098428001</v>
          </cell>
          <cell r="L42" t="str">
            <v>MWAST PRIMARY SCHOOL</v>
          </cell>
          <cell r="M42" t="str">
            <v>PS</v>
          </cell>
          <cell r="N42" t="str">
            <v>No</v>
          </cell>
          <cell r="O42" t="str">
            <v xml:space="preserve">1 2 3 4 5 6 </v>
          </cell>
          <cell r="P42">
            <v>140</v>
          </cell>
          <cell r="Q42">
            <v>140</v>
          </cell>
          <cell r="R42">
            <v>9</v>
          </cell>
          <cell r="S42">
            <v>7</v>
          </cell>
        </row>
        <row r="43">
          <cell r="B43" t="str">
            <v>022236</v>
          </cell>
          <cell r="C43" t="str">
            <v>Namoru Primary</v>
          </cell>
          <cell r="D43" t="str">
            <v>FRE</v>
          </cell>
          <cell r="E43" t="str">
            <v>FELP</v>
          </cell>
          <cell r="F43" t="str">
            <v>Federation de l'enseignement libre protestant (FELP)</v>
          </cell>
          <cell r="G43" t="str">
            <v>G</v>
          </cell>
          <cell r="H43" t="str">
            <v>Church (Government Assisted)</v>
          </cell>
          <cell r="I43" t="str">
            <v>Santo</v>
          </cell>
          <cell r="J43" t="str">
            <v>Sanma</v>
          </cell>
          <cell r="K43" t="str">
            <v>0084658001</v>
          </cell>
          <cell r="L43" t="str">
            <v>NAMORU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124</v>
          </cell>
          <cell r="Q43">
            <v>124</v>
          </cell>
          <cell r="R43">
            <v>11</v>
          </cell>
          <cell r="S43">
            <v>8</v>
          </cell>
        </row>
        <row r="44">
          <cell r="B44" t="str">
            <v>0222499</v>
          </cell>
          <cell r="C44" t="str">
            <v>Notre dame de lourde ( Vilvil) Primary</v>
          </cell>
          <cell r="D44" t="str">
            <v>FRE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Santo</v>
          </cell>
          <cell r="J44" t="str">
            <v>Sanma</v>
          </cell>
          <cell r="K44" t="str">
            <v>0099150001</v>
          </cell>
          <cell r="L44" t="str">
            <v>NOTRE DAME DE LOURDES (VILVIL)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141</v>
          </cell>
          <cell r="Q44">
            <v>141</v>
          </cell>
          <cell r="R44">
            <v>17</v>
          </cell>
          <cell r="S44">
            <v>15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0098430001</v>
          </cell>
          <cell r="L45" t="str">
            <v>PAIREVE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183</v>
          </cell>
          <cell r="Q45">
            <v>183</v>
          </cell>
          <cell r="R45">
            <v>44</v>
          </cell>
          <cell r="S45">
            <v>43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0084628001</v>
          </cell>
          <cell r="L46" t="str">
            <v>PIALULUP PRIMARY SCHOOL</v>
          </cell>
          <cell r="M46" t="str">
            <v>PS</v>
          </cell>
          <cell r="N46" t="str">
            <v>No</v>
          </cell>
          <cell r="O46" t="str">
            <v xml:space="preserve">1 2 3 4 5 6 7 8 </v>
          </cell>
          <cell r="P46">
            <v>123</v>
          </cell>
          <cell r="Q46">
            <v>123</v>
          </cell>
          <cell r="R46">
            <v>13</v>
          </cell>
          <cell r="S46">
            <v>12</v>
          </cell>
        </row>
        <row r="47">
          <cell r="B47" t="str">
            <v>022262</v>
          </cell>
          <cell r="C47" t="str">
            <v>Sulemauri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Santo</v>
          </cell>
          <cell r="J47" t="str">
            <v>Sanma</v>
          </cell>
          <cell r="K47" t="str">
            <v>0084634001</v>
          </cell>
          <cell r="L47" t="str">
            <v>SULEMAURI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81</v>
          </cell>
          <cell r="Q47">
            <v>81</v>
          </cell>
          <cell r="R47">
            <v>7</v>
          </cell>
          <cell r="S47">
            <v>6</v>
          </cell>
        </row>
        <row r="48">
          <cell r="B48" t="str">
            <v>032624</v>
          </cell>
          <cell r="C48" t="str">
            <v>Lolopuepue Primary</v>
          </cell>
          <cell r="D48" t="str">
            <v>FRE</v>
          </cell>
          <cell r="E48" t="str">
            <v>CATH</v>
          </cell>
          <cell r="F48" t="str">
            <v>Catholic Education Authority</v>
          </cell>
          <cell r="G48" t="str">
            <v>G</v>
          </cell>
          <cell r="H48" t="str">
            <v>Church (Government Assisted)</v>
          </cell>
          <cell r="I48" t="str">
            <v>Ambae</v>
          </cell>
          <cell r="J48" t="str">
            <v>Penama</v>
          </cell>
          <cell r="K48" t="str">
            <v>0084895001</v>
          </cell>
          <cell r="L48" t="str">
            <v>LOLOPUEPUE PRIMARY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114</v>
          </cell>
          <cell r="Q48">
            <v>114</v>
          </cell>
          <cell r="R48">
            <v>26</v>
          </cell>
          <cell r="S48">
            <v>25</v>
          </cell>
        </row>
        <row r="49">
          <cell r="B49" t="str">
            <v>032647</v>
          </cell>
          <cell r="C49" t="str">
            <v>Raynold Memorial (Nagole) Primary</v>
          </cell>
          <cell r="D49" t="str">
            <v>ENG</v>
          </cell>
          <cell r="E49" t="str">
            <v>PEB_PENAMA</v>
          </cell>
          <cell r="F49" t="str">
            <v>Penama PEB</v>
          </cell>
          <cell r="G49" t="str">
            <v>V</v>
          </cell>
          <cell r="H49" t="str">
            <v>Government of Vanuatu</v>
          </cell>
          <cell r="I49" t="str">
            <v>Ambae</v>
          </cell>
          <cell r="J49" t="str">
            <v>Penama</v>
          </cell>
          <cell r="K49" t="str">
            <v>0084855001</v>
          </cell>
          <cell r="L49" t="str">
            <v>REYNOLD MEMORIAL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73</v>
          </cell>
          <cell r="Q49">
            <v>73</v>
          </cell>
          <cell r="R49">
            <v>11</v>
          </cell>
          <cell r="S49">
            <v>10</v>
          </cell>
        </row>
        <row r="50">
          <cell r="B50" t="str">
            <v>032659</v>
          </cell>
          <cell r="C50" t="str">
            <v>Vatuhangele Primary</v>
          </cell>
          <cell r="D50" t="str">
            <v>ENG</v>
          </cell>
          <cell r="E50" t="str">
            <v>APO</v>
          </cell>
          <cell r="F50" t="str">
            <v>Apostolic Church</v>
          </cell>
          <cell r="G50" t="str">
            <v>G</v>
          </cell>
          <cell r="H50" t="str">
            <v>Church (Government Assisted)</v>
          </cell>
          <cell r="I50" t="str">
            <v>Ambae</v>
          </cell>
          <cell r="J50" t="str">
            <v>Penama</v>
          </cell>
          <cell r="K50" t="str">
            <v>0084893001</v>
          </cell>
          <cell r="L50" t="str">
            <v>VATUHANGELE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69</v>
          </cell>
          <cell r="Q50">
            <v>69</v>
          </cell>
          <cell r="R50">
            <v>9</v>
          </cell>
          <cell r="S50">
            <v>8</v>
          </cell>
        </row>
        <row r="51">
          <cell r="B51" t="str">
            <v>032709</v>
          </cell>
          <cell r="C51" t="str">
            <v>Bakanao (Naviso) Primary</v>
          </cell>
          <cell r="D51" t="str">
            <v>ENG</v>
          </cell>
          <cell r="E51" t="str">
            <v>ACOM</v>
          </cell>
          <cell r="F51" t="str">
            <v>Anglican Church of Melanesia</v>
          </cell>
          <cell r="G51" t="str">
            <v>G</v>
          </cell>
          <cell r="H51" t="str">
            <v>Church (Government Assisted)</v>
          </cell>
          <cell r="I51" t="str">
            <v>Maewo</v>
          </cell>
          <cell r="J51" t="str">
            <v>Penama</v>
          </cell>
          <cell r="K51" t="str">
            <v>0084861001</v>
          </cell>
          <cell r="L51" t="str">
            <v>BAKANAO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193</v>
          </cell>
          <cell r="Q51">
            <v>193</v>
          </cell>
          <cell r="R51">
            <v>120</v>
          </cell>
          <cell r="S51">
            <v>85</v>
          </cell>
        </row>
        <row r="52">
          <cell r="B52" t="str">
            <v>032735</v>
          </cell>
          <cell r="C52" t="str">
            <v>Naone Primary</v>
          </cell>
          <cell r="D52" t="str">
            <v>ENG</v>
          </cell>
          <cell r="E52" t="str">
            <v>PEB_PENAMA</v>
          </cell>
          <cell r="F52" t="str">
            <v>Penama PEB</v>
          </cell>
          <cell r="G52" t="str">
            <v>V</v>
          </cell>
          <cell r="H52" t="str">
            <v>Government of Vanuatu</v>
          </cell>
          <cell r="I52" t="str">
            <v>Maewo</v>
          </cell>
          <cell r="J52" t="str">
            <v>Penama</v>
          </cell>
          <cell r="K52" t="str">
            <v>0084891001</v>
          </cell>
          <cell r="L52" t="str">
            <v>NAONE PRIMARY SCHOOL</v>
          </cell>
          <cell r="M52" t="str">
            <v>PS</v>
          </cell>
          <cell r="N52" t="str">
            <v>No</v>
          </cell>
          <cell r="O52" t="str">
            <v xml:space="preserve">1 2 3 4 5 6 </v>
          </cell>
          <cell r="P52">
            <v>118</v>
          </cell>
          <cell r="Q52">
            <v>118</v>
          </cell>
          <cell r="R52">
            <v>25</v>
          </cell>
          <cell r="S52">
            <v>10</v>
          </cell>
        </row>
        <row r="53">
          <cell r="B53" t="str">
            <v>032802</v>
          </cell>
          <cell r="C53" t="str">
            <v>Abuanga Primary</v>
          </cell>
          <cell r="D53" t="str">
            <v>FRE</v>
          </cell>
          <cell r="E53" t="str">
            <v>PEB_PENAMA</v>
          </cell>
          <cell r="F53" t="str">
            <v>Penama PEB</v>
          </cell>
          <cell r="G53" t="str">
            <v>V</v>
          </cell>
          <cell r="H53" t="str">
            <v>Government of Vanuatu</v>
          </cell>
          <cell r="I53" t="str">
            <v>Pentecost</v>
          </cell>
          <cell r="J53" t="str">
            <v>Penama</v>
          </cell>
          <cell r="K53" t="str">
            <v>0084865001</v>
          </cell>
          <cell r="L53" t="str">
            <v>ABUANGA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174</v>
          </cell>
          <cell r="Q53">
            <v>174</v>
          </cell>
          <cell r="R53">
            <v>67</v>
          </cell>
          <cell r="S53">
            <v>66</v>
          </cell>
        </row>
        <row r="54">
          <cell r="B54" t="str">
            <v>032811</v>
          </cell>
          <cell r="C54" t="str">
            <v>Point Cross (Benmotri) Primary</v>
          </cell>
          <cell r="D54" t="str">
            <v>ENG</v>
          </cell>
          <cell r="E54" t="str">
            <v>ACOM</v>
          </cell>
          <cell r="F54" t="str">
            <v>Anglican Church of Melanesia</v>
          </cell>
          <cell r="G54" t="str">
            <v>G</v>
          </cell>
          <cell r="H54" t="str">
            <v>Church (Government Assisted)</v>
          </cell>
          <cell r="I54" t="str">
            <v>Pentecost</v>
          </cell>
          <cell r="J54" t="str">
            <v>Penama</v>
          </cell>
          <cell r="K54" t="str">
            <v>0084868001</v>
          </cell>
          <cell r="L54" t="str">
            <v>BENMOTRI PRIMARY SCHOOL</v>
          </cell>
          <cell r="M54" t="str">
            <v>PS</v>
          </cell>
          <cell r="N54" t="str">
            <v>No</v>
          </cell>
          <cell r="O54" t="str">
            <v xml:space="preserve">1 2 3 4 5 6 </v>
          </cell>
          <cell r="P54">
            <v>116</v>
          </cell>
          <cell r="Q54">
            <v>116</v>
          </cell>
          <cell r="R54">
            <v>9</v>
          </cell>
          <cell r="S54">
            <v>8</v>
          </cell>
        </row>
        <row r="55">
          <cell r="B55" t="str">
            <v>032815</v>
          </cell>
          <cell r="C55" t="str">
            <v>Gamalmaua Primary</v>
          </cell>
          <cell r="D55" t="str">
            <v>ENG</v>
          </cell>
          <cell r="E55" t="str">
            <v>ACOM</v>
          </cell>
          <cell r="F55" t="str">
            <v>Anglican Church of Melanesia</v>
          </cell>
          <cell r="G55" t="str">
            <v>G</v>
          </cell>
          <cell r="H55" t="str">
            <v>Church (Government Assisted)</v>
          </cell>
          <cell r="I55" t="str">
            <v>Pentecost</v>
          </cell>
          <cell r="J55" t="str">
            <v>Penama</v>
          </cell>
          <cell r="K55" t="str">
            <v>0084872001</v>
          </cell>
          <cell r="L55" t="str">
            <v>GAMALMAUWA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126</v>
          </cell>
          <cell r="Q55">
            <v>126</v>
          </cell>
          <cell r="R55">
            <v>40</v>
          </cell>
          <cell r="S55">
            <v>33</v>
          </cell>
        </row>
        <row r="56">
          <cell r="B56" t="str">
            <v>032832</v>
          </cell>
          <cell r="C56" t="str">
            <v>Namaram Primary</v>
          </cell>
          <cell r="D56" t="str">
            <v>FRE</v>
          </cell>
          <cell r="E56" t="str">
            <v>CATH</v>
          </cell>
          <cell r="F56" t="str">
            <v>Catholic Education Authority</v>
          </cell>
          <cell r="G56" t="str">
            <v>G</v>
          </cell>
          <cell r="H56" t="str">
            <v>Church (Government Assisted)</v>
          </cell>
          <cell r="I56" t="str">
            <v>Pentecost</v>
          </cell>
          <cell r="J56" t="str">
            <v>Penama</v>
          </cell>
          <cell r="K56" t="str">
            <v>0084910001</v>
          </cell>
          <cell r="L56" t="str">
            <v>NAMARAM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115</v>
          </cell>
          <cell r="Q56">
            <v>115</v>
          </cell>
          <cell r="R56">
            <v>63</v>
          </cell>
          <cell r="S56">
            <v>51</v>
          </cell>
        </row>
        <row r="57">
          <cell r="B57" t="str">
            <v>032844</v>
          </cell>
          <cell r="C57" t="str">
            <v>Rangusuksu Primary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Pentecost</v>
          </cell>
          <cell r="J57" t="str">
            <v>Penama</v>
          </cell>
          <cell r="K57" t="str">
            <v>0084911001</v>
          </cell>
          <cell r="L57" t="str">
            <v>RANGSUKSUK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124</v>
          </cell>
          <cell r="Q57">
            <v>124</v>
          </cell>
          <cell r="R57">
            <v>27</v>
          </cell>
          <cell r="S57">
            <v>26</v>
          </cell>
        </row>
        <row r="58">
          <cell r="B58" t="str">
            <v>032845</v>
          </cell>
          <cell r="C58" t="str">
            <v>Ranmawot Primary</v>
          </cell>
          <cell r="D58" t="str">
            <v>ENG</v>
          </cell>
          <cell r="E58" t="str">
            <v>PEB_PENAMA</v>
          </cell>
          <cell r="F58" t="str">
            <v>Penama PEB</v>
          </cell>
          <cell r="G58" t="str">
            <v>V</v>
          </cell>
          <cell r="H58" t="str">
            <v>Government of Vanuatu</v>
          </cell>
          <cell r="I58" t="str">
            <v>Pentecost</v>
          </cell>
          <cell r="J58" t="str">
            <v>Penama</v>
          </cell>
          <cell r="K58" t="str">
            <v>0084877001</v>
          </cell>
          <cell r="L58" t="str">
            <v>RANMAWOT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145</v>
          </cell>
          <cell r="Q58">
            <v>145</v>
          </cell>
          <cell r="R58">
            <v>28</v>
          </cell>
          <cell r="S58">
            <v>19</v>
          </cell>
        </row>
        <row r="59">
          <cell r="B59" t="str">
            <v>032853</v>
          </cell>
          <cell r="C59" t="str">
            <v>Tanbok Primary</v>
          </cell>
          <cell r="D59" t="str">
            <v>ENG</v>
          </cell>
          <cell r="E59" t="str">
            <v>ACOM</v>
          </cell>
          <cell r="F59" t="str">
            <v>Anglican Church of Melanesia</v>
          </cell>
          <cell r="G59" t="str">
            <v>G</v>
          </cell>
          <cell r="H59" t="str">
            <v>Church (Government Assisted)</v>
          </cell>
          <cell r="I59" t="str">
            <v>Pentecost</v>
          </cell>
          <cell r="J59" t="str">
            <v>Penama</v>
          </cell>
          <cell r="K59" t="str">
            <v>0084883001</v>
          </cell>
          <cell r="L59" t="str">
            <v>TANBOK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133</v>
          </cell>
          <cell r="Q59">
            <v>133</v>
          </cell>
          <cell r="R59">
            <v>40</v>
          </cell>
          <cell r="S59">
            <v>39</v>
          </cell>
        </row>
        <row r="60">
          <cell r="B60" t="str">
            <v>032855</v>
          </cell>
          <cell r="C60" t="str">
            <v>Tsimbwege Primary</v>
          </cell>
          <cell r="D60" t="str">
            <v>FRE</v>
          </cell>
          <cell r="E60" t="str">
            <v>CATH</v>
          </cell>
          <cell r="F60" t="str">
            <v>Catholic Education Authority</v>
          </cell>
          <cell r="G60" t="str">
            <v>G</v>
          </cell>
          <cell r="H60" t="str">
            <v>Church (Government Assisted)</v>
          </cell>
          <cell r="I60" t="str">
            <v>Pentecost</v>
          </cell>
          <cell r="J60" t="str">
            <v>Penama</v>
          </cell>
          <cell r="K60" t="str">
            <v>0084899001</v>
          </cell>
          <cell r="L60" t="str">
            <v>ECOLE PRIMAIRE TSIMBWEGE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207</v>
          </cell>
          <cell r="Q60">
            <v>207</v>
          </cell>
          <cell r="R60">
            <v>145</v>
          </cell>
          <cell r="S60">
            <v>28</v>
          </cell>
        </row>
        <row r="61">
          <cell r="B61" t="str">
            <v>0441320</v>
          </cell>
          <cell r="C61" t="str">
            <v>Hill Valley Primary</v>
          </cell>
          <cell r="D61" t="str">
            <v>ENG</v>
          </cell>
          <cell r="E61" t="str">
            <v>PEB_MALAMP</v>
          </cell>
          <cell r="F61" t="str">
            <v>Malampa PEB</v>
          </cell>
          <cell r="G61" t="str">
            <v>V</v>
          </cell>
          <cell r="H61" t="str">
            <v>Government of Vanuatu</v>
          </cell>
          <cell r="I61" t="str">
            <v>Tomman</v>
          </cell>
          <cell r="J61" t="str">
            <v>Malampa</v>
          </cell>
          <cell r="K61" t="str">
            <v>0193228001</v>
          </cell>
          <cell r="L61" t="str">
            <v>HILLVALEY PRIMARY SCHOOL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56</v>
          </cell>
          <cell r="Q61">
            <v>56</v>
          </cell>
          <cell r="R61">
            <v>1</v>
          </cell>
          <cell r="S61">
            <v>0</v>
          </cell>
        </row>
        <row r="62">
          <cell r="B62" t="str">
            <v>044335</v>
          </cell>
          <cell r="C62" t="str">
            <v>Leleut Primary</v>
          </cell>
          <cell r="D62" t="str">
            <v>ENG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Ambrym</v>
          </cell>
          <cell r="J62" t="str">
            <v>Malampa</v>
          </cell>
          <cell r="K62" t="str">
            <v>0085129001</v>
          </cell>
          <cell r="L62" t="str">
            <v>LELEUT PRIMARY SCHOOL</v>
          </cell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54</v>
          </cell>
          <cell r="Q62">
            <v>54</v>
          </cell>
          <cell r="R62">
            <v>2</v>
          </cell>
          <cell r="S62">
            <v>0</v>
          </cell>
        </row>
        <row r="63">
          <cell r="B63" t="str">
            <v>044369</v>
          </cell>
          <cell r="C63" t="str">
            <v>Senai Primary</v>
          </cell>
          <cell r="D63" t="str">
            <v>ENG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0085051001</v>
          </cell>
          <cell r="L63" t="str">
            <v>SENAI PRIMARY SCHOOL</v>
          </cell>
          <cell r="M63" t="str">
            <v>PS</v>
          </cell>
          <cell r="N63" t="str">
            <v>No</v>
          </cell>
          <cell r="O63" t="str">
            <v xml:space="preserve">1 2 3 4 5 6 </v>
          </cell>
          <cell r="P63">
            <v>90</v>
          </cell>
          <cell r="Q63">
            <v>90</v>
          </cell>
          <cell r="R63">
            <v>1</v>
          </cell>
          <cell r="S63">
            <v>0</v>
          </cell>
        </row>
        <row r="64">
          <cell r="B64" t="str">
            <v>054607</v>
          </cell>
          <cell r="C64" t="str">
            <v>Bonkovio Primary</v>
          </cell>
          <cell r="D64" t="str">
            <v>FRE</v>
          </cell>
          <cell r="E64" t="str">
            <v>PEB_SHEFA</v>
          </cell>
          <cell r="F64" t="str">
            <v>Shefa PEB</v>
          </cell>
          <cell r="G64" t="str">
            <v>V</v>
          </cell>
          <cell r="H64" t="str">
            <v>Government of Vanuatu</v>
          </cell>
          <cell r="I64" t="str">
            <v>Epi</v>
          </cell>
          <cell r="J64" t="str">
            <v>Shefa</v>
          </cell>
          <cell r="K64" t="str">
            <v>0084761001</v>
          </cell>
          <cell r="L64" t="str">
            <v>ECOLE PUBLIQUE BONKOVIO</v>
          </cell>
          <cell r="M64" t="str">
            <v>PS</v>
          </cell>
          <cell r="N64" t="str">
            <v>No</v>
          </cell>
          <cell r="O64" t="str">
            <v xml:space="preserve">1 2 3 4 5 6 7 8 </v>
          </cell>
          <cell r="P64">
            <v>90</v>
          </cell>
          <cell r="Q64">
            <v>90</v>
          </cell>
          <cell r="R64">
            <v>39</v>
          </cell>
          <cell r="S64">
            <v>35</v>
          </cell>
        </row>
        <row r="65">
          <cell r="B65" t="str">
            <v>054608</v>
          </cell>
          <cell r="C65" t="str">
            <v>Burumba Primary</v>
          </cell>
          <cell r="D65" t="str">
            <v>FRE</v>
          </cell>
          <cell r="E65" t="str">
            <v>PEB_SHEFA</v>
          </cell>
          <cell r="F65" t="str">
            <v>Shefa PEB</v>
          </cell>
          <cell r="G65" t="str">
            <v>V</v>
          </cell>
          <cell r="H65" t="str">
            <v>Government of Vanuatu</v>
          </cell>
          <cell r="I65" t="str">
            <v>Epi</v>
          </cell>
          <cell r="J65" t="str">
            <v>Shefa</v>
          </cell>
          <cell r="K65" t="str">
            <v>0084762001</v>
          </cell>
          <cell r="L65" t="str">
            <v>ECOLE PUBLIQUE BURUMBA</v>
          </cell>
          <cell r="M65" t="str">
            <v>PS</v>
          </cell>
          <cell r="N65" t="str">
            <v>Yes</v>
          </cell>
          <cell r="O65" t="str">
            <v xml:space="preserve">1 2 3 4 5 6 </v>
          </cell>
          <cell r="P65">
            <v>91</v>
          </cell>
          <cell r="Q65">
            <v>91</v>
          </cell>
          <cell r="R65">
            <v>13</v>
          </cell>
          <cell r="S65">
            <v>8</v>
          </cell>
        </row>
        <row r="66">
          <cell r="B66" t="str">
            <v>050202</v>
          </cell>
          <cell r="C66" t="str">
            <v>Central Primary</v>
          </cell>
          <cell r="D66" t="str">
            <v>ENG</v>
          </cell>
          <cell r="E66" t="str">
            <v>PEB_SHEFA</v>
          </cell>
          <cell r="F66" t="str">
            <v>Shefa PEB</v>
          </cell>
          <cell r="G66" t="str">
            <v>V</v>
          </cell>
          <cell r="H66" t="str">
            <v>Government of Vanuatu</v>
          </cell>
          <cell r="I66" t="str">
            <v>Efate</v>
          </cell>
          <cell r="J66" t="str">
            <v>Shefa</v>
          </cell>
          <cell r="K66" t="str">
            <v>0084753001</v>
          </cell>
          <cell r="L66" t="str">
            <v>CENTRAL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449</v>
          </cell>
          <cell r="Q66">
            <v>449</v>
          </cell>
          <cell r="R66">
            <v>51</v>
          </cell>
          <cell r="S66">
            <v>48</v>
          </cell>
        </row>
        <row r="67">
          <cell r="B67" t="str">
            <v>055414</v>
          </cell>
          <cell r="C67" t="str">
            <v>Eratap Primary</v>
          </cell>
          <cell r="D67" t="str">
            <v>ENG</v>
          </cell>
          <cell r="E67" t="str">
            <v>PEB_SHEFA</v>
          </cell>
          <cell r="F67" t="str">
            <v>Shefa PEB</v>
          </cell>
          <cell r="G67" t="str">
            <v>V</v>
          </cell>
          <cell r="H67" t="str">
            <v>Government of Vanuatu</v>
          </cell>
          <cell r="I67" t="str">
            <v>Efate</v>
          </cell>
          <cell r="J67" t="str">
            <v>Shefa</v>
          </cell>
          <cell r="K67" t="str">
            <v>0084796001</v>
          </cell>
          <cell r="L67" t="str">
            <v>ERATAP PRIMARY SCHOOL</v>
          </cell>
          <cell r="M67" t="str">
            <v>PS</v>
          </cell>
          <cell r="N67" t="str">
            <v>No</v>
          </cell>
          <cell r="O67" t="str">
            <v xml:space="preserve">1 2 3 4 5 6 7 8 </v>
          </cell>
          <cell r="P67">
            <v>317</v>
          </cell>
          <cell r="Q67">
            <v>317</v>
          </cell>
          <cell r="R67">
            <v>31</v>
          </cell>
          <cell r="S67">
            <v>29</v>
          </cell>
        </row>
        <row r="68">
          <cell r="B68" t="str">
            <v>054817</v>
          </cell>
          <cell r="C68" t="str">
            <v>Ere Primary</v>
          </cell>
          <cell r="D68" t="str">
            <v>ENG</v>
          </cell>
          <cell r="E68" t="str">
            <v>PEB_SHEFA</v>
          </cell>
          <cell r="F68" t="str">
            <v>Shefa PEB</v>
          </cell>
          <cell r="G68" t="str">
            <v>V</v>
          </cell>
          <cell r="H68" t="str">
            <v>Government of Vanuatu</v>
          </cell>
          <cell r="I68" t="str">
            <v>Tongoa</v>
          </cell>
          <cell r="J68" t="str">
            <v>Shefa</v>
          </cell>
          <cell r="K68" t="str">
            <v>0084771001</v>
          </cell>
          <cell r="L68" t="str">
            <v>ERE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115</v>
          </cell>
          <cell r="Q68">
            <v>115</v>
          </cell>
          <cell r="R68">
            <v>46</v>
          </cell>
          <cell r="S68">
            <v>44</v>
          </cell>
        </row>
        <row r="69">
          <cell r="B69" t="str">
            <v>055418</v>
          </cell>
          <cell r="C69" t="str">
            <v>Eton Primary</v>
          </cell>
          <cell r="D69" t="str">
            <v>ENG</v>
          </cell>
          <cell r="E69" t="str">
            <v>PEB_SHEFA</v>
          </cell>
          <cell r="F69" t="str">
            <v>Shefa PEB</v>
          </cell>
          <cell r="G69" t="str">
            <v>V</v>
          </cell>
          <cell r="H69" t="str">
            <v>Government of Vanuatu</v>
          </cell>
          <cell r="I69" t="str">
            <v>Efate</v>
          </cell>
          <cell r="J69" t="str">
            <v>Shefa</v>
          </cell>
          <cell r="K69" t="str">
            <v>0084797001</v>
          </cell>
          <cell r="L69" t="str">
            <v>ETON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179</v>
          </cell>
          <cell r="Q69">
            <v>179</v>
          </cell>
          <cell r="R69">
            <v>21</v>
          </cell>
          <cell r="S69">
            <v>20</v>
          </cell>
        </row>
        <row r="70">
          <cell r="B70" t="str">
            <v>054825</v>
          </cell>
          <cell r="C70" t="str">
            <v>Katundaula Primary</v>
          </cell>
          <cell r="D70" t="str">
            <v>FRE</v>
          </cell>
          <cell r="E70" t="str">
            <v>PEB_SHEFA</v>
          </cell>
          <cell r="F70" t="str">
            <v>Shefa PEB</v>
          </cell>
          <cell r="G70" t="str">
            <v>V</v>
          </cell>
          <cell r="H70" t="str">
            <v>Government of Vanuatu</v>
          </cell>
          <cell r="I70" t="str">
            <v>Tongoa</v>
          </cell>
          <cell r="J70" t="str">
            <v>Shefa</v>
          </cell>
          <cell r="K70" t="str">
            <v>0084775001</v>
          </cell>
          <cell r="L70" t="str">
            <v>ECOLE PUBLIQUE KUTUNDAULA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59</v>
          </cell>
          <cell r="Q70">
            <v>59</v>
          </cell>
          <cell r="R70">
            <v>15</v>
          </cell>
          <cell r="S70">
            <v>13</v>
          </cell>
        </row>
        <row r="71">
          <cell r="B71" t="str">
            <v>054627</v>
          </cell>
          <cell r="C71" t="str">
            <v>Lamenu Primary</v>
          </cell>
          <cell r="D71" t="str">
            <v>ENG</v>
          </cell>
          <cell r="E71" t="str">
            <v>PEB_SHEFA</v>
          </cell>
          <cell r="F71" t="str">
            <v>Shefa PEB</v>
          </cell>
          <cell r="G71" t="str">
            <v>V</v>
          </cell>
          <cell r="H71" t="str">
            <v>Government of Vanuatu</v>
          </cell>
          <cell r="I71" t="str">
            <v>Epi</v>
          </cell>
          <cell r="J71" t="str">
            <v>Shefa</v>
          </cell>
          <cell r="K71" t="str">
            <v>0084763001</v>
          </cell>
          <cell r="L71" t="str">
            <v>LAMENU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97</v>
          </cell>
          <cell r="Q71">
            <v>97</v>
          </cell>
          <cell r="R71">
            <v>35</v>
          </cell>
          <cell r="S71">
            <v>34</v>
          </cell>
        </row>
        <row r="72">
          <cell r="B72" t="str">
            <v>054629</v>
          </cell>
          <cell r="C72" t="str">
            <v>Lokopue Primary</v>
          </cell>
          <cell r="D72" t="str">
            <v>FRE</v>
          </cell>
          <cell r="E72" t="str">
            <v>PEB_SHEFA</v>
          </cell>
          <cell r="F72" t="str">
            <v>Shefa PEB</v>
          </cell>
          <cell r="G72" t="str">
            <v>V</v>
          </cell>
          <cell r="H72" t="str">
            <v>Government of Vanuatu</v>
          </cell>
          <cell r="I72" t="str">
            <v>Epi</v>
          </cell>
          <cell r="J72" t="str">
            <v>Shefa</v>
          </cell>
          <cell r="K72" t="str">
            <v>0084764001</v>
          </cell>
          <cell r="L72" t="str">
            <v>ECOLE PUBLIQUE LOKOPUE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51</v>
          </cell>
          <cell r="Q72">
            <v>51</v>
          </cell>
          <cell r="R72">
            <v>20</v>
          </cell>
          <cell r="S72">
            <v>19</v>
          </cell>
        </row>
        <row r="73">
          <cell r="B73" t="str">
            <v>0546409</v>
          </cell>
          <cell r="C73" t="str">
            <v>Lopeni Primary</v>
          </cell>
          <cell r="D73" t="str">
            <v>ENG</v>
          </cell>
          <cell r="E73" t="str">
            <v>PEB_SHEFA</v>
          </cell>
          <cell r="F73" t="str">
            <v>Shefa PEB</v>
          </cell>
          <cell r="G73" t="str">
            <v>V</v>
          </cell>
          <cell r="H73" t="str">
            <v>Government of Vanuatu</v>
          </cell>
          <cell r="I73" t="str">
            <v>Epi</v>
          </cell>
          <cell r="J73" t="str">
            <v>Shefa</v>
          </cell>
          <cell r="K73" t="str">
            <v>0136285003</v>
          </cell>
          <cell r="L73" t="str">
            <v>LOPENI PRIMARY SCHOOL</v>
          </cell>
          <cell r="M73" t="str">
            <v>PS</v>
          </cell>
          <cell r="N73" t="str">
            <v>No</v>
          </cell>
          <cell r="O73" t="str">
            <v xml:space="preserve">1 2 3 4 5 6 </v>
          </cell>
          <cell r="P73">
            <v>164</v>
          </cell>
          <cell r="Q73">
            <v>164</v>
          </cell>
          <cell r="R73">
            <v>70</v>
          </cell>
          <cell r="S73">
            <v>61</v>
          </cell>
        </row>
        <row r="74">
          <cell r="B74" t="str">
            <v>0554407</v>
          </cell>
          <cell r="C74" t="str">
            <v>Malasitabu Primary</v>
          </cell>
          <cell r="D74" t="str">
            <v>ENG</v>
          </cell>
          <cell r="E74" t="str">
            <v>PCV</v>
          </cell>
          <cell r="F74" t="str">
            <v>Presbyterian Church of Vanuatu</v>
          </cell>
          <cell r="G74" t="str">
            <v>G</v>
          </cell>
          <cell r="H74" t="str">
            <v>Church (Government Assisted)</v>
          </cell>
          <cell r="I74" t="str">
            <v>Efate</v>
          </cell>
          <cell r="J74" t="str">
            <v>Shefa</v>
          </cell>
          <cell r="K74" t="str">
            <v>0144341001</v>
          </cell>
          <cell r="L74" t="str">
            <v>MALASITABU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201</v>
          </cell>
          <cell r="Q74">
            <v>201</v>
          </cell>
          <cell r="R74">
            <v>23</v>
          </cell>
          <cell r="S74">
            <v>22</v>
          </cell>
        </row>
        <row r="75">
          <cell r="B75" t="str">
            <v>054631</v>
          </cell>
          <cell r="C75" t="str">
            <v>Manganua Primary</v>
          </cell>
          <cell r="D75" t="str">
            <v>ENG</v>
          </cell>
          <cell r="E75" t="str">
            <v>PEB_SHEFA</v>
          </cell>
          <cell r="F75" t="str">
            <v>Shefa PEB</v>
          </cell>
          <cell r="G75" t="str">
            <v>V</v>
          </cell>
          <cell r="H75" t="str">
            <v>Government of Vanuatu</v>
          </cell>
          <cell r="I75" t="str">
            <v>Epi</v>
          </cell>
          <cell r="J75" t="str">
            <v>Shefa</v>
          </cell>
          <cell r="K75" t="str">
            <v>0084765001</v>
          </cell>
          <cell r="L75" t="str">
            <v>MAGANUA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78</v>
          </cell>
          <cell r="Q75">
            <v>78</v>
          </cell>
          <cell r="R75">
            <v>59</v>
          </cell>
          <cell r="S75">
            <v>55</v>
          </cell>
        </row>
        <row r="76">
          <cell r="B76" t="str">
            <v>055435</v>
          </cell>
          <cell r="C76" t="str">
            <v>Mangarongo Primary</v>
          </cell>
          <cell r="D76" t="str">
            <v>ENG</v>
          </cell>
          <cell r="E76" t="str">
            <v>PEB_SHEFA</v>
          </cell>
          <cell r="F76" t="str">
            <v>Shefa PEB</v>
          </cell>
          <cell r="G76" t="str">
            <v>V</v>
          </cell>
          <cell r="H76" t="str">
            <v>Government of Vanuatu</v>
          </cell>
          <cell r="I76" t="str">
            <v>Emao</v>
          </cell>
          <cell r="J76" t="str">
            <v>Shefa</v>
          </cell>
          <cell r="K76" t="str">
            <v>0084799001</v>
          </cell>
          <cell r="L76" t="str">
            <v>MANGARONGO PRIMARY SCHOOL</v>
          </cell>
          <cell r="M76" t="str">
            <v>PS</v>
          </cell>
          <cell r="N76" t="str">
            <v>No</v>
          </cell>
          <cell r="O76" t="str">
            <v xml:space="preserve">1 2 3 4 5 6 7 8 </v>
          </cell>
          <cell r="P76">
            <v>120</v>
          </cell>
          <cell r="Q76">
            <v>120</v>
          </cell>
          <cell r="R76">
            <v>4</v>
          </cell>
          <cell r="S76">
            <v>3</v>
          </cell>
        </row>
        <row r="77">
          <cell r="B77" t="str">
            <v>054640</v>
          </cell>
          <cell r="C77" t="str">
            <v>Mobarawa (Moriu) Primary</v>
          </cell>
          <cell r="D77" t="str">
            <v>ENG</v>
          </cell>
          <cell r="E77" t="str">
            <v>PEB_SHEFA</v>
          </cell>
          <cell r="F77" t="str">
            <v>Shefa PEB</v>
          </cell>
          <cell r="G77" t="str">
            <v>V</v>
          </cell>
          <cell r="H77" t="str">
            <v>Government of Vanuatu</v>
          </cell>
          <cell r="I77" t="str">
            <v>Epi</v>
          </cell>
          <cell r="J77" t="str">
            <v>Shefa</v>
          </cell>
          <cell r="K77" t="str">
            <v>0084790001</v>
          </cell>
          <cell r="L77" t="str">
            <v>MAPARAWA PRIMARY SCHOOL</v>
          </cell>
          <cell r="M77" t="str">
            <v>PS</v>
          </cell>
          <cell r="N77" t="str">
            <v>No</v>
          </cell>
          <cell r="O77" t="str">
            <v xml:space="preserve">1 2 3 4 5 6 </v>
          </cell>
          <cell r="P77">
            <v>86</v>
          </cell>
          <cell r="Q77">
            <v>86</v>
          </cell>
          <cell r="R77">
            <v>86</v>
          </cell>
          <cell r="S77">
            <v>74</v>
          </cell>
        </row>
        <row r="78">
          <cell r="B78" t="str">
            <v>055743</v>
          </cell>
          <cell r="C78" t="str">
            <v>Noaiwia Primary</v>
          </cell>
          <cell r="D78" t="str">
            <v>ENG</v>
          </cell>
          <cell r="E78" t="str">
            <v>PEB_SHEFA</v>
          </cell>
          <cell r="F78" t="str">
            <v>Shefa PEB</v>
          </cell>
          <cell r="G78" t="str">
            <v>V</v>
          </cell>
          <cell r="H78" t="str">
            <v>Government of Vanuatu</v>
          </cell>
          <cell r="I78" t="str">
            <v>Nguna</v>
          </cell>
          <cell r="J78" t="str">
            <v>Shefa</v>
          </cell>
          <cell r="K78" t="str">
            <v>0084806001</v>
          </cell>
          <cell r="L78" t="str">
            <v>NOAIWIA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70</v>
          </cell>
          <cell r="Q78">
            <v>70</v>
          </cell>
          <cell r="R78">
            <v>11</v>
          </cell>
          <cell r="S78">
            <v>10</v>
          </cell>
        </row>
        <row r="79">
          <cell r="B79" t="str">
            <v>054844</v>
          </cell>
          <cell r="C79" t="str">
            <v>Nottage Primary</v>
          </cell>
          <cell r="D79" t="str">
            <v>ENG</v>
          </cell>
          <cell r="E79" t="str">
            <v>PEB_SHEFA</v>
          </cell>
          <cell r="F79" t="str">
            <v>Shefa PEB</v>
          </cell>
          <cell r="G79" t="str">
            <v>V</v>
          </cell>
          <cell r="H79" t="str">
            <v>Government of Vanuatu</v>
          </cell>
          <cell r="I79" t="str">
            <v>Tongoa</v>
          </cell>
          <cell r="J79" t="str">
            <v>Shefa</v>
          </cell>
          <cell r="K79" t="str">
            <v>0084778001</v>
          </cell>
          <cell r="L79" t="str">
            <v>NOTTAGE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81</v>
          </cell>
          <cell r="Q79">
            <v>81</v>
          </cell>
          <cell r="R79">
            <v>15</v>
          </cell>
          <cell r="S79">
            <v>13</v>
          </cell>
        </row>
        <row r="80">
          <cell r="B80" t="str">
            <v>055447</v>
          </cell>
          <cell r="C80" t="str">
            <v>Pango English Primary</v>
          </cell>
          <cell r="D80" t="str">
            <v>ENG</v>
          </cell>
          <cell r="E80" t="str">
            <v>PEB_SHEFA</v>
          </cell>
          <cell r="F80" t="str">
            <v>Shefa PEB</v>
          </cell>
          <cell r="G80" t="str">
            <v>V</v>
          </cell>
          <cell r="H80" t="str">
            <v>Government of Vanuatu</v>
          </cell>
          <cell r="I80" t="str">
            <v>Efate</v>
          </cell>
          <cell r="J80" t="str">
            <v>Shefa</v>
          </cell>
          <cell r="K80" t="str">
            <v>0084802001</v>
          </cell>
          <cell r="L80" t="str">
            <v>PANGO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339</v>
          </cell>
          <cell r="Q80">
            <v>339</v>
          </cell>
          <cell r="R80">
            <v>56</v>
          </cell>
          <cell r="S80">
            <v>55</v>
          </cell>
        </row>
        <row r="81">
          <cell r="B81" t="str">
            <v>0554328</v>
          </cell>
          <cell r="C81" t="str">
            <v>Sea Side Community Primary</v>
          </cell>
          <cell r="D81" t="str">
            <v>ENG</v>
          </cell>
          <cell r="E81" t="str">
            <v>PCV</v>
          </cell>
          <cell r="F81" t="str">
            <v>Presbyterian Church of Vanuatu</v>
          </cell>
          <cell r="G81" t="str">
            <v>G</v>
          </cell>
          <cell r="H81" t="str">
            <v>Church (Government Assisted)</v>
          </cell>
          <cell r="I81" t="str">
            <v>Efate</v>
          </cell>
          <cell r="J81" t="str">
            <v>Shefa</v>
          </cell>
          <cell r="K81" t="str">
            <v>0087030001</v>
          </cell>
          <cell r="L81" t="str">
            <v>SEASIDE COMMUNITY SCHOOL</v>
          </cell>
          <cell r="M81" t="str">
            <v>PS</v>
          </cell>
          <cell r="N81" t="str">
            <v>Yes</v>
          </cell>
          <cell r="O81" t="str">
            <v xml:space="preserve">1 2 3 4 5 6 </v>
          </cell>
          <cell r="P81">
            <v>222</v>
          </cell>
          <cell r="Q81">
            <v>222</v>
          </cell>
          <cell r="R81">
            <v>41</v>
          </cell>
          <cell r="S81">
            <v>39</v>
          </cell>
        </row>
        <row r="82">
          <cell r="B82" t="str">
            <v>054653</v>
          </cell>
          <cell r="C82" t="str">
            <v>Sikembo Primary</v>
          </cell>
          <cell r="D82" t="str">
            <v>ENG</v>
          </cell>
          <cell r="E82" t="str">
            <v>PEB_SHEFA</v>
          </cell>
          <cell r="F82" t="str">
            <v>Shefa PEB</v>
          </cell>
          <cell r="G82" t="str">
            <v>V</v>
          </cell>
          <cell r="H82" t="str">
            <v>Government of Vanuatu</v>
          </cell>
          <cell r="I82" t="str">
            <v>Epi</v>
          </cell>
          <cell r="J82" t="str">
            <v>Shefa</v>
          </cell>
          <cell r="K82" t="str">
            <v>0084769001</v>
          </cell>
          <cell r="L82" t="str">
            <v>SIKEMBO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109</v>
          </cell>
          <cell r="Q82">
            <v>109</v>
          </cell>
          <cell r="R82">
            <v>100</v>
          </cell>
          <cell r="S82">
            <v>97</v>
          </cell>
        </row>
        <row r="83">
          <cell r="B83" t="str">
            <v>050214</v>
          </cell>
          <cell r="C83" t="str">
            <v>Ste Jeanne d'Arc Port Vila Primary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Efate</v>
          </cell>
          <cell r="J83" t="str">
            <v>Shefa</v>
          </cell>
          <cell r="K83" t="str">
            <v>0084830001</v>
          </cell>
          <cell r="L83" t="str">
            <v>ST JEANNE D'ARC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826</v>
          </cell>
          <cell r="Q83">
            <v>826</v>
          </cell>
          <cell r="R83">
            <v>251</v>
          </cell>
          <cell r="S83">
            <v>248</v>
          </cell>
        </row>
        <row r="84">
          <cell r="B84" t="str">
            <v>055457</v>
          </cell>
          <cell r="C84" t="str">
            <v>Takara Primary</v>
          </cell>
          <cell r="D84" t="str">
            <v>ENG</v>
          </cell>
          <cell r="E84" t="str">
            <v>PEB_SHEFA</v>
          </cell>
          <cell r="F84" t="str">
            <v>Shefa PEB</v>
          </cell>
          <cell r="G84" t="str">
            <v>V</v>
          </cell>
          <cell r="H84" t="str">
            <v>Government of Vanuatu</v>
          </cell>
          <cell r="I84" t="str">
            <v>Efate</v>
          </cell>
          <cell r="J84" t="str">
            <v>Shefa</v>
          </cell>
          <cell r="K84" t="str">
            <v>0084803001</v>
          </cell>
          <cell r="L84" t="str">
            <v>TAKARA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100</v>
          </cell>
          <cell r="Q84">
            <v>100</v>
          </cell>
          <cell r="R84">
            <v>30</v>
          </cell>
          <cell r="S84">
            <v>28</v>
          </cell>
        </row>
        <row r="85">
          <cell r="B85" t="str">
            <v>055860</v>
          </cell>
          <cell r="C85" t="str">
            <v>Tasiriki Primary</v>
          </cell>
          <cell r="D85" t="str">
            <v>ENG</v>
          </cell>
          <cell r="E85" t="str">
            <v>PEB_SHEFA</v>
          </cell>
          <cell r="F85" t="str">
            <v>Shefa PEB</v>
          </cell>
          <cell r="G85" t="str">
            <v>V</v>
          </cell>
          <cell r="H85" t="str">
            <v>Government of Vanuatu</v>
          </cell>
          <cell r="I85" t="str">
            <v>Moso</v>
          </cell>
          <cell r="J85" t="str">
            <v>Shefa</v>
          </cell>
          <cell r="K85" t="str">
            <v>0084808001</v>
          </cell>
          <cell r="L85" t="str">
            <v>TASARIKI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103</v>
          </cell>
          <cell r="Q85">
            <v>103</v>
          </cell>
          <cell r="R85">
            <v>1</v>
          </cell>
          <cell r="S85">
            <v>0</v>
          </cell>
        </row>
        <row r="86">
          <cell r="B86" t="str">
            <v>050216</v>
          </cell>
          <cell r="C86" t="str">
            <v>Vila  No 2 SDA Primary</v>
          </cell>
          <cell r="D86" t="str">
            <v>ENG</v>
          </cell>
          <cell r="E86" t="str">
            <v>SDA</v>
          </cell>
          <cell r="F86" t="str">
            <v>Seven Day Adventist</v>
          </cell>
          <cell r="G86" t="str">
            <v>G</v>
          </cell>
          <cell r="H86" t="str">
            <v>Church (Government Assisted)</v>
          </cell>
          <cell r="I86" t="str">
            <v>Efate</v>
          </cell>
          <cell r="J86" t="str">
            <v>Shefa</v>
          </cell>
          <cell r="K86" t="str">
            <v>0084828001</v>
          </cell>
          <cell r="L86" t="str">
            <v>VILA NO.2 SDA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324</v>
          </cell>
          <cell r="Q86">
            <v>324</v>
          </cell>
          <cell r="R86">
            <v>175</v>
          </cell>
          <cell r="S86">
            <v>168</v>
          </cell>
        </row>
        <row r="87">
          <cell r="B87" t="str">
            <v>050217</v>
          </cell>
          <cell r="C87" t="str">
            <v>Vila East Primary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Efate</v>
          </cell>
          <cell r="J87" t="str">
            <v>Shefa</v>
          </cell>
          <cell r="K87" t="str">
            <v>0084755001</v>
          </cell>
          <cell r="L87" t="str">
            <v>VILA EAST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521</v>
          </cell>
          <cell r="Q87">
            <v>521</v>
          </cell>
          <cell r="R87">
            <v>137</v>
          </cell>
          <cell r="S87">
            <v>132</v>
          </cell>
        </row>
        <row r="88">
          <cell r="B88" t="str">
            <v>050218</v>
          </cell>
          <cell r="C88" t="str">
            <v>Vila North Primary</v>
          </cell>
          <cell r="D88" t="str">
            <v>ENG</v>
          </cell>
          <cell r="E88" t="str">
            <v>PEB_SHEFA</v>
          </cell>
          <cell r="F88" t="str">
            <v>Shefa PEB</v>
          </cell>
          <cell r="G88" t="str">
            <v>V</v>
          </cell>
          <cell r="H88" t="str">
            <v>Government of Vanuatu</v>
          </cell>
          <cell r="I88" t="str">
            <v>Efate</v>
          </cell>
          <cell r="J88" t="str">
            <v>Shefa</v>
          </cell>
          <cell r="K88" t="str">
            <v>0084756001</v>
          </cell>
          <cell r="L88" t="str">
            <v>VILA NORTH SCHOOL</v>
          </cell>
          <cell r="M88" t="str">
            <v>PS</v>
          </cell>
          <cell r="N88" t="str">
            <v>Yes</v>
          </cell>
          <cell r="O88" t="str">
            <v xml:space="preserve">1 2 3 4 5 6 </v>
          </cell>
          <cell r="P88">
            <v>583</v>
          </cell>
          <cell r="Q88">
            <v>583</v>
          </cell>
          <cell r="R88">
            <v>38</v>
          </cell>
          <cell r="S88">
            <v>32</v>
          </cell>
        </row>
        <row r="89">
          <cell r="B89" t="str">
            <v>054663</v>
          </cell>
          <cell r="C89" t="str">
            <v>Yevali Primary</v>
          </cell>
          <cell r="D89" t="str">
            <v>ENG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0084770001</v>
          </cell>
          <cell r="L89" t="str">
            <v>YEVALI PRIMARY SCHOOL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116</v>
          </cell>
          <cell r="Q89">
            <v>116</v>
          </cell>
          <cell r="R89">
            <v>65</v>
          </cell>
          <cell r="S89">
            <v>38</v>
          </cell>
        </row>
        <row r="90">
          <cell r="B90" t="str">
            <v>066411</v>
          </cell>
          <cell r="C90" t="str">
            <v>Fetukai Primary</v>
          </cell>
          <cell r="D90" t="str">
            <v>ENG</v>
          </cell>
          <cell r="E90" t="str">
            <v>PEB_TAFEA</v>
          </cell>
          <cell r="F90" t="str">
            <v>Tafea PEB</v>
          </cell>
          <cell r="G90" t="str">
            <v>V</v>
          </cell>
          <cell r="H90" t="str">
            <v>Government of Vanuatu</v>
          </cell>
          <cell r="I90" t="str">
            <v>Tanna</v>
          </cell>
          <cell r="J90" t="str">
            <v>Tafea</v>
          </cell>
          <cell r="K90" t="str">
            <v>0084956001</v>
          </cell>
          <cell r="L90" t="str">
            <v>FETUKAI PRIMARY SCHOOL</v>
          </cell>
          <cell r="M90" t="str">
            <v>PS</v>
          </cell>
          <cell r="N90" t="str">
            <v>No</v>
          </cell>
          <cell r="O90" t="str">
            <v xml:space="preserve">1 2 3 4 5 6 7 8 </v>
          </cell>
          <cell r="P90">
            <v>289</v>
          </cell>
          <cell r="Q90">
            <v>289</v>
          </cell>
          <cell r="R90">
            <v>92</v>
          </cell>
          <cell r="S90">
            <v>90</v>
          </cell>
        </row>
        <row r="91">
          <cell r="B91" t="str">
            <v>066419</v>
          </cell>
          <cell r="C91" t="str">
            <v>Imafen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Tanna</v>
          </cell>
          <cell r="J91" t="str">
            <v>Tafea</v>
          </cell>
          <cell r="K91" t="str">
            <v>0085024001</v>
          </cell>
          <cell r="L91" t="str">
            <v>IMAFEN PRIMARY SCHOOL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170</v>
          </cell>
          <cell r="Q91">
            <v>170</v>
          </cell>
          <cell r="R91">
            <v>137</v>
          </cell>
          <cell r="S91">
            <v>52</v>
          </cell>
        </row>
        <row r="92">
          <cell r="B92" t="str">
            <v>066424</v>
          </cell>
          <cell r="C92" t="str">
            <v>Ipekel Primary</v>
          </cell>
          <cell r="D92" t="str">
            <v>FRE</v>
          </cell>
          <cell r="E92" t="str">
            <v>CATH</v>
          </cell>
          <cell r="F92" t="str">
            <v>Catholic Education Authority</v>
          </cell>
          <cell r="G92" t="str">
            <v>G</v>
          </cell>
          <cell r="H92" t="str">
            <v>Church (Government Assisted)</v>
          </cell>
          <cell r="I92" t="str">
            <v>Tanna</v>
          </cell>
          <cell r="J92" t="str">
            <v>Tafea</v>
          </cell>
          <cell r="K92" t="str">
            <v>0085117001</v>
          </cell>
          <cell r="L92" t="str">
            <v>IPEKEL PRIMARY SCHOOL</v>
          </cell>
          <cell r="M92" t="str">
            <v>PS</v>
          </cell>
          <cell r="N92" t="str">
            <v>No</v>
          </cell>
          <cell r="O92" t="str">
            <v xml:space="preserve">1 2 3 4 5 6 </v>
          </cell>
          <cell r="P92">
            <v>100</v>
          </cell>
          <cell r="Q92">
            <v>100</v>
          </cell>
          <cell r="R92">
            <v>86</v>
          </cell>
          <cell r="S92">
            <v>84</v>
          </cell>
        </row>
        <row r="93">
          <cell r="B93" t="str">
            <v>066431</v>
          </cell>
          <cell r="C93" t="str">
            <v>Itaku Primary</v>
          </cell>
          <cell r="D93" t="str">
            <v>FRE</v>
          </cell>
          <cell r="E93" t="str">
            <v>CATH</v>
          </cell>
          <cell r="F93" t="str">
            <v>Catholic Education Authority</v>
          </cell>
          <cell r="G93" t="str">
            <v>G</v>
          </cell>
          <cell r="H93" t="str">
            <v>Church (Government Assisted)</v>
          </cell>
          <cell r="I93" t="str">
            <v>Tanna</v>
          </cell>
          <cell r="J93" t="str">
            <v>Tafea</v>
          </cell>
          <cell r="K93" t="str">
            <v>0085118001</v>
          </cell>
          <cell r="L93" t="str">
            <v>ITAKU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145</v>
          </cell>
          <cell r="Q93">
            <v>145</v>
          </cell>
          <cell r="R93">
            <v>138</v>
          </cell>
          <cell r="S93">
            <v>0</v>
          </cell>
        </row>
        <row r="94">
          <cell r="B94" t="str">
            <v>066445</v>
          </cell>
          <cell r="C94" t="str">
            <v>Lapkit Primary</v>
          </cell>
          <cell r="D94" t="str">
            <v>FRE</v>
          </cell>
          <cell r="E94" t="str">
            <v>PEB_TAFEA</v>
          </cell>
          <cell r="F94" t="str">
            <v>Tafea PEB</v>
          </cell>
          <cell r="G94" t="str">
            <v>V</v>
          </cell>
          <cell r="H94" t="str">
            <v>Government of Vanuatu</v>
          </cell>
          <cell r="I94" t="str">
            <v>Tanna</v>
          </cell>
          <cell r="J94" t="str">
            <v>Tafea</v>
          </cell>
          <cell r="K94" t="str">
            <v>0084977001</v>
          </cell>
          <cell r="L94" t="str">
            <v>LAPKIT PRIMARY SCHOOL</v>
          </cell>
          <cell r="M94" t="str">
            <v>PS</v>
          </cell>
          <cell r="N94" t="str">
            <v>No</v>
          </cell>
          <cell r="O94" t="str">
            <v xml:space="preserve">1 2 3 4 5 6 </v>
          </cell>
          <cell r="P94">
            <v>44</v>
          </cell>
          <cell r="Q94">
            <v>44</v>
          </cell>
          <cell r="R94">
            <v>32</v>
          </cell>
          <cell r="S94">
            <v>30</v>
          </cell>
        </row>
        <row r="95">
          <cell r="B95" t="str">
            <v>066448</v>
          </cell>
          <cell r="C95" t="str">
            <v>Lautapunga Primary</v>
          </cell>
          <cell r="D95" t="str">
            <v>FRE</v>
          </cell>
          <cell r="E95" t="str">
            <v>CATH</v>
          </cell>
          <cell r="F95" t="str">
            <v>Catholic Education Authority</v>
          </cell>
          <cell r="G95" t="str">
            <v>G</v>
          </cell>
          <cell r="H95" t="str">
            <v>Church (Government Assisted)</v>
          </cell>
          <cell r="I95" t="str">
            <v>Tanna</v>
          </cell>
          <cell r="J95" t="str">
            <v>Tafea</v>
          </cell>
          <cell r="K95" t="str">
            <v>0085121001</v>
          </cell>
          <cell r="L95" t="str">
            <v>LAUTAPUNGA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79</v>
          </cell>
          <cell r="Q95">
            <v>79</v>
          </cell>
          <cell r="R95">
            <v>77</v>
          </cell>
          <cell r="S95">
            <v>68</v>
          </cell>
        </row>
        <row r="96">
          <cell r="B96" t="str">
            <v>066449</v>
          </cell>
          <cell r="C96" t="str">
            <v>Lenakel Primary</v>
          </cell>
          <cell r="D96" t="str">
            <v>ENG</v>
          </cell>
          <cell r="E96" t="str">
            <v>PCV</v>
          </cell>
          <cell r="F96" t="str">
            <v>Presbyterian Church of Vanuatu</v>
          </cell>
          <cell r="G96" t="str">
            <v>G</v>
          </cell>
          <cell r="H96" t="str">
            <v>Church (Government Assisted)</v>
          </cell>
          <cell r="I96" t="str">
            <v>Tanna</v>
          </cell>
          <cell r="J96" t="str">
            <v>Tafea</v>
          </cell>
          <cell r="K96" t="str">
            <v>0084980001</v>
          </cell>
          <cell r="L96" t="str">
            <v>LENAKEL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440</v>
          </cell>
          <cell r="Q96">
            <v>440</v>
          </cell>
          <cell r="R96">
            <v>172</v>
          </cell>
          <cell r="S96">
            <v>151</v>
          </cell>
        </row>
        <row r="97">
          <cell r="B97" t="str">
            <v>066490</v>
          </cell>
          <cell r="C97" t="str">
            <v>Louanuialu Primary</v>
          </cell>
          <cell r="D97" t="str">
            <v>ENG</v>
          </cell>
          <cell r="E97" t="str">
            <v>PEB_TAFEA</v>
          </cell>
          <cell r="F97" t="str">
            <v>Tafea PEB</v>
          </cell>
          <cell r="G97" t="str">
            <v>V</v>
          </cell>
          <cell r="H97" t="str">
            <v>Government of Vanuatu</v>
          </cell>
          <cell r="I97" t="str">
            <v>Tanna</v>
          </cell>
          <cell r="J97" t="str">
            <v>Tafea</v>
          </cell>
          <cell r="K97" t="str">
            <v>0085004001</v>
          </cell>
          <cell r="L97" t="str">
            <v>LOUNIALOU PRIMARY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187</v>
          </cell>
          <cell r="Q97">
            <v>187</v>
          </cell>
          <cell r="R97">
            <v>184</v>
          </cell>
          <cell r="S97">
            <v>181</v>
          </cell>
        </row>
        <row r="98">
          <cell r="B98" t="str">
            <v>066455</v>
          </cell>
          <cell r="C98" t="str">
            <v>Loukatai Primary</v>
          </cell>
          <cell r="D98" t="str">
            <v>ENG</v>
          </cell>
          <cell r="E98" t="str">
            <v>PEB_TAFEA</v>
          </cell>
          <cell r="F98" t="str">
            <v>Tafea PEB</v>
          </cell>
          <cell r="G98" t="str">
            <v>V</v>
          </cell>
          <cell r="H98" t="str">
            <v>Government of Vanuatu</v>
          </cell>
          <cell r="I98" t="str">
            <v>Tanna</v>
          </cell>
          <cell r="J98" t="str">
            <v>Tafea</v>
          </cell>
          <cell r="K98" t="str">
            <v>0084985001</v>
          </cell>
          <cell r="L98" t="str">
            <v>LOUKATAI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227</v>
          </cell>
          <cell r="Q98">
            <v>227</v>
          </cell>
          <cell r="R98">
            <v>128</v>
          </cell>
          <cell r="S98">
            <v>122</v>
          </cell>
        </row>
        <row r="99">
          <cell r="B99" t="str">
            <v>066459</v>
          </cell>
          <cell r="C99" t="str">
            <v>Lounapkiko Primary</v>
          </cell>
          <cell r="D99" t="str">
            <v>ENG</v>
          </cell>
          <cell r="E99" t="str">
            <v>PEB_TAFEA</v>
          </cell>
          <cell r="F99" t="str">
            <v>Tafea PEB</v>
          </cell>
          <cell r="G99" t="str">
            <v>V</v>
          </cell>
          <cell r="H99" t="str">
            <v>Government of Vanuatu</v>
          </cell>
          <cell r="I99" t="str">
            <v>Tanna</v>
          </cell>
          <cell r="J99" t="str">
            <v>Tafea</v>
          </cell>
          <cell r="K99" t="str">
            <v>0085012001</v>
          </cell>
          <cell r="L99" t="str">
            <v>LOUNAPKIKO PRIMARY SCHOOL</v>
          </cell>
          <cell r="M99" t="str">
            <v>PS</v>
          </cell>
          <cell r="N99" t="str">
            <v>No</v>
          </cell>
          <cell r="O99" t="str">
            <v xml:space="preserve">1 2 3 4 5 6 </v>
          </cell>
          <cell r="P99">
            <v>159</v>
          </cell>
          <cell r="Q99">
            <v>159</v>
          </cell>
          <cell r="R99">
            <v>113</v>
          </cell>
          <cell r="S99">
            <v>104</v>
          </cell>
        </row>
        <row r="100">
          <cell r="B100" t="str">
            <v>066373</v>
          </cell>
          <cell r="C100" t="str">
            <v>Port Melou Primary</v>
          </cell>
          <cell r="D100" t="str">
            <v>FRE</v>
          </cell>
          <cell r="E100" t="str">
            <v>PEB_TAFEA</v>
          </cell>
          <cell r="F100" t="str">
            <v>Tafea PEB</v>
          </cell>
          <cell r="G100" t="str">
            <v>V</v>
          </cell>
          <cell r="H100" t="str">
            <v>Government of Vanuatu</v>
          </cell>
          <cell r="I100" t="str">
            <v>Erromango</v>
          </cell>
          <cell r="J100" t="str">
            <v>Tafea</v>
          </cell>
          <cell r="K100" t="str">
            <v>0084948001</v>
          </cell>
          <cell r="L100" t="str">
            <v>PORT MELOU PRIMARY SCHOOL</v>
          </cell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105</v>
          </cell>
          <cell r="Q100">
            <v>105</v>
          </cell>
          <cell r="R100">
            <v>101</v>
          </cell>
          <cell r="S100">
            <v>0</v>
          </cell>
        </row>
        <row r="101">
          <cell r="B101" t="str">
            <v>066379</v>
          </cell>
          <cell r="C101" t="str">
            <v>Tapisi Primary</v>
          </cell>
          <cell r="D101" t="str">
            <v>ENG</v>
          </cell>
          <cell r="E101" t="str">
            <v>PEB_TAFEA</v>
          </cell>
          <cell r="F101" t="str">
            <v>Tafea PEB</v>
          </cell>
          <cell r="G101" t="str">
            <v>V</v>
          </cell>
          <cell r="H101" t="str">
            <v>Government of Vanuatu</v>
          </cell>
          <cell r="I101" t="str">
            <v>Erromango</v>
          </cell>
          <cell r="J101" t="str">
            <v>Tafea</v>
          </cell>
          <cell r="K101" t="str">
            <v>0085014001</v>
          </cell>
          <cell r="L101" t="str">
            <v>TAPISI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49</v>
          </cell>
          <cell r="Q101">
            <v>49</v>
          </cell>
          <cell r="R101">
            <v>48</v>
          </cell>
          <cell r="S101">
            <v>33</v>
          </cell>
        </row>
        <row r="102">
          <cell r="B102" t="str">
            <v>066480</v>
          </cell>
          <cell r="C102" t="str">
            <v>Tuhu Primary</v>
          </cell>
          <cell r="D102" t="str">
            <v>ENG</v>
          </cell>
          <cell r="E102" t="str">
            <v>PEB_TAFEA</v>
          </cell>
          <cell r="F102" t="str">
            <v>Tafea PEB</v>
          </cell>
          <cell r="G102" t="str">
            <v>V</v>
          </cell>
          <cell r="H102" t="str">
            <v>Government of Vanuatu</v>
          </cell>
          <cell r="I102" t="str">
            <v>Tanna</v>
          </cell>
          <cell r="J102" t="str">
            <v>Tafea</v>
          </cell>
          <cell r="K102" t="str">
            <v>0084998001</v>
          </cell>
          <cell r="L102" t="str">
            <v>TUHU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217</v>
          </cell>
          <cell r="Q102">
            <v>217</v>
          </cell>
          <cell r="R102">
            <v>109</v>
          </cell>
          <cell r="S102">
            <v>85</v>
          </cell>
        </row>
        <row r="103">
          <cell r="B103" t="str">
            <v>066781</v>
          </cell>
          <cell r="C103" t="str">
            <v>Umetch Primary</v>
          </cell>
          <cell r="D103" t="str">
            <v>FRE</v>
          </cell>
          <cell r="E103" t="str">
            <v>CATH</v>
          </cell>
          <cell r="F103" t="str">
            <v>Catholic Education Authority</v>
          </cell>
          <cell r="G103" t="str">
            <v>G</v>
          </cell>
          <cell r="H103" t="str">
            <v>Church (Government Assisted)</v>
          </cell>
          <cell r="I103" t="str">
            <v>Aneityum</v>
          </cell>
          <cell r="J103" t="str">
            <v>Tafea</v>
          </cell>
          <cell r="K103" t="str">
            <v>0085126001</v>
          </cell>
          <cell r="L103" t="str">
            <v>UMEJ PRIMARY SCHOOL</v>
          </cell>
          <cell r="M103" t="str">
            <v>PS</v>
          </cell>
          <cell r="N103" t="str">
            <v>No</v>
          </cell>
          <cell r="O103" t="str">
            <v xml:space="preserve">1 2 3 4 5 6 </v>
          </cell>
          <cell r="P103">
            <v>54</v>
          </cell>
          <cell r="Q103">
            <v>54</v>
          </cell>
          <cell r="R103">
            <v>31</v>
          </cell>
          <cell r="S103">
            <v>30</v>
          </cell>
        </row>
        <row r="104">
          <cell r="B104" t="str">
            <v>066483</v>
          </cell>
          <cell r="C104" t="str">
            <v>Yapilmai Primary</v>
          </cell>
          <cell r="D104" t="str">
            <v>FRE</v>
          </cell>
          <cell r="E104" t="str">
            <v>PEB_TAFEA</v>
          </cell>
          <cell r="F104" t="str">
            <v>Tafea PEB</v>
          </cell>
          <cell r="G104" t="str">
            <v>V</v>
          </cell>
          <cell r="H104" t="str">
            <v>Government of Vanuatu</v>
          </cell>
          <cell r="I104" t="str">
            <v>Tanna</v>
          </cell>
          <cell r="J104" t="str">
            <v>Tafea</v>
          </cell>
          <cell r="K104" t="str">
            <v>0084999001</v>
          </cell>
          <cell r="L104" t="str">
            <v>YAPILMAI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241</v>
          </cell>
          <cell r="Q104">
            <v>241</v>
          </cell>
          <cell r="R104">
            <v>106</v>
          </cell>
          <cell r="S104">
            <v>104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30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Q12"/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Q13"/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Q14"/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Q15"/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Q16"/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Q17"/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Q18"/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Q19"/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Q20"/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Q21"/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Q22"/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Q23"/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Q24"/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Q25"/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Q26"/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Q27"/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Q28"/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Q29"/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Q30"/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Q31"/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I32"/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Q32"/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Q33"/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Q34"/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Q35"/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Q36"/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Q37"/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Q38"/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Q39"/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Q40"/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Q41"/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Q42"/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Q43"/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Q44"/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P45"/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Q46"/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Q47"/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Q48"/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Q49"/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Q50"/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Q51"/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Q52"/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Q53"/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Q54"/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Q55"/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Q56"/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Q57"/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Q58"/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Q59"/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Q60"/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Q61"/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Q62"/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Q63"/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Q64"/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P65"/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Q66"/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Q67"/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Q68"/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Q69"/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Q70"/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Q71"/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Q72"/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Q73"/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Q74"/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Q75"/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Q76"/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Q77"/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Q78"/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Q79"/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Q80"/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P81"/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Q82"/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Q83"/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Q84"/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Q85"/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Q86"/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Q87"/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Q88"/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Q89"/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Q90"/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Q91"/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Q92"/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Q93"/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Q94"/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Q95"/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Q96"/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Q97"/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Q98"/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Q99"/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Q100"/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Q101"/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Q102"/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Q103"/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Q104"/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Q105"/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Q106"/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Q107"/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Q108"/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Q109"/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Q110"/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Q111"/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Q112"/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Q113"/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Q114"/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Q115"/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Q116"/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Q117"/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Q118"/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Q119"/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Q120"/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Q121"/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Q122"/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Q123"/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Q124"/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Q125"/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Q126"/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Q127"/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Q128"/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Q129"/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Q130"/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Q131"/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Q132"/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Q133"/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Q134"/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Q135"/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Q136"/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Q137"/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Q138"/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Q139"/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Q140"/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Q141"/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Q142"/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Q143"/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Q144"/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Q145"/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Q146"/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Q147"/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Q148"/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Q149"/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Q150"/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Q151"/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Q152"/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Q153"/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Q154"/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Q155"/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Q156"/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Q157"/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Q158"/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Q159"/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Q160"/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Q161"/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Q162"/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Q163"/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Q164"/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Q165"/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Q166"/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Q167"/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Q168"/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Q169"/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Q170"/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Q171"/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Q172"/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Q173"/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Q174"/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Q175"/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Q176"/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Q177"/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Q178"/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Q179"/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Q180"/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Q181"/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Q182"/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Q183"/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Q184"/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Q185"/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Q186"/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Q187"/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Q188"/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Q189"/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Q190"/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Q191"/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Q192"/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Q193"/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Q194"/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Q195"/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Q196"/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Q197"/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P198"/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Q199"/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Q200"/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Q201"/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Q202"/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Q203"/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Q204"/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Q205"/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Q206"/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Q207"/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Q208"/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Q209"/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Q210"/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P211"/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Q212"/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Q213"/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Q214"/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Q215"/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Q216"/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Q217"/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Q218"/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Q219"/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Q220"/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Q221"/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Q222"/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Q223"/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Q224"/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Q225"/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Q226"/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Q227"/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Q228"/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Q229"/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Q230"/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Q231"/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Q232"/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Q233"/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Q234"/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Q235"/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P236"/>
          <cell r="Q236">
            <v>475260</v>
          </cell>
          <cell r="R236">
            <v>475260</v>
          </cell>
          <cell r="S236"/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Q237"/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Q238"/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Q239"/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Q240"/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Q241"/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Q242"/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Q243"/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Q244"/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Q245"/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Q246"/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Q247"/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Q248"/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Q249"/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Q250"/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Q251"/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Q252"/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Q253"/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Q254"/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Q255"/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Q256"/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Q257"/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Q258"/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Q259"/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Q260"/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Q261"/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Q262"/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Q263"/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Q264"/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Q265"/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Q266"/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Q267"/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Q268"/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Q269"/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Q270"/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Q271"/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Q272"/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Q273"/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Q274"/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P275"/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Q276"/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Q277"/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Q278"/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Q279"/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Q280"/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Q281"/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P282"/>
          <cell r="Q282">
            <v>146850</v>
          </cell>
          <cell r="R282">
            <v>146850</v>
          </cell>
          <cell r="S282"/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P283"/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Q284"/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Q285"/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P286"/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P287"/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Q288"/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Q289"/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Q290"/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Q291"/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Q292"/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Q293"/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Q294"/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Q295"/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Q296"/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Q297"/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Q298"/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Q299"/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Q300"/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Q301"/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P302"/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P303"/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Q304"/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Q305"/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Q306"/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Q307"/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P308"/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Q309"/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Q310"/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Q311"/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Q312"/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Q313"/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Q314"/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Q315"/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Q316"/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Q317"/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Q318"/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P319"/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Q320"/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Q321"/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Q322"/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P323"/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P324"/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Q325"/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Q326"/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Q327"/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Q328"/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Q329"/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Q330"/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Q331"/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P332"/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Q333"/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P334"/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P335"/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Q336"/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Q337"/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Q338"/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P339"/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P340"/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P341"/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Q342"/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Q343"/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een Paul" id="{860A3F0B-1599-4E65-8EA7-6F34156B0CD3}" userId="S::mpaul@vanuatu.gov.vu::1213d0b9-da14-4d80-b946-9a681a0b7a2d" providerId="AD"/>
  <person displayName="Darlpi Abbie" id="{F37914DB-6C8E-463C-A059-110BD23A466D}" userId="S::dabbie@vanuatu.gov.vu::e0fc65b5-0a87-4627-8f18-8cc0c883f677" providerId="AD"/>
  <person displayName="Arnjay Leodoro" id="{0095C668-7EBE-4E11-9484-541CB5B784BE}" userId="S::aleodoro@vanuatu.gov.vu::6217d58b-07d0-460e-9d5a-145900ca051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20" dT="2025-01-15T04:35:24.60" personId="{860A3F0B-1599-4E65-8EA7-6F34156B0CD3}" id="{827CDD5A-BC2E-4B6A-9B45-FFDB6B4BB874}">
    <text>2024 Overpayment yet to be paid vt124,600</text>
  </threadedComment>
  <threadedComment ref="V36" dT="2025-01-29T05:11:35.32" personId="{860A3F0B-1599-4E65-8EA7-6F34156B0CD3}" id="{60B2C412-195B-41C4-8130-462EC88DD2E4}">
    <text>2024 Underpayment now paid in full</text>
  </threadedComment>
  <threadedComment ref="V46" dT="2025-01-15T04:22:36.13" personId="{860A3F0B-1599-4E65-8EA7-6F34156B0CD3}" id="{1ED60764-F325-4C90-A3CB-536BB47868ED}">
    <text xml:space="preserve">2024 Complete payment of overpayment
</text>
  </threadedComment>
  <threadedComment ref="V55" dT="2025-01-15T04:26:32.89" personId="{860A3F0B-1599-4E65-8EA7-6F34156B0CD3}" id="{0D8ED2C0-42F9-4405-8E01-EDBAFE6EF35F}">
    <text>2024 Complete payment of overpayment</text>
  </threadedComment>
  <threadedComment ref="V63" dT="2025-01-15T04:26:50.52" personId="{860A3F0B-1599-4E65-8EA7-6F34156B0CD3}" id="{A5284D73-3488-49AC-AA31-0B2E6214205E}">
    <text>2024 Complete payment of overpayment</text>
  </threadedComment>
  <threadedComment ref="V66" dT="2025-01-15T04:26:27.55" personId="{860A3F0B-1599-4E65-8EA7-6F34156B0CD3}" id="{AC7A87C2-4EA2-43FA-8AC9-6D2ADDD1A802}">
    <text>2024 Complete payment of overpayment</text>
  </threadedComment>
  <threadedComment ref="V87" dT="2025-01-15T04:26:18.37" personId="{860A3F0B-1599-4E65-8EA7-6F34156B0CD3}" id="{933C81EB-632B-46BD-8841-EF605B9E3262}">
    <text>2024 Complete payment of overpayment</text>
  </threadedComment>
  <threadedComment ref="V103" dT="2025-01-15T04:26:39.64" personId="{860A3F0B-1599-4E65-8EA7-6F34156B0CD3}" id="{849D3A35-AD2B-4079-9F90-9FE4F6E3AA30}">
    <text>2024 Complete payment of overpayment</text>
  </threadedComment>
  <threadedComment ref="V112" dT="2025-01-15T04:26:45.54" personId="{860A3F0B-1599-4E65-8EA7-6F34156B0CD3}" id="{A2A8AD11-B90D-485D-B23E-18F21CFB366D}">
    <text>2024 Complete payment of overpayment</text>
  </threadedComment>
  <threadedComment ref="V165" dT="2025-01-15T04:22:29.11" personId="{860A3F0B-1599-4E65-8EA7-6F34156B0CD3}" id="{2C2FA6B9-9A14-47C5-A5F4-E0063279326F}">
    <text xml:space="preserve">2024 Complete payment of overpayment
</text>
  </threadedComment>
  <threadedComment ref="V200" dT="2025-01-15T04:20:43.67" personId="{860A3F0B-1599-4E65-8EA7-6F34156B0CD3}" id="{4605EE32-11EA-4A74-A975-84784AC739D3}">
    <text xml:space="preserve">2024 Complete payment of overpayment
</text>
  </threadedComment>
  <threadedComment ref="V209" dT="2025-01-15T04:20:50.22" personId="{860A3F0B-1599-4E65-8EA7-6F34156B0CD3}" id="{4BA0AFF3-55A1-4881-9E8B-C9830637D613}">
    <text xml:space="preserve">2024 Complete payment of overpayment
</text>
  </threadedComment>
  <threadedComment ref="V211" dT="2025-01-15T04:22:15.60" personId="{860A3F0B-1599-4E65-8EA7-6F34156B0CD3}" id="{27230806-658D-4CB9-B81C-4625214FD723}">
    <text xml:space="preserve">2024 Complete payment of overpayment
</text>
  </threadedComment>
  <threadedComment ref="V212" dT="2025-01-15T04:22:21.28" personId="{860A3F0B-1599-4E65-8EA7-6F34156B0CD3}" id="{35CA2A02-48C8-45BD-B147-A28F7D1D3C52}">
    <text xml:space="preserve">2024 Complete payment of overpayment
</text>
  </threadedComment>
  <threadedComment ref="V222" dT="2025-01-15T04:22:09.84" personId="{860A3F0B-1599-4E65-8EA7-6F34156B0CD3}" id="{4F652F92-E7B0-40D9-A93C-68654930D8B0}">
    <text xml:space="preserve">2024 Complete payment of overpayment
</text>
  </threadedComment>
  <threadedComment ref="V223" dT="2025-01-15T04:20:07.62" personId="{860A3F0B-1599-4E65-8EA7-6F34156B0CD3}" id="{FA723D5A-5318-414E-9975-1F1F2D65C683}">
    <text xml:space="preserve">2024 Complete payment of overpayment
</text>
  </threadedComment>
  <threadedComment ref="V226" dT="2025-01-15T04:20:55.92" personId="{860A3F0B-1599-4E65-8EA7-6F34156B0CD3}" id="{E8BFB532-A35D-495D-A7BB-B704CE37EFAA}">
    <text xml:space="preserve">2024 Complete payment of overpayment
</text>
  </threadedComment>
  <threadedComment ref="V229" dT="2025-01-15T04:22:05.33" personId="{860A3F0B-1599-4E65-8EA7-6F34156B0CD3}" id="{3AA91268-E35D-4C82-AC83-163001CA7728}">
    <text xml:space="preserve">2024 Complete payment of overpayment
</text>
  </threadedComment>
  <threadedComment ref="V231" dT="2025-01-15T04:20:23.71" personId="{860A3F0B-1599-4E65-8EA7-6F34156B0CD3}" id="{D699475A-96DA-4D99-8063-1852F85BD844}">
    <text xml:space="preserve">2024 Complete payment of overpayment
</text>
  </threadedComment>
  <threadedComment ref="V239" dT="2025-01-15T04:21:59.10" personId="{860A3F0B-1599-4E65-8EA7-6F34156B0CD3}" id="{BF2A28AE-A167-466C-9B30-2FCBFDACD488}">
    <text xml:space="preserve">2024 Complete payment of overpayment
</text>
  </threadedComment>
  <threadedComment ref="V242" dT="2025-01-15T04:21:51.63" personId="{860A3F0B-1599-4E65-8EA7-6F34156B0CD3}" id="{A7CF8531-3496-40EC-B375-4AA7BD9030BE}">
    <text xml:space="preserve">2024 Complete payment of overpayment
</text>
  </threadedComment>
  <threadedComment ref="V253" dT="2025-01-15T04:20:16.77" personId="{860A3F0B-1599-4E65-8EA7-6F34156B0CD3}" id="{212D84A8-10C8-4CE4-8B7E-62EE6FEDCC7D}">
    <text xml:space="preserve">2024 Complete payment of overpayment
</text>
  </threadedComment>
  <threadedComment ref="V254" dT="2025-01-15T04:21:39.02" personId="{860A3F0B-1599-4E65-8EA7-6F34156B0CD3}" id="{B2225446-A998-44B0-9F37-8F5C539D6A95}">
    <text xml:space="preserve">2024 Complete payment of overpayment
</text>
  </threadedComment>
  <threadedComment ref="V258" dT="2025-01-15T04:21:33.46" personId="{860A3F0B-1599-4E65-8EA7-6F34156B0CD3}" id="{BCEAD746-9415-4F80-B31A-1DF1DF204804}">
    <text xml:space="preserve">2024 Complete payment of overpayment
</text>
  </threadedComment>
  <threadedComment ref="V260" dT="2025-01-15T04:21:01.47" personId="{860A3F0B-1599-4E65-8EA7-6F34156B0CD3}" id="{E7F4BA29-8B9E-49B3-826E-AEB36C59DF5B}">
    <text xml:space="preserve">2024 Complete payment of overpayment
</text>
  </threadedComment>
  <threadedComment ref="V264" dT="2025-01-15T04:21:08.43" personId="{860A3F0B-1599-4E65-8EA7-6F34156B0CD3}" id="{7D5A53EC-2B2C-4F29-BC07-02067768E183}">
    <text xml:space="preserve">2024 Complete payment of overpayment
</text>
  </threadedComment>
  <threadedComment ref="V270" dT="2025-01-15T04:21:21.17" personId="{860A3F0B-1599-4E65-8EA7-6F34156B0CD3}" id="{A769C2EF-C62C-47F8-9651-F66DE2D1DBD1}">
    <text xml:space="preserve">2024 Complete payment of overpayment
</text>
  </threadedComment>
  <threadedComment ref="V274" dT="2025-01-15T04:21:15.76" personId="{860A3F0B-1599-4E65-8EA7-6F34156B0CD3}" id="{2E962448-16CD-40C0-B84E-9AB4C5C0F085}">
    <text xml:space="preserve">2024 Complete payment of overpayment
</text>
  </threadedComment>
  <threadedComment ref="V279" dT="2025-01-15T04:20:00.80" personId="{860A3F0B-1599-4E65-8EA7-6F34156B0CD3}" id="{223479DA-B0A3-465B-B05F-0C2AFB620CC1}">
    <text xml:space="preserve">2024 Complete payment of overpayment
</text>
  </threadedComment>
  <threadedComment ref="V281" dT="2025-01-15T04:19:04.15" personId="{860A3F0B-1599-4E65-8EA7-6F34156B0CD3}" id="{0CB9470F-AE6C-4988-B44F-9FB85D2880B3}">
    <text xml:space="preserve">2024 Complete payment of overpayment
</text>
  </threadedComment>
  <threadedComment ref="V291" dT="2025-01-15T04:18:45.76" personId="{860A3F0B-1599-4E65-8EA7-6F34156B0CD3}" id="{A81FEB04-A414-4BAD-9343-971BC775F743}">
    <text xml:space="preserve">2024 Complete payment of overpayment
</text>
  </threadedComment>
  <threadedComment ref="V301" dT="2025-01-15T04:19:51.58" personId="{860A3F0B-1599-4E65-8EA7-6F34156B0CD3}" id="{27A7966B-7534-4D15-89E3-077C84513A8E}">
    <text xml:space="preserve">2024 Complete payment of overpayment
</text>
  </threadedComment>
  <threadedComment ref="V302" dT="2025-01-15T04:19:41.80" personId="{860A3F0B-1599-4E65-8EA7-6F34156B0CD3}" id="{DEFADC92-53AF-482A-9596-743616174E4B}">
    <text xml:space="preserve">2024 Complete payment of overpayment
</text>
  </threadedComment>
  <threadedComment ref="V305" dT="2025-01-15T04:18:38.50" personId="{860A3F0B-1599-4E65-8EA7-6F34156B0CD3}" id="{893F540E-531C-40BE-9C97-E89C4F698551}">
    <text xml:space="preserve">2024 Complete payment of overpayment
</text>
  </threadedComment>
  <threadedComment ref="V310" dT="2025-01-15T04:19:21.56" personId="{860A3F0B-1599-4E65-8EA7-6F34156B0CD3}" id="{ECEE5EB9-9549-4863-91B2-951B5ADE2773}">
    <text xml:space="preserve">2024 Complete payment of overpayment
</text>
  </threadedComment>
  <threadedComment ref="V329" dT="2025-01-15T04:19:11.30" personId="{860A3F0B-1599-4E65-8EA7-6F34156B0CD3}" id="{73DD053C-A2C2-4908-9B09-0BF42EA62F46}">
    <text xml:space="preserve">2024 Complete payment of overpayment
</text>
  </threadedComment>
  <threadedComment ref="V332" dT="2025-01-15T04:36:17.33" personId="{860A3F0B-1599-4E65-8EA7-6F34156B0CD3}" id="{81CBF59C-B900-4739-90B4-65BB3BDA10CB}">
    <text>2024 Overpayment yet to be paid VT121,040</text>
  </threadedComment>
  <threadedComment ref="V342" dT="2025-01-15T04:19:30.02" personId="{860A3F0B-1599-4E65-8EA7-6F34156B0CD3}" id="{5689E791-AB13-46EF-9D1A-E6085EF0CEFE}">
    <text xml:space="preserve">2024 Complete payment of overpayment
</text>
  </threadedComment>
  <threadedComment ref="V363" dT="2025-01-15T04:18:14.04" personId="{860A3F0B-1599-4E65-8EA7-6F34156B0CD3}" id="{26BCDB7E-E337-4DE3-9EA8-D9036C9A9683}">
    <text xml:space="preserve">2024 Complete payment of overpayment
</text>
  </threadedComment>
  <threadedComment ref="V364" dT="2025-01-15T04:18:29.43" personId="{860A3F0B-1599-4E65-8EA7-6F34156B0CD3}" id="{E1E5EB84-F0C6-430E-B22F-E59575CC845C}">
    <text xml:space="preserve">2024 overpayment
-50,000 paid Tranche 1
-Outstanding 69,260vt
</text>
  </threadedComment>
  <threadedComment ref="V374" dT="2025-01-15T04:18:00.56" personId="{860A3F0B-1599-4E65-8EA7-6F34156B0CD3}" id="{7AFB988E-B1F7-4944-A369-1D87075B995F}">
    <text xml:space="preserve">2024 Complete payment of overpayment
</text>
  </threadedComment>
  <threadedComment ref="V381" dT="2025-01-15T04:36:55.61" personId="{860A3F0B-1599-4E65-8EA7-6F34156B0CD3}" id="{6AFBE9F3-426C-4C4A-B1C7-FCDB65251055}">
    <text>2024 Overpayment yet to be paid VT233,180-50,000=183,180</text>
  </threadedComment>
  <threadedComment ref="V388" dT="2025-01-15T04:17:49.72" personId="{860A3F0B-1599-4E65-8EA7-6F34156B0CD3}" id="{E3C75192-302B-4F74-952D-1FB4D4AD2A33}">
    <text xml:space="preserve">2024 Complete payment of overpayment
</text>
  </threadedComment>
  <threadedComment ref="V397" dT="2025-01-15T04:17:40.67" personId="{860A3F0B-1599-4E65-8EA7-6F34156B0CD3}" id="{201541A0-A871-4E2A-AC22-B6A76B20F36F}">
    <text xml:space="preserve">2024 Complete payment of overpayment
</text>
  </threadedComment>
  <threadedComment ref="V408" dT="2025-01-15T04:42:58.81" personId="{860A3F0B-1599-4E65-8EA7-6F34156B0CD3}" id="{DE3AD8B4-6124-4CE5-838F-A3735B66F713}">
    <text>2024 Overpayment yet to be paid VT325,740-50,000=275,740</text>
  </threadedComment>
  <threadedComment ref="V418" dT="2025-01-15T04:44:22.27" personId="{860A3F0B-1599-4E65-8EA7-6F34156B0CD3}" id="{C930FEAE-19A3-45F6-9367-D0095E7695C2}">
    <text>2024 Overpayment Yet to be paid VT42,720</text>
  </threadedComment>
  <threadedComment ref="V428" dT="2025-01-28T22:42:15.91" personId="{860A3F0B-1599-4E65-8EA7-6F34156B0CD3}" id="{FB4E1313-0580-4123-93A4-1922A469B552}">
    <text>2024 Overpayment total 396,940
-Paid in T1 50,000
-Outstanding 346,940</text>
  </threadedComment>
  <threadedComment ref="V431" dT="2025-01-15T04:17:22.15" personId="{860A3F0B-1599-4E65-8EA7-6F34156B0CD3}" id="{559A23EB-8FA2-4E56-B2A9-642F1A8A0410}">
    <text xml:space="preserve">2024 Complete payment of overpayment
</text>
  </threadedComment>
  <threadedComment ref="V438" dT="2025-01-15T04:17:12.38" personId="{860A3F0B-1599-4E65-8EA7-6F34156B0CD3}" id="{EF9AA931-ED40-4A7C-ADE8-FF1684844A5F}">
    <text>2024 Complete payment of overpayment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V18" dT="2025-01-29T05:11:35.32" personId="{860A3F0B-1599-4E65-8EA7-6F34156B0CD3}" id="{B49E8971-7474-4108-99FE-8288CFBB58A2}">
    <text>2024 Underpayment now paid in full</text>
  </threadedComment>
  <threadedComment ref="V31" dT="2025-01-15T04:26:32.89" personId="{860A3F0B-1599-4E65-8EA7-6F34156B0CD3}" id="{E50D0D85-87E6-441C-BB12-2DE1C6522BED}">
    <text>2024 Complete payment of overpayment</text>
  </threadedComment>
  <threadedComment ref="V36" dT="2025-01-15T04:26:50.52" personId="{860A3F0B-1599-4E65-8EA7-6F34156B0CD3}" id="{F3FEF14F-3683-4C83-BAE0-D963347117E8}">
    <text>2024 Complete payment of overpayment</text>
  </threadedComment>
  <threadedComment ref="V39" dT="2025-01-15T04:26:27.55" personId="{860A3F0B-1599-4E65-8EA7-6F34156B0CD3}" id="{DE6BA9D3-BB7D-429D-8DDE-DBA1CBCCC2A1}">
    <text>2024 Complete payment of overpayment</text>
  </threadedComment>
  <threadedComment ref="V50" dT="2025-01-15T04:26:18.37" personId="{860A3F0B-1599-4E65-8EA7-6F34156B0CD3}" id="{950C52D6-A1CE-431F-95AD-24EE67DA649D}">
    <text>2024 Complete payment of overpayment</text>
  </threadedComment>
  <threadedComment ref="V104" dT="2025-01-15T04:22:29.11" personId="{860A3F0B-1599-4E65-8EA7-6F34156B0CD3}" id="{BBE9E857-D9A2-4B44-B467-0924420EA855}">
    <text xml:space="preserve">2024 Complete payment of overpayment
</text>
  </threadedComment>
  <threadedComment ref="V138" dT="2025-01-15T04:20:43.67" personId="{860A3F0B-1599-4E65-8EA7-6F34156B0CD3}" id="{5819F9D4-7A6F-45BE-87F4-96DB5EE67992}">
    <text xml:space="preserve">2024 Complete payment of overpayment
</text>
  </threadedComment>
  <threadedComment ref="V146" dT="2025-01-15T04:22:15.60" personId="{860A3F0B-1599-4E65-8EA7-6F34156B0CD3}" id="{9365E3F3-ADD0-469E-A48F-1B2DB7BD7C26}">
    <text xml:space="preserve">2024 Complete payment of overpayment
</text>
  </threadedComment>
  <threadedComment ref="V147" dT="2025-01-15T04:22:21.28" personId="{860A3F0B-1599-4E65-8EA7-6F34156B0CD3}" id="{CCFD66AB-9B8C-4442-B12E-6537AC4A6589}">
    <text xml:space="preserve">2024 Complete payment of overpayment
</text>
  </threadedComment>
  <threadedComment ref="V157" dT="2025-01-15T04:22:09.84" personId="{860A3F0B-1599-4E65-8EA7-6F34156B0CD3}" id="{89691B55-5F87-4644-A357-3C3ECFCB55C0}">
    <text xml:space="preserve">2024 Complete payment of overpayment
</text>
  </threadedComment>
  <threadedComment ref="V158" dT="2025-01-15T04:20:07.62" personId="{860A3F0B-1599-4E65-8EA7-6F34156B0CD3}" id="{0F51BBF6-CA50-4FA5-942B-A8BE304D61DE}">
    <text xml:space="preserve">2024 Complete payment of overpayment
</text>
  </threadedComment>
  <threadedComment ref="V160" dT="2025-01-15T04:20:55.92" personId="{860A3F0B-1599-4E65-8EA7-6F34156B0CD3}" id="{F6C41191-46ED-4BF7-94F6-4B144A673761}">
    <text xml:space="preserve">2024 Complete payment of overpayment
</text>
  </threadedComment>
  <threadedComment ref="V163" dT="2025-01-15T04:22:05.33" personId="{860A3F0B-1599-4E65-8EA7-6F34156B0CD3}" id="{01582B0C-4D7A-4EE4-A275-F0031804EECB}">
    <text xml:space="preserve">2024 Complete payment of overpayment
</text>
  </threadedComment>
  <threadedComment ref="V165" dT="2025-01-15T04:20:23.71" personId="{860A3F0B-1599-4E65-8EA7-6F34156B0CD3}" id="{DAE72585-DFBE-424A-87B3-FC823760CBEE}">
    <text xml:space="preserve">2024 Complete payment of overpayment
</text>
  </threadedComment>
  <threadedComment ref="V171" dT="2025-01-15T04:21:59.10" personId="{860A3F0B-1599-4E65-8EA7-6F34156B0CD3}" id="{A4323B21-68B9-46F5-B80F-C2AE56DA975F}">
    <text xml:space="preserve">2024 Complete payment of overpayment
</text>
  </threadedComment>
  <threadedComment ref="V183" dT="2025-01-15T04:21:39.02" personId="{860A3F0B-1599-4E65-8EA7-6F34156B0CD3}" id="{43928203-B5B3-478E-BCC0-EDAC9D07B449}">
    <text xml:space="preserve">2024 Complete payment of overpayment
</text>
  </threadedComment>
  <threadedComment ref="V187" dT="2025-01-15T04:21:33.46" personId="{860A3F0B-1599-4E65-8EA7-6F34156B0CD3}" id="{441DB4F3-C941-4EDA-B2EC-61B1D955F720}">
    <text xml:space="preserve">2024 Complete payment of overpayment
</text>
  </threadedComment>
  <threadedComment ref="V189" dT="2025-01-15T04:21:01.47" personId="{860A3F0B-1599-4E65-8EA7-6F34156B0CD3}" id="{CD929A19-59AC-4A2E-AD4A-843884F5357D}">
    <text xml:space="preserve">2024 Complete payment of overpayment
</text>
  </threadedComment>
  <threadedComment ref="V193" dT="2025-01-15T04:21:08.43" personId="{860A3F0B-1599-4E65-8EA7-6F34156B0CD3}" id="{53A42D50-0F77-4386-B2AE-5532F8A5E766}">
    <text xml:space="preserve">2024 Complete payment of overpayment
</text>
  </threadedComment>
  <threadedComment ref="V198" dT="2025-01-15T04:21:21.17" personId="{860A3F0B-1599-4E65-8EA7-6F34156B0CD3}" id="{19FEEB23-D08C-4E34-81BC-D4E7783DE49F}">
    <text xml:space="preserve">2024 Complete payment of overpayment
</text>
  </threadedComment>
  <threadedComment ref="V202" dT="2025-01-15T04:21:15.76" personId="{860A3F0B-1599-4E65-8EA7-6F34156B0CD3}" id="{F4BE3E43-8DFB-4F67-B6F3-C3CD200B875D}">
    <text xml:space="preserve">2024 Complete payment of overpayment
</text>
  </threadedComment>
  <threadedComment ref="V206" dT="2025-01-15T04:20:00.80" personId="{860A3F0B-1599-4E65-8EA7-6F34156B0CD3}" id="{36218A19-AD8F-42F0-927D-D421026C7573}">
    <text xml:space="preserve">2024 Complete payment of overpayment
</text>
  </threadedComment>
  <threadedComment ref="V213" dT="2025-01-15T04:18:45.76" personId="{860A3F0B-1599-4E65-8EA7-6F34156B0CD3}" id="{27045317-0C3B-45B7-9111-C360934BA8C7}">
    <text xml:space="preserve">2024 Complete payment of overpayment
</text>
  </threadedComment>
  <threadedComment ref="V220" dT="2025-01-15T04:19:51.58" personId="{860A3F0B-1599-4E65-8EA7-6F34156B0CD3}" id="{9770B2A1-6845-4CDD-A5BC-7AB032D81B39}">
    <text xml:space="preserve">2024 Complete payment of overpayment
</text>
  </threadedComment>
  <threadedComment ref="V221" dT="2025-01-15T04:19:41.80" personId="{860A3F0B-1599-4E65-8EA7-6F34156B0CD3}" id="{D8500983-1B6A-46CB-AC96-5EA0337FF3E9}">
    <text xml:space="preserve">2024 Complete payment of overpayment
</text>
  </threadedComment>
  <threadedComment ref="V224" dT="2025-01-15T04:19:21.56" personId="{860A3F0B-1599-4E65-8EA7-6F34156B0CD3}" id="{E8CB70CC-65A3-4B94-8F2C-9F3380C6E263}">
    <text xml:space="preserve">2024 Complete payment of overpayment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T139" dT="2026-01-20T01:14:30.88" personId="{F37914DB-6C8E-463C-A059-110BD23A466D}" id="{1677F8FC-8672-477A-ACA0-402050463CF0}">
    <text xml:space="preserve">2025
Over payment 424,125
2026
We remove 200,000from 200,000VT To detected in T1
Remaining amount is 224,125VT
</text>
  </threadedComment>
  <threadedComment ref="T140" dT="2026-01-20T00:43:18.27" personId="{F37914DB-6C8E-463C-A059-110BD23A466D}" id="{3DDB9605-457E-496F-AD0B-12DA46F5FBF9}">
    <text xml:space="preserve">2025
Over payment 755,625
2026
We remove 100,000 from 755,625VT To detected in T1
Remaining amount is 655,625VT 
</text>
  </threadedComment>
  <threadedComment ref="T142" dT="2026-01-20T00:58:07.67" personId="{F37914DB-6C8E-463C-A059-110BD23A466D}" id="{E205961D-5902-415F-A06B-776A1BA0055B}">
    <text>2025
Over payment 609,375
2026
We remove 100,000 from 609,375VT To detected in T1
Remaining amount is 509,375VT</text>
  </threadedComment>
  <threadedComment ref="T146" dT="2026-01-20T00:58:52.55" personId="{F37914DB-6C8E-463C-A059-110BD23A466D}" id="{0E65C272-A6C4-4CBA-AFD9-3C9DAA2A746F}">
    <text>2025
Over payment 780,000
2026
We remove 100,000 from 780,000VT To detected in T1
Remaining amount is 680,000VT</text>
  </threadedComment>
  <threadedComment ref="T151" dT="2026-01-20T01:06:30.95" personId="{F37914DB-6C8E-463C-A059-110BD23A466D}" id="{E16EE6E8-5D51-42F3-9321-2A1AADB6D739}">
    <text xml:space="preserve">2025
Over payment 1,053,000
2026
We remove 2,000,000from 1,053,000VT To detected in T1
Remaining amount is 853,000VT
</text>
  </threadedComment>
  <threadedComment ref="T172" dT="2025-01-15T04:36:55.61" personId="{860A3F0B-1599-4E65-8EA7-6F34156B0CD3}" id="{0C679E24-6596-4428-B291-2C292F38EF93}">
    <text>2024 Overpayment yet to be paid VT233,180
-Paid T1 50,000
-Pay now in T2, 50,000
= O/S 133,180</text>
  </threadedComment>
  <threadedComment ref="T172" dT="2025-07-16T22:57:10.67" personId="{0095C668-7EBE-4E11-9484-541CB5B784BE}" id="{EEEC1EA1-0E96-4CC8-B70F-79897ECD2E6B}" parentId="{0C679E24-6596-4428-B291-2C292F38EF93}">
    <text>Removing 50,000Vt on T3 2025 and remaining amount is 83,180VT</text>
  </threadedComment>
  <threadedComment ref="T172" dT="2026-01-13T21:57:48.61" personId="{F37914DB-6C8E-463C-A059-110BD23A466D}" id="{7E0E932F-355F-46E6-9D91-4A69B9BF2A74}" parentId="{0C679E24-6596-4428-B291-2C292F38EF93}">
    <text>We removing 41,590 VT in T1 2026
The remaining amount is 41,590 VT to detacted in T2 2026</text>
  </threadedComment>
  <threadedComment ref="T197" dT="2025-01-15T04:18:29.43" personId="{860A3F0B-1599-4E65-8EA7-6F34156B0CD3}" id="{451D7EAC-0782-43BF-B8F0-92F79134811B}">
    <text xml:space="preserve">2024 overpayment
-50,000 paid Tranche 1
-Outstanding now complete 69,260vt
</text>
  </threadedComment>
  <threadedComment ref="T197" dT="2025-07-16T22:54:58.51" personId="{0095C668-7EBE-4E11-9484-541CB5B784BE}" id="{9281EF8D-E2BE-4569-8125-5F323A29D42E}" parentId="{451D7EAC-0782-43BF-B8F0-92F79134811B}">
    <text>Removing Overpayment on T3 2025</text>
  </threadedComment>
  <threadedComment ref="T197" dT="2026-01-13T21:54:06.47" personId="{F37914DB-6C8E-463C-A059-110BD23A466D}" id="{E03435FC-7C8D-423E-8344-4F1BD962C7DE}" parentId="{451D7EAC-0782-43BF-B8F0-92F79134811B}">
    <text>The overpayment is clear</text>
  </threadedComment>
  <threadedComment ref="T198" dT="2025-01-28T22:42:15.91" personId="{860A3F0B-1599-4E65-8EA7-6F34156B0CD3}" id="{192366DA-5D79-4508-9D5D-71C5EBDC6CD8}">
    <text>2024 Overpayment total 396,940
-Paid in T1 50,000
-Pay now in T2 50,000
-Outstanding 296,940</text>
  </threadedComment>
  <threadedComment ref="T198" dT="2026-01-13T22:14:01.81" personId="{F37914DB-6C8E-463C-A059-110BD23A466D}" id="{115EF745-2D99-4E13-AFA7-FD1D442E9FCB}" parentId="{192366DA-5D79-4508-9D5D-71C5EBDC6CD8}">
    <text>2025
T3 2025 we removing 50,000VT
The remaining amount is 246,940
2026
T1 we removed 80,000
-remaining amount is 166,940 VT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Y29" dT="2024-10-20T23:01:54.71" personId="{860A3F0B-1599-4E65-8EA7-6F34156B0CD3}" id="{F821126C-D2E7-4DEB-A5C8-62C4D9A483A0}">
    <text xml:space="preserve">Over payment
</text>
  </threadedComment>
  <threadedComment ref="AY38" dT="2024-10-20T23:01:54.71" personId="{860A3F0B-1599-4E65-8EA7-6F34156B0CD3}" id="{1506F6DF-C956-46E6-9F38-924D92CB1267}">
    <text xml:space="preserve">Over payment
</text>
  </threadedComment>
  <threadedComment ref="AY77" dT="2024-10-20T23:01:54.71" personId="{860A3F0B-1599-4E65-8EA7-6F34156B0CD3}" id="{6351D75A-446F-43E9-8931-A665F07FEF16}">
    <text xml:space="preserve">Over payment
</text>
  </threadedComment>
  <threadedComment ref="AY139" dT="2024-10-20T23:01:54.71" personId="{860A3F0B-1599-4E65-8EA7-6F34156B0CD3}" id="{476EBE47-37F5-4DB0-8FFB-85DB2FA830E1}">
    <text xml:space="preserve">All payment equal to enrolment
</text>
  </threadedComment>
  <threadedComment ref="AY143" dT="2024-10-20T23:01:54.71" personId="{860A3F0B-1599-4E65-8EA7-6F34156B0CD3}" id="{C8CBC3E0-58DF-484A-BD7A-2DE750B07FD0}">
    <text xml:space="preserve">Over payment
</text>
  </threadedComment>
  <threadedComment ref="AT348" dT="2024-11-03T23:19:50.80" personId="{860A3F0B-1599-4E65-8EA7-6F34156B0CD3}" id="{F1AF48CF-C767-42EA-8070-FA39CF92BCA0}">
    <text>Paid to UNELCO for light and water bill outstanding</text>
  </threadedComment>
  <threadedComment ref="AY364" dT="2024-10-20T23:01:54.71" personId="{860A3F0B-1599-4E65-8EA7-6F34156B0CD3}" id="{F3C5A106-F5F1-40C0-80F1-961304C070D7}">
    <text xml:space="preserve">Over payment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43"/>
  <sheetViews>
    <sheetView topLeftCell="K1" workbookViewId="0">
      <selection activeCell="W12" sqref="W12"/>
    </sheetView>
  </sheetViews>
  <sheetFormatPr defaultRowHeight="15" x14ac:dyDescent="0.25"/>
  <cols>
    <col min="2" max="2" width="16.7109375" style="1" customWidth="1"/>
    <col min="3" max="3" width="47.28515625" style="1" customWidth="1"/>
    <col min="4" max="4" width="10.140625" style="1" customWidth="1"/>
    <col min="5" max="5" width="29.42578125" style="1" hidden="1" customWidth="1"/>
    <col min="6" max="6" width="10" style="1" customWidth="1"/>
    <col min="7" max="7" width="27.85546875" style="1" customWidth="1"/>
    <col min="8" max="8" width="12.7109375" style="1" customWidth="1"/>
    <col min="9" max="9" width="8" style="1" customWidth="1"/>
    <col min="10" max="10" width="11.28515625" style="1" customWidth="1"/>
    <col min="11" max="11" width="35.7109375" style="1" customWidth="1"/>
    <col min="12" max="12" width="12.28515625" style="1" customWidth="1"/>
    <col min="13" max="13" width="12.7109375" style="1" customWidth="1"/>
    <col min="14" max="14" width="18.42578125" style="1" customWidth="1"/>
    <col min="15" max="18" width="10.7109375" style="1" customWidth="1"/>
    <col min="19" max="19" width="13.140625" style="1" customWidth="1"/>
    <col min="20" max="21" width="15.42578125" style="1" customWidth="1"/>
    <col min="22" max="23" width="13.7109375" style="1" customWidth="1"/>
    <col min="24" max="24" width="13.7109375" style="82" customWidth="1"/>
    <col min="25" max="32" width="12.7109375" style="1" customWidth="1"/>
    <col min="33" max="33" width="60.7109375" style="1" customWidth="1"/>
  </cols>
  <sheetData>
    <row r="1" spans="1:33" x14ac:dyDescent="0.25">
      <c r="B1" s="2" t="s">
        <v>0</v>
      </c>
      <c r="C1" s="3">
        <v>2025</v>
      </c>
    </row>
    <row r="2" spans="1:33" x14ac:dyDescent="0.25">
      <c r="B2" s="2" t="s">
        <v>1</v>
      </c>
      <c r="C2" s="3">
        <v>1</v>
      </c>
    </row>
    <row r="3" spans="1:33" x14ac:dyDescent="0.25">
      <c r="B3" s="2" t="s">
        <v>2</v>
      </c>
      <c r="C3" s="3" t="s">
        <v>3</v>
      </c>
    </row>
    <row r="4" spans="1:33" x14ac:dyDescent="0.25">
      <c r="B4" s="2" t="s">
        <v>4</v>
      </c>
      <c r="C4" s="5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"/>
      <c r="Y4" s="5"/>
      <c r="Z4" s="5"/>
      <c r="AA4" s="5"/>
      <c r="AB4" s="5"/>
      <c r="AC4" s="5"/>
      <c r="AD4" s="5"/>
      <c r="AE4" s="5"/>
      <c r="AF4" s="5"/>
    </row>
    <row r="5" spans="1:33" x14ac:dyDescent="0.25">
      <c r="B5" s="2" t="s">
        <v>6</v>
      </c>
      <c r="C5" s="5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2"/>
      <c r="Y5" s="5"/>
      <c r="Z5" s="5"/>
      <c r="AA5" s="5"/>
      <c r="AB5" s="5"/>
      <c r="AC5" s="5"/>
      <c r="AD5" s="5"/>
      <c r="AE5" s="5"/>
      <c r="AF5" s="5"/>
    </row>
    <row r="6" spans="1:33" x14ac:dyDescent="0.25">
      <c r="B6" s="2" t="s">
        <v>8</v>
      </c>
      <c r="C6" s="5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"/>
      <c r="Y6" s="5"/>
      <c r="Z6" s="5"/>
      <c r="AA6" s="5"/>
      <c r="AB6" s="5"/>
      <c r="AC6" s="5"/>
      <c r="AD6" s="5"/>
      <c r="AE6" s="5"/>
      <c r="AF6" s="5"/>
    </row>
    <row r="7" spans="1:33" x14ac:dyDescent="0.25">
      <c r="B7" s="2" t="s">
        <v>9</v>
      </c>
      <c r="C7" s="5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2"/>
      <c r="Y7" s="5"/>
      <c r="Z7" s="5"/>
      <c r="AA7" s="5"/>
      <c r="AB7" s="5"/>
      <c r="AC7" s="5"/>
      <c r="AD7" s="5"/>
      <c r="AE7" s="5"/>
      <c r="AF7" s="5"/>
    </row>
    <row r="8" spans="1:33" x14ac:dyDescent="0.25">
      <c r="B8" s="2" t="s">
        <v>10</v>
      </c>
      <c r="C8" s="4">
        <v>45667.641563564801</v>
      </c>
    </row>
    <row r="9" spans="1:33" x14ac:dyDescent="0.25">
      <c r="B9" s="2" t="s">
        <v>11</v>
      </c>
      <c r="C9" s="3" t="s">
        <v>12</v>
      </c>
    </row>
    <row r="10" spans="1:33" ht="28.5" x14ac:dyDescent="0.25">
      <c r="C10" s="98" t="s">
        <v>1867</v>
      </c>
    </row>
    <row r="11" spans="1:33" ht="90" x14ac:dyDescent="0.25">
      <c r="A11" s="91" t="s">
        <v>1784</v>
      </c>
      <c r="B11" s="91" t="s">
        <v>13</v>
      </c>
      <c r="C11" s="91" t="s">
        <v>14</v>
      </c>
      <c r="D11" s="91" t="s">
        <v>15</v>
      </c>
      <c r="E11" s="91" t="s">
        <v>16</v>
      </c>
      <c r="F11" s="91" t="s">
        <v>17</v>
      </c>
      <c r="G11" s="91" t="s">
        <v>18</v>
      </c>
      <c r="H11" s="91" t="s">
        <v>19</v>
      </c>
      <c r="I11" s="91" t="s">
        <v>20</v>
      </c>
      <c r="J11" s="91" t="s">
        <v>21</v>
      </c>
      <c r="K11" s="91" t="s">
        <v>22</v>
      </c>
      <c r="L11" s="91" t="s">
        <v>2</v>
      </c>
      <c r="M11" s="91" t="s">
        <v>23</v>
      </c>
      <c r="N11" s="91" t="s">
        <v>24</v>
      </c>
      <c r="O11" s="91" t="s">
        <v>25</v>
      </c>
      <c r="P11" s="91" t="s">
        <v>1865</v>
      </c>
      <c r="Q11" s="91" t="s">
        <v>1866</v>
      </c>
      <c r="R11" s="91" t="s">
        <v>26</v>
      </c>
      <c r="S11" s="91" t="s">
        <v>27</v>
      </c>
      <c r="T11" s="91" t="s">
        <v>28</v>
      </c>
      <c r="U11" s="91" t="s">
        <v>1868</v>
      </c>
      <c r="V11" s="91" t="s">
        <v>29</v>
      </c>
      <c r="W11" s="91" t="s">
        <v>30</v>
      </c>
      <c r="X11" s="91" t="s">
        <v>31</v>
      </c>
      <c r="Y11" s="91" t="s">
        <v>32</v>
      </c>
      <c r="Z11" s="91" t="s">
        <v>33</v>
      </c>
      <c r="AA11" s="91" t="s">
        <v>34</v>
      </c>
      <c r="AB11" s="91" t="s">
        <v>35</v>
      </c>
      <c r="AC11" s="91" t="s">
        <v>36</v>
      </c>
      <c r="AD11" s="91" t="s">
        <v>37</v>
      </c>
      <c r="AE11" s="91" t="s">
        <v>38</v>
      </c>
      <c r="AF11" s="91" t="s">
        <v>39</v>
      </c>
      <c r="AG11" s="2" t="s">
        <v>40</v>
      </c>
    </row>
    <row r="12" spans="1:33" x14ac:dyDescent="0.25">
      <c r="A12" s="94">
        <v>1</v>
      </c>
      <c r="B12" s="99" t="s">
        <v>41</v>
      </c>
      <c r="C12" s="83" t="s">
        <v>42</v>
      </c>
      <c r="D12" s="83" t="s">
        <v>43</v>
      </c>
      <c r="E12" s="83" t="s">
        <v>44</v>
      </c>
      <c r="F12" s="83" t="s">
        <v>45</v>
      </c>
      <c r="G12" s="83" t="s">
        <v>46</v>
      </c>
      <c r="H12" s="83" t="s">
        <v>47</v>
      </c>
      <c r="I12" s="83" t="s">
        <v>48</v>
      </c>
      <c r="J12" s="83" t="s">
        <v>49</v>
      </c>
      <c r="K12" s="83" t="s">
        <v>50</v>
      </c>
      <c r="L12" s="83" t="s">
        <v>3</v>
      </c>
      <c r="M12" s="84" t="s">
        <v>51</v>
      </c>
      <c r="N12" s="83" t="s">
        <v>52</v>
      </c>
      <c r="O12" s="85">
        <v>160</v>
      </c>
      <c r="P12" s="85">
        <f>VLOOKUP(B12,'[1]Student Wthout BRN'!AF$3:AG$294,2,FALSE)</f>
        <v>37</v>
      </c>
      <c r="Q12" s="85">
        <f>O12-P12</f>
        <v>123</v>
      </c>
      <c r="R12" s="86">
        <v>8900</v>
      </c>
      <c r="S12" s="87">
        <f>Q12*R12</f>
        <v>1094700</v>
      </c>
      <c r="T12" s="87">
        <f>S12*30%</f>
        <v>328410</v>
      </c>
      <c r="U12" s="87">
        <f>VLOOKUP(B12,'Tranche 1-3 2024'!$B$12:$BB$441,53,FALSE)</f>
        <v>1424000</v>
      </c>
      <c r="V12" s="87">
        <f>O12*R12-U12</f>
        <v>0</v>
      </c>
      <c r="W12" s="87">
        <f>T12+V12</f>
        <v>328410</v>
      </c>
      <c r="X12" s="88">
        <f>IF(W12&gt;=0,W12,0)</f>
        <v>328410</v>
      </c>
      <c r="Y12" s="84" t="s">
        <v>53</v>
      </c>
      <c r="Z12" s="84" t="s">
        <v>53</v>
      </c>
      <c r="AA12" s="84" t="s">
        <v>53</v>
      </c>
      <c r="AB12" s="84" t="s">
        <v>53</v>
      </c>
      <c r="AC12" s="84" t="s">
        <v>53</v>
      </c>
      <c r="AD12" s="84" t="s">
        <v>53</v>
      </c>
      <c r="AE12" s="84" t="s">
        <v>51</v>
      </c>
      <c r="AF12" s="84" t="s">
        <v>51</v>
      </c>
      <c r="AG12" s="5"/>
    </row>
    <row r="13" spans="1:33" x14ac:dyDescent="0.25">
      <c r="A13" s="94">
        <f>A12+1</f>
        <v>2</v>
      </c>
      <c r="B13" s="100" t="s">
        <v>54</v>
      </c>
      <c r="C13" s="83" t="s">
        <v>55</v>
      </c>
      <c r="D13" s="83" t="s">
        <v>56</v>
      </c>
      <c r="E13" s="83" t="s">
        <v>57</v>
      </c>
      <c r="F13" s="83" t="s">
        <v>58</v>
      </c>
      <c r="G13" s="83" t="s">
        <v>59</v>
      </c>
      <c r="H13" s="83" t="s">
        <v>47</v>
      </c>
      <c r="I13" s="83" t="s">
        <v>48</v>
      </c>
      <c r="J13" s="83" t="s">
        <v>60</v>
      </c>
      <c r="K13" s="83" t="s">
        <v>61</v>
      </c>
      <c r="L13" s="83" t="s">
        <v>3</v>
      </c>
      <c r="M13" s="84" t="s">
        <v>53</v>
      </c>
      <c r="N13" s="83" t="s">
        <v>52</v>
      </c>
      <c r="O13" s="85">
        <v>119</v>
      </c>
      <c r="P13" s="85">
        <f>VLOOKUP(B13,'[1]Student Wthout BRN'!AF$3:AG$294,2,FALSE)</f>
        <v>77</v>
      </c>
      <c r="Q13" s="85">
        <f t="shared" ref="Q13:Q38" si="0">O13-P13</f>
        <v>42</v>
      </c>
      <c r="R13" s="86">
        <v>8900</v>
      </c>
      <c r="S13" s="87">
        <f t="shared" ref="S13:S38" si="1">Q13*R13</f>
        <v>373800</v>
      </c>
      <c r="T13" s="87">
        <f t="shared" ref="T13:T38" si="2">S13*30%</f>
        <v>112140</v>
      </c>
      <c r="U13" s="87">
        <f>VLOOKUP(B13,'Tranche 1-3 2024'!$B$12:$BB$441,53,FALSE)</f>
        <v>1059100</v>
      </c>
      <c r="V13" s="87">
        <f t="shared" ref="V13:V38" si="3">O13*R13-U13</f>
        <v>0</v>
      </c>
      <c r="W13" s="87">
        <f t="shared" ref="W13:W38" si="4">T13+V13</f>
        <v>112140</v>
      </c>
      <c r="X13" s="88">
        <f t="shared" ref="X13:X38" si="5">IF(W13&gt;=0,W13,0)</f>
        <v>112140</v>
      </c>
      <c r="Y13" s="84" t="s">
        <v>51</v>
      </c>
      <c r="Z13" s="84" t="s">
        <v>51</v>
      </c>
      <c r="AA13" s="84" t="s">
        <v>53</v>
      </c>
      <c r="AB13" s="84" t="s">
        <v>53</v>
      </c>
      <c r="AC13" s="84" t="s">
        <v>53</v>
      </c>
      <c r="AD13" s="84" t="s">
        <v>53</v>
      </c>
      <c r="AE13" s="84" t="s">
        <v>51</v>
      </c>
      <c r="AF13" s="84" t="s">
        <v>51</v>
      </c>
      <c r="AG13" s="5"/>
    </row>
    <row r="14" spans="1:33" x14ac:dyDescent="0.25">
      <c r="A14" s="94">
        <f t="shared" ref="A14:A38" si="6">A13+1</f>
        <v>3</v>
      </c>
      <c r="B14" s="99" t="s">
        <v>62</v>
      </c>
      <c r="C14" s="83" t="s">
        <v>63</v>
      </c>
      <c r="D14" s="83" t="s">
        <v>43</v>
      </c>
      <c r="E14" s="83" t="s">
        <v>57</v>
      </c>
      <c r="F14" s="83" t="s">
        <v>58</v>
      </c>
      <c r="G14" s="83" t="s">
        <v>59</v>
      </c>
      <c r="H14" s="83" t="s">
        <v>47</v>
      </c>
      <c r="I14" s="83" t="s">
        <v>48</v>
      </c>
      <c r="J14" s="83" t="s">
        <v>64</v>
      </c>
      <c r="K14" s="83" t="s">
        <v>65</v>
      </c>
      <c r="L14" s="83" t="s">
        <v>3</v>
      </c>
      <c r="M14" s="84" t="s">
        <v>51</v>
      </c>
      <c r="N14" s="83" t="s">
        <v>52</v>
      </c>
      <c r="O14" s="85">
        <v>55</v>
      </c>
      <c r="P14" s="85">
        <f>VLOOKUP(B14,'[1]Student Wthout BRN'!AF$3:AG$294,2,FALSE)</f>
        <v>20</v>
      </c>
      <c r="Q14" s="85">
        <f t="shared" si="0"/>
        <v>35</v>
      </c>
      <c r="R14" s="86">
        <v>8900</v>
      </c>
      <c r="S14" s="87">
        <f t="shared" si="1"/>
        <v>311500</v>
      </c>
      <c r="T14" s="87">
        <f t="shared" si="2"/>
        <v>93450</v>
      </c>
      <c r="U14" s="87">
        <f>VLOOKUP(B14,'Tranche 1-3 2024'!$B$12:$BB$441,53,FALSE)</f>
        <v>489500</v>
      </c>
      <c r="V14" s="87">
        <f t="shared" si="3"/>
        <v>0</v>
      </c>
      <c r="W14" s="87">
        <f t="shared" si="4"/>
        <v>93450</v>
      </c>
      <c r="X14" s="88">
        <f t="shared" si="5"/>
        <v>93450</v>
      </c>
      <c r="Y14" s="84" t="s">
        <v>53</v>
      </c>
      <c r="Z14" s="84" t="s">
        <v>53</v>
      </c>
      <c r="AA14" s="84" t="s">
        <v>53</v>
      </c>
      <c r="AB14" s="84" t="s">
        <v>53</v>
      </c>
      <c r="AC14" s="84" t="s">
        <v>53</v>
      </c>
      <c r="AD14" s="84" t="s">
        <v>53</v>
      </c>
      <c r="AE14" s="84" t="s">
        <v>51</v>
      </c>
      <c r="AF14" s="84" t="s">
        <v>51</v>
      </c>
      <c r="AG14" s="5"/>
    </row>
    <row r="15" spans="1:33" x14ac:dyDescent="0.25">
      <c r="A15" s="94">
        <f t="shared" si="6"/>
        <v>4</v>
      </c>
      <c r="B15" s="100" t="s">
        <v>66</v>
      </c>
      <c r="C15" s="83" t="s">
        <v>67</v>
      </c>
      <c r="D15" s="83" t="s">
        <v>43</v>
      </c>
      <c r="E15" s="83" t="s">
        <v>68</v>
      </c>
      <c r="F15" s="83" t="s">
        <v>45</v>
      </c>
      <c r="G15" s="83" t="s">
        <v>46</v>
      </c>
      <c r="H15" s="83" t="s">
        <v>47</v>
      </c>
      <c r="I15" s="83" t="s">
        <v>48</v>
      </c>
      <c r="J15" s="83"/>
      <c r="K15" s="83"/>
      <c r="L15" s="83" t="s">
        <v>3</v>
      </c>
      <c r="M15" s="84" t="s">
        <v>51</v>
      </c>
      <c r="N15" s="83" t="s">
        <v>52</v>
      </c>
      <c r="O15" s="85">
        <v>38</v>
      </c>
      <c r="P15" s="85">
        <f>VLOOKUP(B15,'[1]Student Wthout BRN'!AF$3:AG$294,2,FALSE)</f>
        <v>38</v>
      </c>
      <c r="Q15" s="85">
        <f t="shared" si="0"/>
        <v>0</v>
      </c>
      <c r="R15" s="86">
        <v>8900</v>
      </c>
      <c r="S15" s="87">
        <f t="shared" si="1"/>
        <v>0</v>
      </c>
      <c r="T15" s="87">
        <f t="shared" si="2"/>
        <v>0</v>
      </c>
      <c r="U15" s="87">
        <f>VLOOKUP(B15,'Tranche 1-3 2024'!$B$12:$BB$441,53,FALSE)</f>
        <v>338200</v>
      </c>
      <c r="V15" s="87">
        <f t="shared" si="3"/>
        <v>0</v>
      </c>
      <c r="W15" s="87">
        <f t="shared" si="4"/>
        <v>0</v>
      </c>
      <c r="X15" s="88">
        <f t="shared" si="5"/>
        <v>0</v>
      </c>
      <c r="Y15" s="84" t="s">
        <v>51</v>
      </c>
      <c r="Z15" s="84" t="s">
        <v>51</v>
      </c>
      <c r="AA15" s="84" t="s">
        <v>51</v>
      </c>
      <c r="AB15" s="84" t="s">
        <v>51</v>
      </c>
      <c r="AC15" s="84" t="s">
        <v>51</v>
      </c>
      <c r="AD15" s="84" t="s">
        <v>51</v>
      </c>
      <c r="AE15" s="84" t="s">
        <v>51</v>
      </c>
      <c r="AF15" s="84" t="s">
        <v>51</v>
      </c>
      <c r="AG15" s="5" t="s">
        <v>69</v>
      </c>
    </row>
    <row r="16" spans="1:33" x14ac:dyDescent="0.25">
      <c r="A16" s="94">
        <f t="shared" si="6"/>
        <v>5</v>
      </c>
      <c r="B16" s="100" t="s">
        <v>70</v>
      </c>
      <c r="C16" s="83" t="s">
        <v>71</v>
      </c>
      <c r="D16" s="83" t="s">
        <v>56</v>
      </c>
      <c r="E16" s="83" t="s">
        <v>57</v>
      </c>
      <c r="F16" s="83" t="s">
        <v>58</v>
      </c>
      <c r="G16" s="83" t="s">
        <v>59</v>
      </c>
      <c r="H16" s="83" t="s">
        <v>47</v>
      </c>
      <c r="I16" s="83" t="s">
        <v>48</v>
      </c>
      <c r="J16" s="83"/>
      <c r="K16" s="83"/>
      <c r="L16" s="83" t="s">
        <v>3</v>
      </c>
      <c r="M16" s="84" t="s">
        <v>51</v>
      </c>
      <c r="N16" s="83" t="s">
        <v>52</v>
      </c>
      <c r="O16" s="85">
        <v>44</v>
      </c>
      <c r="P16" s="85">
        <f>VLOOKUP(B16,'[1]Student Wthout BRN'!AF$3:AG$294,2,FALSE)</f>
        <v>44</v>
      </c>
      <c r="Q16" s="85">
        <f t="shared" si="0"/>
        <v>0</v>
      </c>
      <c r="R16" s="86">
        <v>8900</v>
      </c>
      <c r="S16" s="87">
        <f t="shared" si="1"/>
        <v>0</v>
      </c>
      <c r="T16" s="87">
        <f t="shared" si="2"/>
        <v>0</v>
      </c>
      <c r="U16" s="87">
        <f>VLOOKUP(B16,'Tranche 1-3 2024'!$B$12:$BB$441,53,FALSE)</f>
        <v>391600</v>
      </c>
      <c r="V16" s="87">
        <f t="shared" si="3"/>
        <v>0</v>
      </c>
      <c r="W16" s="87">
        <f t="shared" si="4"/>
        <v>0</v>
      </c>
      <c r="X16" s="88">
        <f t="shared" si="5"/>
        <v>0</v>
      </c>
      <c r="Y16" s="84" t="s">
        <v>51</v>
      </c>
      <c r="Z16" s="84" t="s">
        <v>51</v>
      </c>
      <c r="AA16" s="84" t="s">
        <v>53</v>
      </c>
      <c r="AB16" s="84" t="s">
        <v>53</v>
      </c>
      <c r="AC16" s="84" t="s">
        <v>53</v>
      </c>
      <c r="AD16" s="84" t="s">
        <v>53</v>
      </c>
      <c r="AE16" s="84" t="s">
        <v>51</v>
      </c>
      <c r="AF16" s="84" t="s">
        <v>51</v>
      </c>
      <c r="AG16" s="5"/>
    </row>
    <row r="17" spans="1:33" x14ac:dyDescent="0.25">
      <c r="A17" s="94">
        <f t="shared" si="6"/>
        <v>6</v>
      </c>
      <c r="B17" s="100" t="s">
        <v>72</v>
      </c>
      <c r="C17" s="83" t="s">
        <v>73</v>
      </c>
      <c r="D17" s="83" t="s">
        <v>43</v>
      </c>
      <c r="E17" s="83" t="s">
        <v>44</v>
      </c>
      <c r="F17" s="83" t="s">
        <v>45</v>
      </c>
      <c r="G17" s="83" t="s">
        <v>46</v>
      </c>
      <c r="H17" s="83" t="s">
        <v>47</v>
      </c>
      <c r="I17" s="83" t="s">
        <v>48</v>
      </c>
      <c r="J17" s="83" t="s">
        <v>74</v>
      </c>
      <c r="K17" s="83" t="s">
        <v>75</v>
      </c>
      <c r="L17" s="83" t="s">
        <v>3</v>
      </c>
      <c r="M17" s="84" t="s">
        <v>51</v>
      </c>
      <c r="N17" s="83" t="s">
        <v>76</v>
      </c>
      <c r="O17" s="85">
        <v>125</v>
      </c>
      <c r="P17" s="85">
        <f>VLOOKUP(B17,'[1]Student Wthout BRN'!AF$3:AG$294,2,FALSE)</f>
        <v>114</v>
      </c>
      <c r="Q17" s="85">
        <f t="shared" si="0"/>
        <v>11</v>
      </c>
      <c r="R17" s="86">
        <v>8900</v>
      </c>
      <c r="S17" s="87">
        <f t="shared" si="1"/>
        <v>97900</v>
      </c>
      <c r="T17" s="87">
        <f t="shared" si="2"/>
        <v>29370</v>
      </c>
      <c r="U17" s="87">
        <f>VLOOKUP(B17,'Tranche 1-3 2024'!$B$12:$BB$441,53,FALSE)</f>
        <v>1112500</v>
      </c>
      <c r="V17" s="87">
        <f t="shared" si="3"/>
        <v>0</v>
      </c>
      <c r="W17" s="87">
        <f t="shared" si="4"/>
        <v>29370</v>
      </c>
      <c r="X17" s="88">
        <f t="shared" si="5"/>
        <v>29370</v>
      </c>
      <c r="Y17" s="84" t="s">
        <v>51</v>
      </c>
      <c r="Z17" s="84" t="s">
        <v>51</v>
      </c>
      <c r="AA17" s="84" t="s">
        <v>53</v>
      </c>
      <c r="AB17" s="84" t="s">
        <v>53</v>
      </c>
      <c r="AC17" s="84" t="s">
        <v>53</v>
      </c>
      <c r="AD17" s="84" t="s">
        <v>53</v>
      </c>
      <c r="AE17" s="84" t="s">
        <v>51</v>
      </c>
      <c r="AF17" s="84" t="s">
        <v>51</v>
      </c>
      <c r="AG17" s="5"/>
    </row>
    <row r="18" spans="1:33" x14ac:dyDescent="0.25">
      <c r="A18" s="94">
        <f t="shared" si="6"/>
        <v>7</v>
      </c>
      <c r="B18" s="100" t="s">
        <v>77</v>
      </c>
      <c r="C18" s="83" t="s">
        <v>78</v>
      </c>
      <c r="D18" s="83" t="s">
        <v>43</v>
      </c>
      <c r="E18" s="83" t="s">
        <v>57</v>
      </c>
      <c r="F18" s="83" t="s">
        <v>58</v>
      </c>
      <c r="G18" s="83" t="s">
        <v>59</v>
      </c>
      <c r="H18" s="83" t="s">
        <v>47</v>
      </c>
      <c r="I18" s="83" t="s">
        <v>48</v>
      </c>
      <c r="J18" s="83" t="s">
        <v>79</v>
      </c>
      <c r="K18" s="83" t="s">
        <v>80</v>
      </c>
      <c r="L18" s="83" t="s">
        <v>3</v>
      </c>
      <c r="M18" s="84" t="s">
        <v>51</v>
      </c>
      <c r="N18" s="83" t="s">
        <v>52</v>
      </c>
      <c r="O18" s="85">
        <v>62</v>
      </c>
      <c r="P18" s="85">
        <f>VLOOKUP(B18,'[1]Student Wthout BRN'!AF$3:AG$294,2,FALSE)</f>
        <v>58</v>
      </c>
      <c r="Q18" s="85">
        <f t="shared" si="0"/>
        <v>4</v>
      </c>
      <c r="R18" s="86">
        <v>8900</v>
      </c>
      <c r="S18" s="87">
        <f t="shared" si="1"/>
        <v>35600</v>
      </c>
      <c r="T18" s="87">
        <f t="shared" si="2"/>
        <v>10680</v>
      </c>
      <c r="U18" s="87">
        <f>VLOOKUP(B18,'Tranche 1-3 2024'!$B$12:$BB$441,53,FALSE)</f>
        <v>551800</v>
      </c>
      <c r="V18" s="87">
        <f t="shared" si="3"/>
        <v>0</v>
      </c>
      <c r="W18" s="87">
        <f t="shared" si="4"/>
        <v>10680</v>
      </c>
      <c r="X18" s="88">
        <f t="shared" si="5"/>
        <v>10680</v>
      </c>
      <c r="Y18" s="84" t="s">
        <v>53</v>
      </c>
      <c r="Z18" s="84" t="s">
        <v>51</v>
      </c>
      <c r="AA18" s="84" t="s">
        <v>53</v>
      </c>
      <c r="AB18" s="84" t="s">
        <v>53</v>
      </c>
      <c r="AC18" s="84" t="s">
        <v>53</v>
      </c>
      <c r="AD18" s="84" t="s">
        <v>53</v>
      </c>
      <c r="AE18" s="84" t="s">
        <v>51</v>
      </c>
      <c r="AF18" s="84" t="s">
        <v>51</v>
      </c>
      <c r="AG18" s="5"/>
    </row>
    <row r="19" spans="1:33" x14ac:dyDescent="0.25">
      <c r="A19" s="94">
        <f t="shared" si="6"/>
        <v>8</v>
      </c>
      <c r="B19" s="100" t="s">
        <v>81</v>
      </c>
      <c r="C19" s="83" t="s">
        <v>82</v>
      </c>
      <c r="D19" s="83" t="s">
        <v>43</v>
      </c>
      <c r="E19" s="83" t="s">
        <v>57</v>
      </c>
      <c r="F19" s="83" t="s">
        <v>58</v>
      </c>
      <c r="G19" s="83" t="s">
        <v>59</v>
      </c>
      <c r="H19" s="83" t="s">
        <v>83</v>
      </c>
      <c r="I19" s="83" t="s">
        <v>48</v>
      </c>
      <c r="J19" s="83" t="s">
        <v>84</v>
      </c>
      <c r="K19" s="83" t="s">
        <v>85</v>
      </c>
      <c r="L19" s="83" t="s">
        <v>3</v>
      </c>
      <c r="M19" s="84" t="s">
        <v>51</v>
      </c>
      <c r="N19" s="83" t="s">
        <v>52</v>
      </c>
      <c r="O19" s="85">
        <v>48</v>
      </c>
      <c r="P19" s="85">
        <f>VLOOKUP(B19,'[1]Student Wthout BRN'!AF$3:AG$294,2,FALSE)</f>
        <v>16</v>
      </c>
      <c r="Q19" s="85">
        <f t="shared" si="0"/>
        <v>32</v>
      </c>
      <c r="R19" s="86">
        <v>8900</v>
      </c>
      <c r="S19" s="87">
        <f t="shared" si="1"/>
        <v>284800</v>
      </c>
      <c r="T19" s="87">
        <f t="shared" si="2"/>
        <v>85440</v>
      </c>
      <c r="U19" s="87">
        <f>VLOOKUP(B19,'Tranche 1-3 2024'!$B$12:$BB$441,53,FALSE)</f>
        <v>427200</v>
      </c>
      <c r="V19" s="87">
        <f t="shared" si="3"/>
        <v>0</v>
      </c>
      <c r="W19" s="87">
        <f t="shared" si="4"/>
        <v>85440</v>
      </c>
      <c r="X19" s="88">
        <f t="shared" si="5"/>
        <v>85440</v>
      </c>
      <c r="Y19" s="84" t="s">
        <v>51</v>
      </c>
      <c r="Z19" s="84" t="s">
        <v>53</v>
      </c>
      <c r="AA19" s="84" t="s">
        <v>53</v>
      </c>
      <c r="AB19" s="84" t="s">
        <v>53</v>
      </c>
      <c r="AC19" s="84" t="s">
        <v>53</v>
      </c>
      <c r="AD19" s="84" t="s">
        <v>53</v>
      </c>
      <c r="AE19" s="84" t="s">
        <v>51</v>
      </c>
      <c r="AF19" s="84" t="s">
        <v>51</v>
      </c>
      <c r="AG19" s="5"/>
    </row>
    <row r="20" spans="1:33" x14ac:dyDescent="0.25">
      <c r="A20" s="94">
        <f t="shared" si="6"/>
        <v>9</v>
      </c>
      <c r="B20" s="100" t="s">
        <v>86</v>
      </c>
      <c r="C20" s="83" t="s">
        <v>87</v>
      </c>
      <c r="D20" s="83" t="s">
        <v>56</v>
      </c>
      <c r="E20" s="83" t="s">
        <v>57</v>
      </c>
      <c r="F20" s="83" t="s">
        <v>58</v>
      </c>
      <c r="G20" s="83" t="s">
        <v>59</v>
      </c>
      <c r="H20" s="83" t="s">
        <v>83</v>
      </c>
      <c r="I20" s="83" t="s">
        <v>48</v>
      </c>
      <c r="J20" s="83" t="s">
        <v>88</v>
      </c>
      <c r="K20" s="83" t="s">
        <v>89</v>
      </c>
      <c r="L20" s="83" t="s">
        <v>3</v>
      </c>
      <c r="M20" s="84" t="s">
        <v>51</v>
      </c>
      <c r="N20" s="83" t="s">
        <v>52</v>
      </c>
      <c r="O20" s="85">
        <v>51</v>
      </c>
      <c r="P20" s="85">
        <f>VLOOKUP(B20,'[1]Student Wthout BRN'!AF$3:AG$294,2,FALSE)</f>
        <v>51</v>
      </c>
      <c r="Q20" s="85">
        <f t="shared" si="0"/>
        <v>0</v>
      </c>
      <c r="R20" s="86">
        <v>8900</v>
      </c>
      <c r="S20" s="87">
        <f t="shared" si="1"/>
        <v>0</v>
      </c>
      <c r="T20" s="87">
        <f t="shared" si="2"/>
        <v>0</v>
      </c>
      <c r="U20" s="87">
        <f>VLOOKUP(B20,'Tranche 1-3 2024'!$B$12:$BB$441,53,FALSE)</f>
        <v>507300</v>
      </c>
      <c r="V20" s="87">
        <v>0</v>
      </c>
      <c r="W20" s="87">
        <f t="shared" si="4"/>
        <v>0</v>
      </c>
      <c r="X20" s="88">
        <f t="shared" si="5"/>
        <v>0</v>
      </c>
      <c r="Y20" s="84" t="s">
        <v>51</v>
      </c>
      <c r="Z20" s="84" t="s">
        <v>53</v>
      </c>
      <c r="AA20" s="84" t="s">
        <v>53</v>
      </c>
      <c r="AB20" s="84" t="s">
        <v>53</v>
      </c>
      <c r="AC20" s="84" t="s">
        <v>53</v>
      </c>
      <c r="AD20" s="84" t="s">
        <v>53</v>
      </c>
      <c r="AE20" s="84" t="s">
        <v>51</v>
      </c>
      <c r="AF20" s="84" t="s">
        <v>51</v>
      </c>
      <c r="AG20" s="5"/>
    </row>
    <row r="21" spans="1:33" x14ac:dyDescent="0.25">
      <c r="A21" s="94">
        <f t="shared" si="6"/>
        <v>10</v>
      </c>
      <c r="B21" s="100" t="s">
        <v>90</v>
      </c>
      <c r="C21" s="83" t="s">
        <v>91</v>
      </c>
      <c r="D21" s="83" t="s">
        <v>43</v>
      </c>
      <c r="E21" s="83" t="s">
        <v>57</v>
      </c>
      <c r="F21" s="83" t="s">
        <v>58</v>
      </c>
      <c r="G21" s="83" t="s">
        <v>59</v>
      </c>
      <c r="H21" s="83" t="s">
        <v>83</v>
      </c>
      <c r="I21" s="83" t="s">
        <v>48</v>
      </c>
      <c r="J21" s="83" t="s">
        <v>92</v>
      </c>
      <c r="K21" s="83" t="s">
        <v>93</v>
      </c>
      <c r="L21" s="83" t="s">
        <v>3</v>
      </c>
      <c r="M21" s="84" t="s">
        <v>51</v>
      </c>
      <c r="N21" s="83" t="s">
        <v>52</v>
      </c>
      <c r="O21" s="85">
        <v>32</v>
      </c>
      <c r="P21" s="85">
        <f>VLOOKUP(B21,'[1]Student Wthout BRN'!AF$3:AG$294,2,FALSE)</f>
        <v>8</v>
      </c>
      <c r="Q21" s="85">
        <f t="shared" si="0"/>
        <v>24</v>
      </c>
      <c r="R21" s="86">
        <v>8900</v>
      </c>
      <c r="S21" s="87">
        <f t="shared" si="1"/>
        <v>213600</v>
      </c>
      <c r="T21" s="87">
        <f t="shared" si="2"/>
        <v>64080</v>
      </c>
      <c r="U21" s="87">
        <f>VLOOKUP(B21,'Tranche 1-3 2024'!$B$12:$BB$441,53,FALSE)</f>
        <v>284800</v>
      </c>
      <c r="V21" s="87">
        <f t="shared" si="3"/>
        <v>0</v>
      </c>
      <c r="W21" s="87">
        <f t="shared" si="4"/>
        <v>64080</v>
      </c>
      <c r="X21" s="88">
        <f t="shared" si="5"/>
        <v>64080</v>
      </c>
      <c r="Y21" s="84" t="s">
        <v>51</v>
      </c>
      <c r="Z21" s="84" t="s">
        <v>53</v>
      </c>
      <c r="AA21" s="84" t="s">
        <v>53</v>
      </c>
      <c r="AB21" s="84" t="s">
        <v>53</v>
      </c>
      <c r="AC21" s="84" t="s">
        <v>53</v>
      </c>
      <c r="AD21" s="84" t="s">
        <v>53</v>
      </c>
      <c r="AE21" s="84" t="s">
        <v>51</v>
      </c>
      <c r="AF21" s="84" t="s">
        <v>51</v>
      </c>
      <c r="AG21" s="5"/>
    </row>
    <row r="22" spans="1:33" x14ac:dyDescent="0.25">
      <c r="A22" s="94">
        <f t="shared" si="6"/>
        <v>11</v>
      </c>
      <c r="B22" s="100" t="s">
        <v>94</v>
      </c>
      <c r="C22" s="83" t="s">
        <v>95</v>
      </c>
      <c r="D22" s="83" t="s">
        <v>43</v>
      </c>
      <c r="E22" s="83" t="s">
        <v>57</v>
      </c>
      <c r="F22" s="83" t="s">
        <v>58</v>
      </c>
      <c r="G22" s="83" t="s">
        <v>59</v>
      </c>
      <c r="H22" s="83" t="s">
        <v>96</v>
      </c>
      <c r="I22" s="83" t="s">
        <v>48</v>
      </c>
      <c r="J22" s="83" t="s">
        <v>97</v>
      </c>
      <c r="K22" s="83" t="s">
        <v>98</v>
      </c>
      <c r="L22" s="83" t="s">
        <v>3</v>
      </c>
      <c r="M22" s="84" t="s">
        <v>53</v>
      </c>
      <c r="N22" s="83" t="s">
        <v>52</v>
      </c>
      <c r="O22" s="85">
        <v>130</v>
      </c>
      <c r="P22" s="85">
        <f>VLOOKUP(B22,'[1]Student Wthout BRN'!AF$3:AG$294,2,FALSE)</f>
        <v>3</v>
      </c>
      <c r="Q22" s="85">
        <f t="shared" si="0"/>
        <v>127</v>
      </c>
      <c r="R22" s="86">
        <v>8900</v>
      </c>
      <c r="S22" s="87">
        <f t="shared" si="1"/>
        <v>1130300</v>
      </c>
      <c r="T22" s="87">
        <f t="shared" si="2"/>
        <v>339090</v>
      </c>
      <c r="U22" s="87">
        <f>VLOOKUP(B22,'Tranche 1-3 2024'!$B$12:$BB$441,53,FALSE)</f>
        <v>1157000</v>
      </c>
      <c r="V22" s="87">
        <f t="shared" si="3"/>
        <v>0</v>
      </c>
      <c r="W22" s="87">
        <f t="shared" si="4"/>
        <v>339090</v>
      </c>
      <c r="X22" s="88">
        <f t="shared" si="5"/>
        <v>339090</v>
      </c>
      <c r="Y22" s="84" t="s">
        <v>51</v>
      </c>
      <c r="Z22" s="84" t="s">
        <v>53</v>
      </c>
      <c r="AA22" s="84" t="s">
        <v>53</v>
      </c>
      <c r="AB22" s="84" t="s">
        <v>53</v>
      </c>
      <c r="AC22" s="84" t="s">
        <v>53</v>
      </c>
      <c r="AD22" s="84" t="s">
        <v>53</v>
      </c>
      <c r="AE22" s="84" t="s">
        <v>51</v>
      </c>
      <c r="AF22" s="84" t="s">
        <v>51</v>
      </c>
      <c r="AG22" s="5"/>
    </row>
    <row r="23" spans="1:33" x14ac:dyDescent="0.25">
      <c r="A23" s="94">
        <f t="shared" si="6"/>
        <v>12</v>
      </c>
      <c r="B23" s="100" t="s">
        <v>99</v>
      </c>
      <c r="C23" s="83" t="s">
        <v>100</v>
      </c>
      <c r="D23" s="83" t="s">
        <v>56</v>
      </c>
      <c r="E23" s="83" t="s">
        <v>57</v>
      </c>
      <c r="F23" s="83" t="s">
        <v>58</v>
      </c>
      <c r="G23" s="83" t="s">
        <v>59</v>
      </c>
      <c r="H23" s="83" t="s">
        <v>96</v>
      </c>
      <c r="I23" s="83" t="s">
        <v>48</v>
      </c>
      <c r="J23" s="83" t="s">
        <v>97</v>
      </c>
      <c r="K23" s="83" t="s">
        <v>98</v>
      </c>
      <c r="L23" s="83" t="s">
        <v>3</v>
      </c>
      <c r="M23" s="84" t="s">
        <v>53</v>
      </c>
      <c r="N23" s="83" t="s">
        <v>52</v>
      </c>
      <c r="O23" s="85">
        <v>73</v>
      </c>
      <c r="P23" s="85">
        <f>VLOOKUP(B23,'[1]Student Wthout BRN'!AF$3:AG$294,2,FALSE)</f>
        <v>1</v>
      </c>
      <c r="Q23" s="85">
        <f t="shared" si="0"/>
        <v>72</v>
      </c>
      <c r="R23" s="86">
        <v>8900</v>
      </c>
      <c r="S23" s="87">
        <f t="shared" si="1"/>
        <v>640800</v>
      </c>
      <c r="T23" s="87">
        <f t="shared" si="2"/>
        <v>192240</v>
      </c>
      <c r="U23" s="87">
        <f>VLOOKUP(B23,'Tranche 1-3 2024'!$B$12:$BB$441,53,FALSE)</f>
        <v>649700</v>
      </c>
      <c r="V23" s="87">
        <f t="shared" si="3"/>
        <v>0</v>
      </c>
      <c r="W23" s="87">
        <f t="shared" si="4"/>
        <v>192240</v>
      </c>
      <c r="X23" s="88">
        <f t="shared" si="5"/>
        <v>192240</v>
      </c>
      <c r="Y23" s="84" t="s">
        <v>51</v>
      </c>
      <c r="Z23" s="84" t="s">
        <v>53</v>
      </c>
      <c r="AA23" s="84" t="s">
        <v>53</v>
      </c>
      <c r="AB23" s="84" t="s">
        <v>53</v>
      </c>
      <c r="AC23" s="84" t="s">
        <v>53</v>
      </c>
      <c r="AD23" s="84" t="s">
        <v>53</v>
      </c>
      <c r="AE23" s="84" t="s">
        <v>53</v>
      </c>
      <c r="AF23" s="84" t="s">
        <v>51</v>
      </c>
      <c r="AG23" s="5" t="s">
        <v>101</v>
      </c>
    </row>
    <row r="24" spans="1:33" x14ac:dyDescent="0.25">
      <c r="A24" s="94">
        <f t="shared" si="6"/>
        <v>13</v>
      </c>
      <c r="B24" s="99" t="s">
        <v>102</v>
      </c>
      <c r="C24" s="83" t="s">
        <v>103</v>
      </c>
      <c r="D24" s="83" t="s">
        <v>43</v>
      </c>
      <c r="E24" s="83" t="s">
        <v>44</v>
      </c>
      <c r="F24" s="83" t="s">
        <v>45</v>
      </c>
      <c r="G24" s="83" t="s">
        <v>46</v>
      </c>
      <c r="H24" s="83" t="s">
        <v>96</v>
      </c>
      <c r="I24" s="83" t="s">
        <v>48</v>
      </c>
      <c r="J24" s="83" t="s">
        <v>104</v>
      </c>
      <c r="K24" s="83" t="s">
        <v>105</v>
      </c>
      <c r="L24" s="83" t="s">
        <v>3</v>
      </c>
      <c r="M24" s="84" t="s">
        <v>51</v>
      </c>
      <c r="N24" s="83" t="s">
        <v>76</v>
      </c>
      <c r="O24" s="85">
        <v>217</v>
      </c>
      <c r="P24" s="85"/>
      <c r="Q24" s="85">
        <f t="shared" si="0"/>
        <v>217</v>
      </c>
      <c r="R24" s="86">
        <v>8900</v>
      </c>
      <c r="S24" s="87">
        <f t="shared" si="1"/>
        <v>1931300</v>
      </c>
      <c r="T24" s="87">
        <f t="shared" si="2"/>
        <v>579390</v>
      </c>
      <c r="U24" s="87">
        <f>VLOOKUP(B24,'Tranche 1-3 2024'!$B$12:$BB$441,53,FALSE)</f>
        <v>1931300</v>
      </c>
      <c r="V24" s="87">
        <f t="shared" si="3"/>
        <v>0</v>
      </c>
      <c r="W24" s="87">
        <f t="shared" si="4"/>
        <v>579390</v>
      </c>
      <c r="X24" s="88">
        <f t="shared" si="5"/>
        <v>579390</v>
      </c>
      <c r="Y24" s="84" t="s">
        <v>53</v>
      </c>
      <c r="Z24" s="84" t="s">
        <v>53</v>
      </c>
      <c r="AA24" s="84" t="s">
        <v>53</v>
      </c>
      <c r="AB24" s="84" t="s">
        <v>53</v>
      </c>
      <c r="AC24" s="84" t="s">
        <v>53</v>
      </c>
      <c r="AD24" s="84" t="s">
        <v>53</v>
      </c>
      <c r="AE24" s="84" t="s">
        <v>53</v>
      </c>
      <c r="AF24" s="84" t="s">
        <v>51</v>
      </c>
      <c r="AG24" s="5" t="s">
        <v>101</v>
      </c>
    </row>
    <row r="25" spans="1:33" x14ac:dyDescent="0.25">
      <c r="A25" s="94">
        <f t="shared" si="6"/>
        <v>14</v>
      </c>
      <c r="B25" s="100" t="s">
        <v>106</v>
      </c>
      <c r="C25" s="83" t="s">
        <v>107</v>
      </c>
      <c r="D25" s="83" t="s">
        <v>56</v>
      </c>
      <c r="E25" s="83" t="s">
        <v>57</v>
      </c>
      <c r="F25" s="83" t="s">
        <v>58</v>
      </c>
      <c r="G25" s="83" t="s">
        <v>59</v>
      </c>
      <c r="H25" s="83" t="s">
        <v>96</v>
      </c>
      <c r="I25" s="83" t="s">
        <v>48</v>
      </c>
      <c r="J25" s="83" t="s">
        <v>108</v>
      </c>
      <c r="K25" s="83" t="s">
        <v>109</v>
      </c>
      <c r="L25" s="83" t="s">
        <v>3</v>
      </c>
      <c r="M25" s="84" t="s">
        <v>51</v>
      </c>
      <c r="N25" s="83" t="s">
        <v>52</v>
      </c>
      <c r="O25" s="85">
        <v>37</v>
      </c>
      <c r="P25" s="85">
        <f>VLOOKUP(B25,'[1]Student Wthout BRN'!AF$3:AG$294,2,FALSE)</f>
        <v>26</v>
      </c>
      <c r="Q25" s="85">
        <f t="shared" si="0"/>
        <v>11</v>
      </c>
      <c r="R25" s="86">
        <v>8900</v>
      </c>
      <c r="S25" s="87">
        <f t="shared" si="1"/>
        <v>97900</v>
      </c>
      <c r="T25" s="87">
        <f t="shared" si="2"/>
        <v>29370</v>
      </c>
      <c r="U25" s="87">
        <f>VLOOKUP(B25,'Tranche 1-3 2024'!$B$12:$BB$441,53,FALSE)</f>
        <v>329300</v>
      </c>
      <c r="V25" s="87">
        <f t="shared" si="3"/>
        <v>0</v>
      </c>
      <c r="W25" s="87">
        <f t="shared" si="4"/>
        <v>29370</v>
      </c>
      <c r="X25" s="88">
        <f t="shared" si="5"/>
        <v>29370</v>
      </c>
      <c r="Y25" s="84" t="s">
        <v>51</v>
      </c>
      <c r="Z25" s="84" t="s">
        <v>53</v>
      </c>
      <c r="AA25" s="84" t="s">
        <v>53</v>
      </c>
      <c r="AB25" s="84" t="s">
        <v>53</v>
      </c>
      <c r="AC25" s="84" t="s">
        <v>53</v>
      </c>
      <c r="AD25" s="84" t="s">
        <v>53</v>
      </c>
      <c r="AE25" s="84" t="s">
        <v>51</v>
      </c>
      <c r="AF25" s="84" t="s">
        <v>51</v>
      </c>
      <c r="AG25" s="5"/>
    </row>
    <row r="26" spans="1:33" x14ac:dyDescent="0.25">
      <c r="A26" s="94">
        <f t="shared" si="6"/>
        <v>15</v>
      </c>
      <c r="B26" s="100" t="s">
        <v>110</v>
      </c>
      <c r="C26" s="83" t="s">
        <v>111</v>
      </c>
      <c r="D26" s="83" t="s">
        <v>43</v>
      </c>
      <c r="E26" s="83" t="s">
        <v>44</v>
      </c>
      <c r="F26" s="83" t="s">
        <v>45</v>
      </c>
      <c r="G26" s="83" t="s">
        <v>46</v>
      </c>
      <c r="H26" s="83" t="s">
        <v>96</v>
      </c>
      <c r="I26" s="83" t="s">
        <v>48</v>
      </c>
      <c r="J26" s="83"/>
      <c r="K26" s="83"/>
      <c r="L26" s="83" t="s">
        <v>3</v>
      </c>
      <c r="M26" s="84" t="s">
        <v>51</v>
      </c>
      <c r="N26" s="83" t="s">
        <v>52</v>
      </c>
      <c r="O26" s="85">
        <v>0</v>
      </c>
      <c r="P26" s="85"/>
      <c r="Q26" s="85">
        <f t="shared" si="0"/>
        <v>0</v>
      </c>
      <c r="R26" s="86">
        <v>8900</v>
      </c>
      <c r="S26" s="87">
        <f t="shared" si="1"/>
        <v>0</v>
      </c>
      <c r="T26" s="87">
        <f t="shared" si="2"/>
        <v>0</v>
      </c>
      <c r="U26" s="87">
        <f>VLOOKUP(B26,'Tranche 1-3 2024'!$B$12:$BB$441,53,FALSE)</f>
        <v>0</v>
      </c>
      <c r="V26" s="87">
        <f t="shared" si="3"/>
        <v>0</v>
      </c>
      <c r="W26" s="87">
        <f t="shared" si="4"/>
        <v>0</v>
      </c>
      <c r="X26" s="88">
        <f t="shared" si="5"/>
        <v>0</v>
      </c>
      <c r="Y26" s="84" t="s">
        <v>51</v>
      </c>
      <c r="Z26" s="84" t="s">
        <v>51</v>
      </c>
      <c r="AA26" s="84" t="s">
        <v>51</v>
      </c>
      <c r="AB26" s="84" t="s">
        <v>51</v>
      </c>
      <c r="AC26" s="84" t="s">
        <v>51</v>
      </c>
      <c r="AD26" s="84" t="s">
        <v>51</v>
      </c>
      <c r="AE26" s="84" t="s">
        <v>51</v>
      </c>
      <c r="AF26" s="84" t="s">
        <v>53</v>
      </c>
      <c r="AG26" s="5"/>
    </row>
    <row r="27" spans="1:33" x14ac:dyDescent="0.25">
      <c r="A27" s="94">
        <f t="shared" si="6"/>
        <v>16</v>
      </c>
      <c r="B27" s="100" t="s">
        <v>112</v>
      </c>
      <c r="C27" s="83" t="s">
        <v>113</v>
      </c>
      <c r="D27" s="83" t="s">
        <v>56</v>
      </c>
      <c r="E27" s="83" t="s">
        <v>57</v>
      </c>
      <c r="F27" s="83" t="s">
        <v>58</v>
      </c>
      <c r="G27" s="83" t="s">
        <v>59</v>
      </c>
      <c r="H27" s="83" t="s">
        <v>96</v>
      </c>
      <c r="I27" s="83" t="s">
        <v>48</v>
      </c>
      <c r="J27" s="83" t="s">
        <v>114</v>
      </c>
      <c r="K27" s="83" t="s">
        <v>115</v>
      </c>
      <c r="L27" s="83" t="s">
        <v>3</v>
      </c>
      <c r="M27" s="84" t="s">
        <v>51</v>
      </c>
      <c r="N27" s="83" t="s">
        <v>52</v>
      </c>
      <c r="O27" s="85">
        <v>26</v>
      </c>
      <c r="P27" s="85">
        <f>VLOOKUP(B27,'[1]Student Wthout BRN'!AF$3:AG$294,2,FALSE)</f>
        <v>17</v>
      </c>
      <c r="Q27" s="85">
        <f t="shared" si="0"/>
        <v>9</v>
      </c>
      <c r="R27" s="86">
        <v>8900</v>
      </c>
      <c r="S27" s="87">
        <f t="shared" si="1"/>
        <v>80100</v>
      </c>
      <c r="T27" s="87">
        <f t="shared" si="2"/>
        <v>24030</v>
      </c>
      <c r="U27" s="87">
        <f>VLOOKUP(B27,'Tranche 1-3 2024'!$B$12:$BB$441,53,FALSE)</f>
        <v>231400</v>
      </c>
      <c r="V27" s="87">
        <f t="shared" si="3"/>
        <v>0</v>
      </c>
      <c r="W27" s="87">
        <f t="shared" si="4"/>
        <v>24030</v>
      </c>
      <c r="X27" s="88">
        <f t="shared" si="5"/>
        <v>24030</v>
      </c>
      <c r="Y27" s="84" t="s">
        <v>51</v>
      </c>
      <c r="Z27" s="84" t="s">
        <v>53</v>
      </c>
      <c r="AA27" s="84" t="s">
        <v>53</v>
      </c>
      <c r="AB27" s="84" t="s">
        <v>53</v>
      </c>
      <c r="AC27" s="84" t="s">
        <v>53</v>
      </c>
      <c r="AD27" s="84" t="s">
        <v>53</v>
      </c>
      <c r="AE27" s="84" t="s">
        <v>51</v>
      </c>
      <c r="AF27" s="84" t="s">
        <v>51</v>
      </c>
      <c r="AG27" s="5"/>
    </row>
    <row r="28" spans="1:33" x14ac:dyDescent="0.25">
      <c r="A28" s="94">
        <f t="shared" si="6"/>
        <v>17</v>
      </c>
      <c r="B28" s="100" t="s">
        <v>116</v>
      </c>
      <c r="C28" s="83" t="s">
        <v>117</v>
      </c>
      <c r="D28" s="83" t="s">
        <v>56</v>
      </c>
      <c r="E28" s="83" t="s">
        <v>57</v>
      </c>
      <c r="F28" s="83" t="s">
        <v>58</v>
      </c>
      <c r="G28" s="83" t="s">
        <v>59</v>
      </c>
      <c r="H28" s="83" t="s">
        <v>96</v>
      </c>
      <c r="I28" s="83" t="s">
        <v>48</v>
      </c>
      <c r="J28" s="83" t="s">
        <v>118</v>
      </c>
      <c r="K28" s="83" t="s">
        <v>119</v>
      </c>
      <c r="L28" s="83" t="s">
        <v>3</v>
      </c>
      <c r="M28" s="84" t="s">
        <v>51</v>
      </c>
      <c r="N28" s="83" t="s">
        <v>52</v>
      </c>
      <c r="O28" s="85">
        <v>64</v>
      </c>
      <c r="P28" s="85">
        <f>VLOOKUP(B28,'[1]Student Wthout BRN'!AF$3:AG$294,2,FALSE)</f>
        <v>12</v>
      </c>
      <c r="Q28" s="85">
        <f t="shared" si="0"/>
        <v>52</v>
      </c>
      <c r="R28" s="86">
        <v>8900</v>
      </c>
      <c r="S28" s="87">
        <f t="shared" si="1"/>
        <v>462800</v>
      </c>
      <c r="T28" s="87">
        <f t="shared" si="2"/>
        <v>138840</v>
      </c>
      <c r="U28" s="87">
        <f>VLOOKUP(B28,'Tranche 1-3 2024'!$B$12:$BB$441,53,FALSE)</f>
        <v>569600</v>
      </c>
      <c r="V28" s="87">
        <f t="shared" si="3"/>
        <v>0</v>
      </c>
      <c r="W28" s="87">
        <f t="shared" si="4"/>
        <v>138840</v>
      </c>
      <c r="X28" s="88">
        <f t="shared" si="5"/>
        <v>138840</v>
      </c>
      <c r="Y28" s="84" t="s">
        <v>51</v>
      </c>
      <c r="Z28" s="84" t="s">
        <v>51</v>
      </c>
      <c r="AA28" s="84" t="s">
        <v>53</v>
      </c>
      <c r="AB28" s="84" t="s">
        <v>53</v>
      </c>
      <c r="AC28" s="84" t="s">
        <v>53</v>
      </c>
      <c r="AD28" s="84" t="s">
        <v>53</v>
      </c>
      <c r="AE28" s="84" t="s">
        <v>51</v>
      </c>
      <c r="AF28" s="84" t="s">
        <v>51</v>
      </c>
      <c r="AG28" s="5"/>
    </row>
    <row r="29" spans="1:33" x14ac:dyDescent="0.25">
      <c r="A29" s="94">
        <f t="shared" si="6"/>
        <v>18</v>
      </c>
      <c r="B29" s="99" t="s">
        <v>120</v>
      </c>
      <c r="C29" s="83" t="s">
        <v>121</v>
      </c>
      <c r="D29" s="83" t="s">
        <v>43</v>
      </c>
      <c r="E29" s="83" t="s">
        <v>44</v>
      </c>
      <c r="F29" s="83" t="s">
        <v>45</v>
      </c>
      <c r="G29" s="83" t="s">
        <v>46</v>
      </c>
      <c r="H29" s="83" t="s">
        <v>122</v>
      </c>
      <c r="I29" s="83" t="s">
        <v>48</v>
      </c>
      <c r="J29" s="83" t="s">
        <v>123</v>
      </c>
      <c r="K29" s="83" t="s">
        <v>124</v>
      </c>
      <c r="L29" s="83" t="s">
        <v>3</v>
      </c>
      <c r="M29" s="84" t="s">
        <v>51</v>
      </c>
      <c r="N29" s="83" t="s">
        <v>52</v>
      </c>
      <c r="O29" s="85">
        <v>182</v>
      </c>
      <c r="P29" s="85">
        <f>VLOOKUP(B29,'[1]Student Wthout BRN'!AF$3:AG$294,2,FALSE)</f>
        <v>79</v>
      </c>
      <c r="Q29" s="85">
        <f t="shared" si="0"/>
        <v>103</v>
      </c>
      <c r="R29" s="86">
        <v>8900</v>
      </c>
      <c r="S29" s="87">
        <f t="shared" si="1"/>
        <v>916700</v>
      </c>
      <c r="T29" s="87">
        <f t="shared" si="2"/>
        <v>275010</v>
      </c>
      <c r="U29" s="87">
        <f>VLOOKUP(B29,'Tranche 1-3 2024'!$B$12:$BB$441,53,FALSE)</f>
        <v>1619800</v>
      </c>
      <c r="V29" s="87">
        <f t="shared" si="3"/>
        <v>0</v>
      </c>
      <c r="W29" s="87">
        <f t="shared" si="4"/>
        <v>275010</v>
      </c>
      <c r="X29" s="88">
        <f t="shared" si="5"/>
        <v>275010</v>
      </c>
      <c r="Y29" s="84" t="s">
        <v>53</v>
      </c>
      <c r="Z29" s="84" t="s">
        <v>53</v>
      </c>
      <c r="AA29" s="84" t="s">
        <v>53</v>
      </c>
      <c r="AB29" s="84" t="s">
        <v>53</v>
      </c>
      <c r="AC29" s="84" t="s">
        <v>53</v>
      </c>
      <c r="AD29" s="84" t="s">
        <v>53</v>
      </c>
      <c r="AE29" s="84" t="s">
        <v>51</v>
      </c>
      <c r="AF29" s="84" t="s">
        <v>51</v>
      </c>
      <c r="AG29" s="5"/>
    </row>
    <row r="30" spans="1:33" x14ac:dyDescent="0.25">
      <c r="A30" s="94">
        <f t="shared" si="6"/>
        <v>19</v>
      </c>
      <c r="B30" s="100" t="s">
        <v>125</v>
      </c>
      <c r="C30" s="83" t="s">
        <v>126</v>
      </c>
      <c r="D30" s="83" t="s">
        <v>56</v>
      </c>
      <c r="E30" s="83" t="s">
        <v>57</v>
      </c>
      <c r="F30" s="83" t="s">
        <v>58</v>
      </c>
      <c r="G30" s="83" t="s">
        <v>59</v>
      </c>
      <c r="H30" s="83" t="s">
        <v>122</v>
      </c>
      <c r="I30" s="83" t="s">
        <v>48</v>
      </c>
      <c r="J30" s="83" t="s">
        <v>127</v>
      </c>
      <c r="K30" s="83" t="s">
        <v>128</v>
      </c>
      <c r="L30" s="83" t="s">
        <v>3</v>
      </c>
      <c r="M30" s="84" t="s">
        <v>51</v>
      </c>
      <c r="N30" s="83" t="s">
        <v>52</v>
      </c>
      <c r="O30" s="85">
        <v>68</v>
      </c>
      <c r="P30" s="85">
        <f>VLOOKUP(B30,'[1]Student Wthout BRN'!AF$3:AG$294,2,FALSE)</f>
        <v>34</v>
      </c>
      <c r="Q30" s="85">
        <f t="shared" si="0"/>
        <v>34</v>
      </c>
      <c r="R30" s="86">
        <v>8900</v>
      </c>
      <c r="S30" s="87">
        <f t="shared" si="1"/>
        <v>302600</v>
      </c>
      <c r="T30" s="87">
        <f t="shared" si="2"/>
        <v>90780</v>
      </c>
      <c r="U30" s="87">
        <f>VLOOKUP(B30,'Tranche 1-3 2024'!$B$12:$BB$441,53,FALSE)</f>
        <v>605200</v>
      </c>
      <c r="V30" s="87">
        <f t="shared" si="3"/>
        <v>0</v>
      </c>
      <c r="W30" s="87">
        <f t="shared" si="4"/>
        <v>90780</v>
      </c>
      <c r="X30" s="88">
        <f t="shared" si="5"/>
        <v>90780</v>
      </c>
      <c r="Y30" s="84" t="s">
        <v>51</v>
      </c>
      <c r="Z30" s="84" t="s">
        <v>53</v>
      </c>
      <c r="AA30" s="84" t="s">
        <v>53</v>
      </c>
      <c r="AB30" s="84" t="s">
        <v>53</v>
      </c>
      <c r="AC30" s="84" t="s">
        <v>53</v>
      </c>
      <c r="AD30" s="84" t="s">
        <v>53</v>
      </c>
      <c r="AE30" s="84" t="s">
        <v>53</v>
      </c>
      <c r="AF30" s="84" t="s">
        <v>51</v>
      </c>
      <c r="AG30" s="5" t="s">
        <v>101</v>
      </c>
    </row>
    <row r="31" spans="1:33" x14ac:dyDescent="0.25">
      <c r="A31" s="94">
        <f t="shared" si="6"/>
        <v>20</v>
      </c>
      <c r="B31" s="100" t="s">
        <v>129</v>
      </c>
      <c r="C31" s="83" t="s">
        <v>130</v>
      </c>
      <c r="D31" s="83" t="s">
        <v>56</v>
      </c>
      <c r="E31" s="83" t="s">
        <v>57</v>
      </c>
      <c r="F31" s="83" t="s">
        <v>58</v>
      </c>
      <c r="G31" s="83" t="s">
        <v>59</v>
      </c>
      <c r="H31" s="83" t="s">
        <v>122</v>
      </c>
      <c r="I31" s="83" t="s">
        <v>48</v>
      </c>
      <c r="J31" s="83" t="s">
        <v>131</v>
      </c>
      <c r="K31" s="83" t="s">
        <v>132</v>
      </c>
      <c r="L31" s="83" t="s">
        <v>3</v>
      </c>
      <c r="M31" s="84" t="s">
        <v>51</v>
      </c>
      <c r="N31" s="83" t="s">
        <v>52</v>
      </c>
      <c r="O31" s="85">
        <v>77</v>
      </c>
      <c r="P31" s="85">
        <f>VLOOKUP(B31,'[1]Student Wthout BRN'!AF$3:AG$294,2,FALSE)</f>
        <v>24</v>
      </c>
      <c r="Q31" s="85">
        <f t="shared" si="0"/>
        <v>53</v>
      </c>
      <c r="R31" s="86">
        <v>8900</v>
      </c>
      <c r="S31" s="87">
        <f t="shared" si="1"/>
        <v>471700</v>
      </c>
      <c r="T31" s="87">
        <f t="shared" si="2"/>
        <v>141510</v>
      </c>
      <c r="U31" s="87">
        <f>VLOOKUP(B31,'Tranche 1-3 2024'!$B$12:$BB$441,53,FALSE)</f>
        <v>685300</v>
      </c>
      <c r="V31" s="87">
        <f t="shared" si="3"/>
        <v>0</v>
      </c>
      <c r="W31" s="87">
        <f t="shared" si="4"/>
        <v>141510</v>
      </c>
      <c r="X31" s="88">
        <f t="shared" si="5"/>
        <v>141510</v>
      </c>
      <c r="Y31" s="84" t="s">
        <v>51</v>
      </c>
      <c r="Z31" s="84" t="s">
        <v>51</v>
      </c>
      <c r="AA31" s="84" t="s">
        <v>53</v>
      </c>
      <c r="AB31" s="84" t="s">
        <v>53</v>
      </c>
      <c r="AC31" s="84" t="s">
        <v>53</v>
      </c>
      <c r="AD31" s="84" t="s">
        <v>53</v>
      </c>
      <c r="AE31" s="84" t="s">
        <v>51</v>
      </c>
      <c r="AF31" s="84" t="s">
        <v>51</v>
      </c>
      <c r="AG31" s="5"/>
    </row>
    <row r="32" spans="1:33" x14ac:dyDescent="0.25">
      <c r="A32" s="94">
        <f t="shared" si="6"/>
        <v>21</v>
      </c>
      <c r="B32" s="100" t="s">
        <v>133</v>
      </c>
      <c r="C32" s="83" t="s">
        <v>134</v>
      </c>
      <c r="D32" s="83" t="s">
        <v>43</v>
      </c>
      <c r="E32" s="83" t="s">
        <v>44</v>
      </c>
      <c r="F32" s="83" t="s">
        <v>45</v>
      </c>
      <c r="G32" s="83" t="s">
        <v>46</v>
      </c>
      <c r="H32" s="83" t="s">
        <v>135</v>
      </c>
      <c r="I32" s="83" t="s">
        <v>48</v>
      </c>
      <c r="J32" s="83" t="s">
        <v>136</v>
      </c>
      <c r="K32" s="83" t="s">
        <v>137</v>
      </c>
      <c r="L32" s="83" t="s">
        <v>3</v>
      </c>
      <c r="M32" s="84" t="s">
        <v>51</v>
      </c>
      <c r="N32" s="83" t="s">
        <v>76</v>
      </c>
      <c r="O32" s="85">
        <v>95</v>
      </c>
      <c r="P32" s="85">
        <f>VLOOKUP(B32,'[1]Student Wthout BRN'!AF$3:AG$294,2,FALSE)</f>
        <v>52</v>
      </c>
      <c r="Q32" s="85">
        <f t="shared" si="0"/>
        <v>43</v>
      </c>
      <c r="R32" s="86">
        <v>8900</v>
      </c>
      <c r="S32" s="87">
        <f t="shared" si="1"/>
        <v>382700</v>
      </c>
      <c r="T32" s="87">
        <f t="shared" si="2"/>
        <v>114810</v>
      </c>
      <c r="U32" s="87">
        <f>VLOOKUP(B32,'Tranche 1-3 2024'!$B$12:$BB$441,53,FALSE)</f>
        <v>845500</v>
      </c>
      <c r="V32" s="87">
        <f t="shared" si="3"/>
        <v>0</v>
      </c>
      <c r="W32" s="87">
        <f t="shared" si="4"/>
        <v>114810</v>
      </c>
      <c r="X32" s="88">
        <f t="shared" si="5"/>
        <v>114810</v>
      </c>
      <c r="Y32" s="84" t="s">
        <v>51</v>
      </c>
      <c r="Z32" s="84" t="s">
        <v>51</v>
      </c>
      <c r="AA32" s="84" t="s">
        <v>53</v>
      </c>
      <c r="AB32" s="84" t="s">
        <v>53</v>
      </c>
      <c r="AC32" s="84" t="s">
        <v>53</v>
      </c>
      <c r="AD32" s="84" t="s">
        <v>53</v>
      </c>
      <c r="AE32" s="84" t="s">
        <v>51</v>
      </c>
      <c r="AF32" s="84" t="s">
        <v>51</v>
      </c>
      <c r="AG32" s="5"/>
    </row>
    <row r="33" spans="1:33" x14ac:dyDescent="0.25">
      <c r="A33" s="94">
        <f t="shared" si="6"/>
        <v>22</v>
      </c>
      <c r="B33" s="100" t="s">
        <v>138</v>
      </c>
      <c r="C33" s="83" t="s">
        <v>139</v>
      </c>
      <c r="D33" s="83" t="s">
        <v>56</v>
      </c>
      <c r="E33" s="83" t="s">
        <v>57</v>
      </c>
      <c r="F33" s="83" t="s">
        <v>58</v>
      </c>
      <c r="G33" s="83" t="s">
        <v>59</v>
      </c>
      <c r="H33" s="83" t="s">
        <v>135</v>
      </c>
      <c r="I33" s="83" t="s">
        <v>48</v>
      </c>
      <c r="J33" s="83"/>
      <c r="K33" s="83"/>
      <c r="L33" s="83" t="s">
        <v>3</v>
      </c>
      <c r="M33" s="84" t="s">
        <v>51</v>
      </c>
      <c r="N33" s="83" t="s">
        <v>52</v>
      </c>
      <c r="O33" s="85">
        <v>45</v>
      </c>
      <c r="P33" s="85">
        <f>VLOOKUP(B33,'[1]Student Wthout BRN'!AF$3:AG$294,2,FALSE)</f>
        <v>40</v>
      </c>
      <c r="Q33" s="85">
        <f t="shared" si="0"/>
        <v>5</v>
      </c>
      <c r="R33" s="86">
        <v>8900</v>
      </c>
      <c r="S33" s="87">
        <f t="shared" si="1"/>
        <v>44500</v>
      </c>
      <c r="T33" s="87">
        <f t="shared" si="2"/>
        <v>13350</v>
      </c>
      <c r="U33" s="87">
        <f>VLOOKUP(B33,'Tranche 1-3 2024'!$B$12:$BB$441,53,FALSE)</f>
        <v>400500</v>
      </c>
      <c r="V33" s="87">
        <f t="shared" si="3"/>
        <v>0</v>
      </c>
      <c r="W33" s="87">
        <f t="shared" si="4"/>
        <v>13350</v>
      </c>
      <c r="X33" s="88">
        <f t="shared" si="5"/>
        <v>13350</v>
      </c>
      <c r="Y33" s="84" t="s">
        <v>51</v>
      </c>
      <c r="Z33" s="84" t="s">
        <v>51</v>
      </c>
      <c r="AA33" s="84" t="s">
        <v>53</v>
      </c>
      <c r="AB33" s="84" t="s">
        <v>53</v>
      </c>
      <c r="AC33" s="84" t="s">
        <v>53</v>
      </c>
      <c r="AD33" s="84" t="s">
        <v>53</v>
      </c>
      <c r="AE33" s="84" t="s">
        <v>51</v>
      </c>
      <c r="AF33" s="84" t="s">
        <v>51</v>
      </c>
      <c r="AG33" s="5"/>
    </row>
    <row r="34" spans="1:33" x14ac:dyDescent="0.25">
      <c r="A34" s="94">
        <f t="shared" si="6"/>
        <v>23</v>
      </c>
      <c r="B34" s="99" t="s">
        <v>140</v>
      </c>
      <c r="C34" s="83" t="s">
        <v>141</v>
      </c>
      <c r="D34" s="83" t="s">
        <v>43</v>
      </c>
      <c r="E34" s="83" t="s">
        <v>57</v>
      </c>
      <c r="F34" s="83" t="s">
        <v>58</v>
      </c>
      <c r="G34" s="83" t="s">
        <v>59</v>
      </c>
      <c r="H34" s="83" t="s">
        <v>142</v>
      </c>
      <c r="I34" s="83" t="s">
        <v>48</v>
      </c>
      <c r="J34" s="83" t="s">
        <v>143</v>
      </c>
      <c r="K34" s="83" t="s">
        <v>144</v>
      </c>
      <c r="L34" s="83" t="s">
        <v>3</v>
      </c>
      <c r="M34" s="84" t="s">
        <v>51</v>
      </c>
      <c r="N34" s="83" t="s">
        <v>52</v>
      </c>
      <c r="O34" s="85">
        <v>31</v>
      </c>
      <c r="P34" s="85"/>
      <c r="Q34" s="85">
        <f t="shared" si="0"/>
        <v>31</v>
      </c>
      <c r="R34" s="86">
        <v>8900</v>
      </c>
      <c r="S34" s="87">
        <f t="shared" si="1"/>
        <v>275900</v>
      </c>
      <c r="T34" s="87">
        <f t="shared" si="2"/>
        <v>82770</v>
      </c>
      <c r="U34" s="87">
        <f>VLOOKUP(B34,'Tranche 1-3 2024'!$B$12:$BB$441,53,FALSE)</f>
        <v>275900</v>
      </c>
      <c r="V34" s="87">
        <f t="shared" si="3"/>
        <v>0</v>
      </c>
      <c r="W34" s="87">
        <f t="shared" si="4"/>
        <v>82770</v>
      </c>
      <c r="X34" s="88">
        <f t="shared" si="5"/>
        <v>82770</v>
      </c>
      <c r="Y34" s="84" t="s">
        <v>53</v>
      </c>
      <c r="Z34" s="84" t="s">
        <v>53</v>
      </c>
      <c r="AA34" s="84" t="s">
        <v>53</v>
      </c>
      <c r="AB34" s="84" t="s">
        <v>53</v>
      </c>
      <c r="AC34" s="84" t="s">
        <v>53</v>
      </c>
      <c r="AD34" s="84" t="s">
        <v>53</v>
      </c>
      <c r="AE34" s="84" t="s">
        <v>51</v>
      </c>
      <c r="AF34" s="84" t="s">
        <v>51</v>
      </c>
      <c r="AG34" s="5"/>
    </row>
    <row r="35" spans="1:33" x14ac:dyDescent="0.25">
      <c r="A35" s="94">
        <f t="shared" si="6"/>
        <v>24</v>
      </c>
      <c r="B35" s="99" t="s">
        <v>145</v>
      </c>
      <c r="C35" s="83" t="s">
        <v>146</v>
      </c>
      <c r="D35" s="83" t="s">
        <v>43</v>
      </c>
      <c r="E35" s="83" t="s">
        <v>44</v>
      </c>
      <c r="F35" s="83" t="s">
        <v>45</v>
      </c>
      <c r="G35" s="83" t="s">
        <v>46</v>
      </c>
      <c r="H35" s="83" t="s">
        <v>142</v>
      </c>
      <c r="I35" s="83" t="s">
        <v>48</v>
      </c>
      <c r="J35" s="83" t="s">
        <v>147</v>
      </c>
      <c r="K35" s="83" t="s">
        <v>148</v>
      </c>
      <c r="L35" s="83" t="s">
        <v>3</v>
      </c>
      <c r="M35" s="84" t="s">
        <v>51</v>
      </c>
      <c r="N35" s="83" t="s">
        <v>52</v>
      </c>
      <c r="O35" s="85">
        <v>44</v>
      </c>
      <c r="P35" s="85">
        <f>VLOOKUP(B35,'[1]Student Wthout BRN'!AF$3:AG$294,2,FALSE)</f>
        <v>4</v>
      </c>
      <c r="Q35" s="85">
        <f t="shared" si="0"/>
        <v>40</v>
      </c>
      <c r="R35" s="86">
        <v>8900</v>
      </c>
      <c r="S35" s="87">
        <f t="shared" si="1"/>
        <v>356000</v>
      </c>
      <c r="T35" s="87">
        <f t="shared" si="2"/>
        <v>106800</v>
      </c>
      <c r="U35" s="87">
        <f>VLOOKUP(B35,'Tranche 1-3 2024'!$B$12:$BB$441,53,FALSE)</f>
        <v>391600</v>
      </c>
      <c r="V35" s="87">
        <f t="shared" si="3"/>
        <v>0</v>
      </c>
      <c r="W35" s="87">
        <f t="shared" si="4"/>
        <v>106800</v>
      </c>
      <c r="X35" s="88">
        <f t="shared" si="5"/>
        <v>106800</v>
      </c>
      <c r="Y35" s="84" t="s">
        <v>53</v>
      </c>
      <c r="Z35" s="84" t="s">
        <v>53</v>
      </c>
      <c r="AA35" s="84" t="s">
        <v>53</v>
      </c>
      <c r="AB35" s="84" t="s">
        <v>53</v>
      </c>
      <c r="AC35" s="84" t="s">
        <v>53</v>
      </c>
      <c r="AD35" s="84" t="s">
        <v>53</v>
      </c>
      <c r="AE35" s="84" t="s">
        <v>51</v>
      </c>
      <c r="AF35" s="84" t="s">
        <v>51</v>
      </c>
      <c r="AG35" s="5"/>
    </row>
    <row r="36" spans="1:33" x14ac:dyDescent="0.25">
      <c r="A36" s="94">
        <f t="shared" si="6"/>
        <v>25</v>
      </c>
      <c r="B36" s="99" t="s">
        <v>149</v>
      </c>
      <c r="C36" s="83" t="s">
        <v>150</v>
      </c>
      <c r="D36" s="83" t="s">
        <v>43</v>
      </c>
      <c r="E36" s="83" t="s">
        <v>57</v>
      </c>
      <c r="F36" s="83" t="s">
        <v>58</v>
      </c>
      <c r="G36" s="83" t="s">
        <v>59</v>
      </c>
      <c r="H36" s="83" t="s">
        <v>151</v>
      </c>
      <c r="I36" s="83" t="s">
        <v>48</v>
      </c>
      <c r="J36" s="83" t="s">
        <v>152</v>
      </c>
      <c r="K36" s="83" t="s">
        <v>153</v>
      </c>
      <c r="L36" s="83" t="s">
        <v>3</v>
      </c>
      <c r="M36" s="84" t="s">
        <v>51</v>
      </c>
      <c r="N36" s="83" t="s">
        <v>52</v>
      </c>
      <c r="O36" s="85">
        <v>119</v>
      </c>
      <c r="P36" s="85">
        <f>VLOOKUP(B36,'[1]Student Wthout BRN'!AF$3:AG$294,2,FALSE)</f>
        <v>119</v>
      </c>
      <c r="Q36" s="85">
        <f t="shared" si="0"/>
        <v>0</v>
      </c>
      <c r="R36" s="86">
        <v>8900</v>
      </c>
      <c r="S36" s="87">
        <f t="shared" si="1"/>
        <v>0</v>
      </c>
      <c r="T36" s="87">
        <f t="shared" si="2"/>
        <v>0</v>
      </c>
      <c r="U36" s="87">
        <f>VLOOKUP(B36,'Tranche 1-3 2024'!$B$12:$BB$441,53,FALSE)</f>
        <v>863300</v>
      </c>
      <c r="V36" s="87">
        <f>O36*R36-U36</f>
        <v>195800</v>
      </c>
      <c r="W36" s="87">
        <f t="shared" si="4"/>
        <v>195800</v>
      </c>
      <c r="X36" s="88">
        <f t="shared" si="5"/>
        <v>195800</v>
      </c>
      <c r="Y36" s="84" t="s">
        <v>53</v>
      </c>
      <c r="Z36" s="84" t="s">
        <v>53</v>
      </c>
      <c r="AA36" s="84" t="s">
        <v>53</v>
      </c>
      <c r="AB36" s="84" t="s">
        <v>53</v>
      </c>
      <c r="AC36" s="84" t="s">
        <v>53</v>
      </c>
      <c r="AD36" s="84" t="s">
        <v>53</v>
      </c>
      <c r="AE36" s="84" t="s">
        <v>51</v>
      </c>
      <c r="AF36" s="84" t="s">
        <v>51</v>
      </c>
      <c r="AG36" s="5" t="s">
        <v>69</v>
      </c>
    </row>
    <row r="37" spans="1:33" x14ac:dyDescent="0.25">
      <c r="A37" s="94">
        <f t="shared" si="6"/>
        <v>26</v>
      </c>
      <c r="B37" s="99" t="s">
        <v>154</v>
      </c>
      <c r="C37" s="83" t="s">
        <v>155</v>
      </c>
      <c r="D37" s="83" t="s">
        <v>43</v>
      </c>
      <c r="E37" s="83" t="s">
        <v>44</v>
      </c>
      <c r="F37" s="83" t="s">
        <v>45</v>
      </c>
      <c r="G37" s="83" t="s">
        <v>46</v>
      </c>
      <c r="H37" s="83" t="s">
        <v>156</v>
      </c>
      <c r="I37" s="83" t="s">
        <v>48</v>
      </c>
      <c r="J37" s="83" t="s">
        <v>157</v>
      </c>
      <c r="K37" s="83" t="s">
        <v>158</v>
      </c>
      <c r="L37" s="83" t="s">
        <v>3</v>
      </c>
      <c r="M37" s="84" t="s">
        <v>51</v>
      </c>
      <c r="N37" s="83" t="s">
        <v>76</v>
      </c>
      <c r="O37" s="85">
        <v>48</v>
      </c>
      <c r="P37" s="85">
        <f>VLOOKUP(B37,'[1]Student Wthout BRN'!AF$3:AG$294,2,FALSE)</f>
        <v>36</v>
      </c>
      <c r="Q37" s="85">
        <f t="shared" si="0"/>
        <v>12</v>
      </c>
      <c r="R37" s="86">
        <v>8900</v>
      </c>
      <c r="S37" s="87">
        <f t="shared" si="1"/>
        <v>106800</v>
      </c>
      <c r="T37" s="87">
        <f t="shared" si="2"/>
        <v>32040</v>
      </c>
      <c r="U37" s="87">
        <f>VLOOKUP(B37,'Tranche 1-3 2024'!$B$12:$BB$441,53,FALSE)</f>
        <v>427200</v>
      </c>
      <c r="V37" s="87">
        <f t="shared" si="3"/>
        <v>0</v>
      </c>
      <c r="W37" s="87">
        <f t="shared" si="4"/>
        <v>32040</v>
      </c>
      <c r="X37" s="88">
        <f t="shared" si="5"/>
        <v>32040</v>
      </c>
      <c r="Y37" s="84" t="s">
        <v>53</v>
      </c>
      <c r="Z37" s="84" t="s">
        <v>53</v>
      </c>
      <c r="AA37" s="84" t="s">
        <v>53</v>
      </c>
      <c r="AB37" s="84" t="s">
        <v>53</v>
      </c>
      <c r="AC37" s="84" t="s">
        <v>53</v>
      </c>
      <c r="AD37" s="84" t="s">
        <v>53</v>
      </c>
      <c r="AE37" s="84" t="s">
        <v>51</v>
      </c>
      <c r="AF37" s="84" t="s">
        <v>51</v>
      </c>
      <c r="AG37" s="5"/>
    </row>
    <row r="38" spans="1:33" x14ac:dyDescent="0.25">
      <c r="A38" s="94">
        <f t="shared" si="6"/>
        <v>27</v>
      </c>
      <c r="B38" s="99" t="s">
        <v>159</v>
      </c>
      <c r="C38" s="83" t="s">
        <v>160</v>
      </c>
      <c r="D38" s="83" t="s">
        <v>43</v>
      </c>
      <c r="E38" s="83" t="s">
        <v>57</v>
      </c>
      <c r="F38" s="83" t="s">
        <v>58</v>
      </c>
      <c r="G38" s="83" t="s">
        <v>59</v>
      </c>
      <c r="H38" s="83" t="s">
        <v>161</v>
      </c>
      <c r="I38" s="83" t="s">
        <v>48</v>
      </c>
      <c r="J38" s="83" t="s">
        <v>162</v>
      </c>
      <c r="K38" s="83" t="s">
        <v>163</v>
      </c>
      <c r="L38" s="83" t="s">
        <v>3</v>
      </c>
      <c r="M38" s="84" t="s">
        <v>51</v>
      </c>
      <c r="N38" s="83" t="s">
        <v>52</v>
      </c>
      <c r="O38" s="85">
        <v>68</v>
      </c>
      <c r="P38" s="85">
        <f>VLOOKUP(B38,'[1]Student Wthout BRN'!AF$3:AG$294,2,FALSE)</f>
        <v>68</v>
      </c>
      <c r="Q38" s="85">
        <f t="shared" si="0"/>
        <v>0</v>
      </c>
      <c r="R38" s="86">
        <v>8900</v>
      </c>
      <c r="S38" s="87">
        <f t="shared" si="1"/>
        <v>0</v>
      </c>
      <c r="T38" s="87">
        <f t="shared" si="2"/>
        <v>0</v>
      </c>
      <c r="U38" s="87">
        <f>VLOOKUP(B38,'Tranche 1-3 2024'!$B$12:$BB$441,53,FALSE)</f>
        <v>605200</v>
      </c>
      <c r="V38" s="87">
        <f t="shared" si="3"/>
        <v>0</v>
      </c>
      <c r="W38" s="87">
        <f t="shared" si="4"/>
        <v>0</v>
      </c>
      <c r="X38" s="88">
        <f t="shared" si="5"/>
        <v>0</v>
      </c>
      <c r="Y38" s="84" t="s">
        <v>53</v>
      </c>
      <c r="Z38" s="84" t="s">
        <v>53</v>
      </c>
      <c r="AA38" s="84" t="s">
        <v>53</v>
      </c>
      <c r="AB38" s="84" t="s">
        <v>53</v>
      </c>
      <c r="AC38" s="84" t="s">
        <v>53</v>
      </c>
      <c r="AD38" s="84" t="s">
        <v>53</v>
      </c>
      <c r="AE38" s="84" t="s">
        <v>51</v>
      </c>
      <c r="AF38" s="84" t="s">
        <v>51</v>
      </c>
      <c r="AG38" s="5"/>
    </row>
    <row r="39" spans="1:33" x14ac:dyDescent="0.25">
      <c r="A39" s="94">
        <f t="shared" ref="A39:A102" si="7">A38+1</f>
        <v>28</v>
      </c>
      <c r="B39" s="99" t="s">
        <v>221</v>
      </c>
      <c r="C39" s="83" t="s">
        <v>222</v>
      </c>
      <c r="D39" s="83" t="s">
        <v>43</v>
      </c>
      <c r="E39" s="83" t="s">
        <v>166</v>
      </c>
      <c r="F39" s="83" t="s">
        <v>58</v>
      </c>
      <c r="G39" s="83" t="s">
        <v>59</v>
      </c>
      <c r="H39" s="83" t="s">
        <v>223</v>
      </c>
      <c r="I39" s="83" t="s">
        <v>168</v>
      </c>
      <c r="J39" s="83" t="s">
        <v>224</v>
      </c>
      <c r="K39" s="83" t="s">
        <v>225</v>
      </c>
      <c r="L39" s="83" t="s">
        <v>3</v>
      </c>
      <c r="M39" s="84" t="s">
        <v>51</v>
      </c>
      <c r="N39" s="83" t="s">
        <v>52</v>
      </c>
      <c r="O39" s="85">
        <v>57</v>
      </c>
      <c r="P39" s="85"/>
      <c r="Q39" s="85">
        <f t="shared" ref="Q39:Q102" si="8">O39-P39</f>
        <v>57</v>
      </c>
      <c r="R39" s="86">
        <v>8900</v>
      </c>
      <c r="S39" s="87">
        <f t="shared" ref="S39:S102" si="9">Q39*R39</f>
        <v>507300</v>
      </c>
      <c r="T39" s="87">
        <f t="shared" ref="T39:T102" si="10">S39*30%</f>
        <v>152190</v>
      </c>
      <c r="U39" s="87">
        <f>VLOOKUP(B39,'Tranche 1-3 2024'!$B$12:$BB$441,53,FALSE)</f>
        <v>507300</v>
      </c>
      <c r="V39" s="87">
        <f t="shared" ref="V39:V102" si="11">O39*R39-U39</f>
        <v>0</v>
      </c>
      <c r="W39" s="87">
        <f t="shared" ref="W39:W102" si="12">T39+V39</f>
        <v>152190</v>
      </c>
      <c r="X39" s="88">
        <f t="shared" ref="X39:X102" si="13">IF(W39&gt;=0,W39,0)</f>
        <v>152190</v>
      </c>
      <c r="Y39" s="84" t="s">
        <v>53</v>
      </c>
      <c r="Z39" s="84" t="s">
        <v>53</v>
      </c>
      <c r="AA39" s="84" t="s">
        <v>53</v>
      </c>
      <c r="AB39" s="84" t="s">
        <v>53</v>
      </c>
      <c r="AC39" s="84" t="s">
        <v>53</v>
      </c>
      <c r="AD39" s="84" t="s">
        <v>53</v>
      </c>
      <c r="AE39" s="84" t="s">
        <v>51</v>
      </c>
      <c r="AF39" s="84" t="s">
        <v>51</v>
      </c>
      <c r="AG39" s="5"/>
    </row>
    <row r="40" spans="1:33" x14ac:dyDescent="0.25">
      <c r="A40" s="94">
        <f t="shared" si="7"/>
        <v>29</v>
      </c>
      <c r="B40" s="99" t="s">
        <v>226</v>
      </c>
      <c r="C40" s="83" t="s">
        <v>227</v>
      </c>
      <c r="D40" s="83" t="s">
        <v>43</v>
      </c>
      <c r="E40" s="83" t="s">
        <v>68</v>
      </c>
      <c r="F40" s="83" t="s">
        <v>45</v>
      </c>
      <c r="G40" s="83" t="s">
        <v>46</v>
      </c>
      <c r="H40" s="83" t="s">
        <v>223</v>
      </c>
      <c r="I40" s="83" t="s">
        <v>168</v>
      </c>
      <c r="J40" s="83" t="s">
        <v>228</v>
      </c>
      <c r="K40" s="83" t="s">
        <v>229</v>
      </c>
      <c r="L40" s="83" t="s">
        <v>3</v>
      </c>
      <c r="M40" s="84" t="s">
        <v>51</v>
      </c>
      <c r="N40" s="83" t="s">
        <v>76</v>
      </c>
      <c r="O40" s="85">
        <v>87</v>
      </c>
      <c r="P40" s="85">
        <f>VLOOKUP(B40,'[1]Student Wthout BRN'!AF$3:AG$294,2,FALSE)</f>
        <v>1</v>
      </c>
      <c r="Q40" s="85">
        <f t="shared" si="8"/>
        <v>86</v>
      </c>
      <c r="R40" s="86">
        <v>8900</v>
      </c>
      <c r="S40" s="87">
        <f t="shared" si="9"/>
        <v>765400</v>
      </c>
      <c r="T40" s="87">
        <f t="shared" si="10"/>
        <v>229620</v>
      </c>
      <c r="U40" s="87">
        <f>VLOOKUP(B40,'Tranche 1-3 2024'!$B$12:$BB$441,53,FALSE)</f>
        <v>774300</v>
      </c>
      <c r="V40" s="87">
        <f t="shared" si="11"/>
        <v>0</v>
      </c>
      <c r="W40" s="87">
        <f t="shared" si="12"/>
        <v>229620</v>
      </c>
      <c r="X40" s="88">
        <f t="shared" si="13"/>
        <v>229620</v>
      </c>
      <c r="Y40" s="84" t="s">
        <v>53</v>
      </c>
      <c r="Z40" s="84" t="s">
        <v>53</v>
      </c>
      <c r="AA40" s="84" t="s">
        <v>53</v>
      </c>
      <c r="AB40" s="84" t="s">
        <v>53</v>
      </c>
      <c r="AC40" s="84" t="s">
        <v>53</v>
      </c>
      <c r="AD40" s="84" t="s">
        <v>53</v>
      </c>
      <c r="AE40" s="84" t="s">
        <v>51</v>
      </c>
      <c r="AF40" s="84" t="s">
        <v>51</v>
      </c>
      <c r="AG40" s="5"/>
    </row>
    <row r="41" spans="1:33" x14ac:dyDescent="0.25">
      <c r="A41" s="94">
        <f t="shared" si="7"/>
        <v>30</v>
      </c>
      <c r="B41" s="100" t="s">
        <v>258</v>
      </c>
      <c r="C41" s="83" t="s">
        <v>259</v>
      </c>
      <c r="D41" s="83" t="s">
        <v>56</v>
      </c>
      <c r="E41" s="83" t="s">
        <v>166</v>
      </c>
      <c r="F41" s="83" t="s">
        <v>58</v>
      </c>
      <c r="G41" s="83" t="s">
        <v>59</v>
      </c>
      <c r="H41" s="83" t="s">
        <v>223</v>
      </c>
      <c r="I41" s="83" t="s">
        <v>168</v>
      </c>
      <c r="J41" s="83" t="s">
        <v>260</v>
      </c>
      <c r="K41" s="83" t="s">
        <v>261</v>
      </c>
      <c r="L41" s="83" t="s">
        <v>3</v>
      </c>
      <c r="M41" s="84" t="s">
        <v>51</v>
      </c>
      <c r="N41" s="83" t="s">
        <v>52</v>
      </c>
      <c r="O41" s="85">
        <v>34</v>
      </c>
      <c r="P41" s="85">
        <f>VLOOKUP(B41,'[1]Student Wthout BRN'!AF$3:AG$294,2,FALSE)</f>
        <v>1</v>
      </c>
      <c r="Q41" s="85">
        <f t="shared" si="8"/>
        <v>33</v>
      </c>
      <c r="R41" s="86">
        <v>8900</v>
      </c>
      <c r="S41" s="87">
        <f t="shared" si="9"/>
        <v>293700</v>
      </c>
      <c r="T41" s="87">
        <f t="shared" si="10"/>
        <v>88110</v>
      </c>
      <c r="U41" s="87">
        <f>VLOOKUP(B41,'Tranche 1-3 2024'!$B$12:$BB$441,53,FALSE)</f>
        <v>302600</v>
      </c>
      <c r="V41" s="87">
        <f t="shared" si="11"/>
        <v>0</v>
      </c>
      <c r="W41" s="87">
        <f t="shared" si="12"/>
        <v>88110</v>
      </c>
      <c r="X41" s="88">
        <f t="shared" si="13"/>
        <v>88110</v>
      </c>
      <c r="Y41" s="84" t="s">
        <v>53</v>
      </c>
      <c r="Z41" s="84" t="s">
        <v>53</v>
      </c>
      <c r="AA41" s="84" t="s">
        <v>51</v>
      </c>
      <c r="AB41" s="84" t="s">
        <v>53</v>
      </c>
      <c r="AC41" s="84" t="s">
        <v>53</v>
      </c>
      <c r="AD41" s="84" t="s">
        <v>53</v>
      </c>
      <c r="AE41" s="84" t="s">
        <v>51</v>
      </c>
      <c r="AF41" s="84" t="s">
        <v>51</v>
      </c>
      <c r="AG41" s="5"/>
    </row>
    <row r="42" spans="1:33" x14ac:dyDescent="0.25">
      <c r="A42" s="94">
        <f t="shared" si="7"/>
        <v>31</v>
      </c>
      <c r="B42" s="100" t="s">
        <v>230</v>
      </c>
      <c r="C42" s="83" t="s">
        <v>231</v>
      </c>
      <c r="D42" s="83" t="s">
        <v>43</v>
      </c>
      <c r="E42" s="83" t="s">
        <v>166</v>
      </c>
      <c r="F42" s="83" t="s">
        <v>58</v>
      </c>
      <c r="G42" s="83" t="s">
        <v>59</v>
      </c>
      <c r="H42" s="83" t="s">
        <v>223</v>
      </c>
      <c r="I42" s="83" t="s">
        <v>168</v>
      </c>
      <c r="J42" s="83" t="s">
        <v>232</v>
      </c>
      <c r="K42" s="83" t="s">
        <v>233</v>
      </c>
      <c r="L42" s="83" t="s">
        <v>3</v>
      </c>
      <c r="M42" s="84" t="s">
        <v>51</v>
      </c>
      <c r="N42" s="83" t="s">
        <v>76</v>
      </c>
      <c r="O42" s="85">
        <v>150</v>
      </c>
      <c r="P42" s="85">
        <f>VLOOKUP(B42,'[1]Student Wthout BRN'!AF$3:AG$294,2,FALSE)</f>
        <v>14</v>
      </c>
      <c r="Q42" s="85">
        <f t="shared" si="8"/>
        <v>136</v>
      </c>
      <c r="R42" s="86">
        <v>8900</v>
      </c>
      <c r="S42" s="87">
        <f t="shared" si="9"/>
        <v>1210400</v>
      </c>
      <c r="T42" s="87">
        <f t="shared" si="10"/>
        <v>363120</v>
      </c>
      <c r="U42" s="87">
        <f>VLOOKUP(B42,'Tranche 1-3 2024'!$B$12:$BB$441,53,FALSE)</f>
        <v>1335000</v>
      </c>
      <c r="V42" s="87">
        <f t="shared" si="11"/>
        <v>0</v>
      </c>
      <c r="W42" s="87">
        <f t="shared" si="12"/>
        <v>363120</v>
      </c>
      <c r="X42" s="88">
        <f t="shared" si="13"/>
        <v>363120</v>
      </c>
      <c r="Y42" s="84" t="s">
        <v>51</v>
      </c>
      <c r="Z42" s="84" t="s">
        <v>53</v>
      </c>
      <c r="AA42" s="84" t="s">
        <v>51</v>
      </c>
      <c r="AB42" s="84" t="s">
        <v>53</v>
      </c>
      <c r="AC42" s="84" t="s">
        <v>53</v>
      </c>
      <c r="AD42" s="84" t="s">
        <v>53</v>
      </c>
      <c r="AE42" s="84" t="s">
        <v>53</v>
      </c>
      <c r="AF42" s="84" t="s">
        <v>51</v>
      </c>
      <c r="AG42" s="5" t="s">
        <v>101</v>
      </c>
    </row>
    <row r="43" spans="1:33" x14ac:dyDescent="0.25">
      <c r="A43" s="94">
        <f t="shared" si="7"/>
        <v>32</v>
      </c>
      <c r="B43" s="99" t="s">
        <v>266</v>
      </c>
      <c r="C43" s="83" t="s">
        <v>267</v>
      </c>
      <c r="D43" s="83" t="s">
        <v>43</v>
      </c>
      <c r="E43" s="83" t="s">
        <v>166</v>
      </c>
      <c r="F43" s="83" t="s">
        <v>58</v>
      </c>
      <c r="G43" s="83" t="s">
        <v>59</v>
      </c>
      <c r="H43" s="83" t="s">
        <v>167</v>
      </c>
      <c r="I43" s="83" t="s">
        <v>168</v>
      </c>
      <c r="J43" s="83" t="s">
        <v>268</v>
      </c>
      <c r="K43" s="83" t="s">
        <v>269</v>
      </c>
      <c r="L43" s="83" t="s">
        <v>3</v>
      </c>
      <c r="M43" s="84" t="s">
        <v>51</v>
      </c>
      <c r="N43" s="83" t="s">
        <v>52</v>
      </c>
      <c r="O43" s="85">
        <v>168</v>
      </c>
      <c r="P43" s="85">
        <f>VLOOKUP(B43,'[1]Student Wthout BRN'!AF$3:AG$294,2,FALSE)</f>
        <v>4</v>
      </c>
      <c r="Q43" s="85">
        <f t="shared" si="8"/>
        <v>164</v>
      </c>
      <c r="R43" s="86">
        <v>8900</v>
      </c>
      <c r="S43" s="87">
        <f t="shared" si="9"/>
        <v>1459600</v>
      </c>
      <c r="T43" s="87">
        <f t="shared" si="10"/>
        <v>437880</v>
      </c>
      <c r="U43" s="87">
        <f>VLOOKUP(B43,'Tranche 1-3 2024'!$B$12:$BB$441,53,FALSE)</f>
        <v>1495200</v>
      </c>
      <c r="V43" s="87">
        <f t="shared" si="11"/>
        <v>0</v>
      </c>
      <c r="W43" s="87">
        <f t="shared" si="12"/>
        <v>437880</v>
      </c>
      <c r="X43" s="88">
        <f t="shared" si="13"/>
        <v>437880</v>
      </c>
      <c r="Y43" s="84" t="s">
        <v>53</v>
      </c>
      <c r="Z43" s="84" t="s">
        <v>53</v>
      </c>
      <c r="AA43" s="84" t="s">
        <v>53</v>
      </c>
      <c r="AB43" s="84" t="s">
        <v>53</v>
      </c>
      <c r="AC43" s="84" t="s">
        <v>53</v>
      </c>
      <c r="AD43" s="84" t="s">
        <v>53</v>
      </c>
      <c r="AE43" s="84" t="s">
        <v>51</v>
      </c>
      <c r="AF43" s="84" t="s">
        <v>51</v>
      </c>
      <c r="AG43" s="5"/>
    </row>
    <row r="44" spans="1:33" x14ac:dyDescent="0.25">
      <c r="A44" s="94">
        <f t="shared" si="7"/>
        <v>33</v>
      </c>
      <c r="B44" s="99" t="s">
        <v>234</v>
      </c>
      <c r="C44" s="83" t="s">
        <v>235</v>
      </c>
      <c r="D44" s="83" t="s">
        <v>43</v>
      </c>
      <c r="E44" s="83" t="s">
        <v>166</v>
      </c>
      <c r="F44" s="83" t="s">
        <v>58</v>
      </c>
      <c r="G44" s="83" t="s">
        <v>59</v>
      </c>
      <c r="H44" s="83" t="s">
        <v>223</v>
      </c>
      <c r="I44" s="83" t="s">
        <v>168</v>
      </c>
      <c r="J44" s="83" t="s">
        <v>236</v>
      </c>
      <c r="K44" s="83" t="s">
        <v>237</v>
      </c>
      <c r="L44" s="83" t="s">
        <v>3</v>
      </c>
      <c r="M44" s="84" t="s">
        <v>51</v>
      </c>
      <c r="N44" s="83" t="s">
        <v>52</v>
      </c>
      <c r="O44" s="85">
        <v>108</v>
      </c>
      <c r="P44" s="85">
        <f>VLOOKUP(B44,'[1]Student Wthout BRN'!AF$3:AG$294,2,FALSE)</f>
        <v>1</v>
      </c>
      <c r="Q44" s="85">
        <f t="shared" si="8"/>
        <v>107</v>
      </c>
      <c r="R44" s="86">
        <v>8900</v>
      </c>
      <c r="S44" s="87">
        <f t="shared" si="9"/>
        <v>952300</v>
      </c>
      <c r="T44" s="87">
        <f t="shared" si="10"/>
        <v>285690</v>
      </c>
      <c r="U44" s="87">
        <f>VLOOKUP(B44,'Tranche 1-3 2024'!$B$12:$BB$441,53,FALSE)</f>
        <v>961200</v>
      </c>
      <c r="V44" s="87">
        <f t="shared" si="11"/>
        <v>0</v>
      </c>
      <c r="W44" s="87">
        <f t="shared" si="12"/>
        <v>285690</v>
      </c>
      <c r="X44" s="88">
        <f t="shared" si="13"/>
        <v>285690</v>
      </c>
      <c r="Y44" s="84" t="s">
        <v>53</v>
      </c>
      <c r="Z44" s="84" t="s">
        <v>53</v>
      </c>
      <c r="AA44" s="84" t="s">
        <v>53</v>
      </c>
      <c r="AB44" s="84" t="s">
        <v>53</v>
      </c>
      <c r="AC44" s="84" t="s">
        <v>53</v>
      </c>
      <c r="AD44" s="84" t="s">
        <v>53</v>
      </c>
      <c r="AE44" s="84" t="s">
        <v>51</v>
      </c>
      <c r="AF44" s="84" t="s">
        <v>51</v>
      </c>
      <c r="AG44" s="5"/>
    </row>
    <row r="45" spans="1:33" x14ac:dyDescent="0.25">
      <c r="A45" s="94">
        <f t="shared" si="7"/>
        <v>34</v>
      </c>
      <c r="B45" s="99" t="s">
        <v>270</v>
      </c>
      <c r="C45" s="83" t="s">
        <v>271</v>
      </c>
      <c r="D45" s="83" t="s">
        <v>43</v>
      </c>
      <c r="E45" s="83" t="s">
        <v>166</v>
      </c>
      <c r="F45" s="83" t="s">
        <v>58</v>
      </c>
      <c r="G45" s="83" t="s">
        <v>59</v>
      </c>
      <c r="H45" s="83" t="s">
        <v>167</v>
      </c>
      <c r="I45" s="83" t="s">
        <v>168</v>
      </c>
      <c r="J45" s="83" t="s">
        <v>272</v>
      </c>
      <c r="K45" s="83" t="s">
        <v>273</v>
      </c>
      <c r="L45" s="83" t="s">
        <v>3</v>
      </c>
      <c r="M45" s="84" t="s">
        <v>51</v>
      </c>
      <c r="N45" s="83" t="s">
        <v>76</v>
      </c>
      <c r="O45" s="85">
        <v>535</v>
      </c>
      <c r="P45" s="85"/>
      <c r="Q45" s="85">
        <f t="shared" si="8"/>
        <v>535</v>
      </c>
      <c r="R45" s="86">
        <v>8900</v>
      </c>
      <c r="S45" s="87">
        <f t="shared" si="9"/>
        <v>4761500</v>
      </c>
      <c r="T45" s="87">
        <f t="shared" si="10"/>
        <v>1428450</v>
      </c>
      <c r="U45" s="87">
        <f>VLOOKUP(B45,'Tranche 1-3 2024'!$B$12:$BB$441,53,FALSE)</f>
        <v>4761500</v>
      </c>
      <c r="V45" s="87">
        <f t="shared" si="11"/>
        <v>0</v>
      </c>
      <c r="W45" s="87">
        <f t="shared" si="12"/>
        <v>1428450</v>
      </c>
      <c r="X45" s="88">
        <f t="shared" si="13"/>
        <v>1428450</v>
      </c>
      <c r="Y45" s="84" t="s">
        <v>53</v>
      </c>
      <c r="Z45" s="84" t="s">
        <v>53</v>
      </c>
      <c r="AA45" s="84" t="s">
        <v>53</v>
      </c>
      <c r="AB45" s="84" t="s">
        <v>53</v>
      </c>
      <c r="AC45" s="84" t="s">
        <v>53</v>
      </c>
      <c r="AD45" s="84" t="s">
        <v>53</v>
      </c>
      <c r="AE45" s="84" t="s">
        <v>51</v>
      </c>
      <c r="AF45" s="84" t="s">
        <v>51</v>
      </c>
      <c r="AG45" s="5"/>
    </row>
    <row r="46" spans="1:33" x14ac:dyDescent="0.25">
      <c r="A46" s="94">
        <f t="shared" si="7"/>
        <v>35</v>
      </c>
      <c r="B46" s="100" t="s">
        <v>418</v>
      </c>
      <c r="C46" s="83" t="s">
        <v>419</v>
      </c>
      <c r="D46" s="83" t="s">
        <v>43</v>
      </c>
      <c r="E46" s="83" t="s">
        <v>166</v>
      </c>
      <c r="F46" s="83" t="s">
        <v>58</v>
      </c>
      <c r="G46" s="83" t="s">
        <v>59</v>
      </c>
      <c r="H46" s="83" t="s">
        <v>167</v>
      </c>
      <c r="I46" s="83" t="s">
        <v>168</v>
      </c>
      <c r="J46" s="83" t="s">
        <v>420</v>
      </c>
      <c r="K46" s="83" t="s">
        <v>421</v>
      </c>
      <c r="L46" s="83" t="s">
        <v>3</v>
      </c>
      <c r="M46" s="84" t="s">
        <v>51</v>
      </c>
      <c r="N46" s="83" t="s">
        <v>52</v>
      </c>
      <c r="O46" s="85">
        <v>68</v>
      </c>
      <c r="P46" s="85"/>
      <c r="Q46" s="85">
        <f t="shared" si="8"/>
        <v>68</v>
      </c>
      <c r="R46" s="86">
        <v>8900</v>
      </c>
      <c r="S46" s="87">
        <f t="shared" si="9"/>
        <v>605200</v>
      </c>
      <c r="T46" s="87">
        <f t="shared" si="10"/>
        <v>181560</v>
      </c>
      <c r="U46" s="87">
        <f>VLOOKUP(B46,'Tranche 1-3 2024'!$B$12:$BB$441,53,FALSE)</f>
        <v>614100</v>
      </c>
      <c r="V46" s="87">
        <f t="shared" si="11"/>
        <v>-8900</v>
      </c>
      <c r="W46" s="87">
        <f t="shared" si="12"/>
        <v>172660</v>
      </c>
      <c r="X46" s="88">
        <f t="shared" si="13"/>
        <v>172660</v>
      </c>
      <c r="Y46" s="84" t="s">
        <v>51</v>
      </c>
      <c r="Z46" s="84" t="s">
        <v>53</v>
      </c>
      <c r="AA46" s="84" t="s">
        <v>53</v>
      </c>
      <c r="AB46" s="84" t="s">
        <v>53</v>
      </c>
      <c r="AC46" s="84" t="s">
        <v>53</v>
      </c>
      <c r="AD46" s="84" t="s">
        <v>53</v>
      </c>
      <c r="AE46" s="84" t="s">
        <v>51</v>
      </c>
      <c r="AF46" s="84" t="s">
        <v>51</v>
      </c>
      <c r="AG46" s="5"/>
    </row>
    <row r="47" spans="1:33" x14ac:dyDescent="0.25">
      <c r="A47" s="94">
        <f t="shared" si="7"/>
        <v>36</v>
      </c>
      <c r="B47" s="99" t="s">
        <v>212</v>
      </c>
      <c r="C47" s="83" t="s">
        <v>213</v>
      </c>
      <c r="D47" s="83" t="s">
        <v>43</v>
      </c>
      <c r="E47" s="83" t="s">
        <v>166</v>
      </c>
      <c r="F47" s="83" t="s">
        <v>58</v>
      </c>
      <c r="G47" s="83" t="s">
        <v>59</v>
      </c>
      <c r="H47" s="83" t="s">
        <v>214</v>
      </c>
      <c r="I47" s="83" t="s">
        <v>168</v>
      </c>
      <c r="J47" s="83" t="s">
        <v>215</v>
      </c>
      <c r="K47" s="83" t="s">
        <v>216</v>
      </c>
      <c r="L47" s="83" t="s">
        <v>3</v>
      </c>
      <c r="M47" s="84" t="s">
        <v>51</v>
      </c>
      <c r="N47" s="83" t="s">
        <v>52</v>
      </c>
      <c r="O47" s="85">
        <v>44</v>
      </c>
      <c r="P47" s="85"/>
      <c r="Q47" s="85">
        <f t="shared" si="8"/>
        <v>44</v>
      </c>
      <c r="R47" s="86">
        <v>8900</v>
      </c>
      <c r="S47" s="87">
        <f t="shared" si="9"/>
        <v>391600</v>
      </c>
      <c r="T47" s="87">
        <f t="shared" si="10"/>
        <v>117480</v>
      </c>
      <c r="U47" s="87">
        <f>VLOOKUP(B47,'Tranche 1-3 2024'!$B$12:$BB$441,53,FALSE)</f>
        <v>391600</v>
      </c>
      <c r="V47" s="87">
        <f t="shared" si="11"/>
        <v>0</v>
      </c>
      <c r="W47" s="87">
        <f t="shared" si="12"/>
        <v>117480</v>
      </c>
      <c r="X47" s="88">
        <f t="shared" si="13"/>
        <v>117480</v>
      </c>
      <c r="Y47" s="84" t="s">
        <v>53</v>
      </c>
      <c r="Z47" s="84" t="s">
        <v>53</v>
      </c>
      <c r="AA47" s="84" t="s">
        <v>53</v>
      </c>
      <c r="AB47" s="84" t="s">
        <v>53</v>
      </c>
      <c r="AC47" s="84" t="s">
        <v>53</v>
      </c>
      <c r="AD47" s="84" t="s">
        <v>53</v>
      </c>
      <c r="AE47" s="84" t="s">
        <v>51</v>
      </c>
      <c r="AF47" s="84" t="s">
        <v>53</v>
      </c>
      <c r="AG47" s="5"/>
    </row>
    <row r="48" spans="1:33" x14ac:dyDescent="0.25">
      <c r="A48" s="94">
        <f t="shared" si="7"/>
        <v>37</v>
      </c>
      <c r="B48" s="99" t="s">
        <v>1781</v>
      </c>
      <c r="C48" s="83" t="s">
        <v>1782</v>
      </c>
      <c r="D48" s="83" t="s">
        <v>43</v>
      </c>
      <c r="E48" s="83" t="s">
        <v>166</v>
      </c>
      <c r="F48" s="83" t="s">
        <v>58</v>
      </c>
      <c r="G48" s="83" t="s">
        <v>59</v>
      </c>
      <c r="H48" s="83" t="s">
        <v>167</v>
      </c>
      <c r="I48" s="83" t="s">
        <v>168</v>
      </c>
      <c r="J48" s="62" t="s">
        <v>1831</v>
      </c>
      <c r="K48" s="62" t="s">
        <v>1873</v>
      </c>
      <c r="L48" s="83" t="s">
        <v>3</v>
      </c>
      <c r="M48" s="84" t="s">
        <v>51</v>
      </c>
      <c r="N48" s="83" t="s">
        <v>52</v>
      </c>
      <c r="O48" s="85">
        <v>259</v>
      </c>
      <c r="P48" s="85">
        <f>VLOOKUP(B48,'[1]Student Wthout BRN'!AF$3:AG$294,2,FALSE)</f>
        <v>6</v>
      </c>
      <c r="Q48" s="85">
        <f t="shared" si="8"/>
        <v>253</v>
      </c>
      <c r="R48" s="86">
        <v>8900</v>
      </c>
      <c r="S48" s="87">
        <f t="shared" si="9"/>
        <v>2251700</v>
      </c>
      <c r="T48" s="87">
        <f t="shared" si="10"/>
        <v>675510</v>
      </c>
      <c r="U48" s="87">
        <f>VLOOKUP(B48,'Tranche 1-3 2024'!$B$12:$BB$441,53,FALSE)</f>
        <v>2305100</v>
      </c>
      <c r="V48" s="87">
        <f t="shared" si="11"/>
        <v>0</v>
      </c>
      <c r="W48" s="87">
        <f t="shared" si="12"/>
        <v>675510</v>
      </c>
      <c r="X48" s="88">
        <f t="shared" si="13"/>
        <v>675510</v>
      </c>
      <c r="Y48" s="84" t="s">
        <v>51</v>
      </c>
      <c r="Z48" s="84" t="s">
        <v>53</v>
      </c>
      <c r="AA48" s="84" t="s">
        <v>51</v>
      </c>
      <c r="AB48" s="84" t="s">
        <v>53</v>
      </c>
      <c r="AC48" s="84" t="s">
        <v>53</v>
      </c>
      <c r="AD48" s="84" t="s">
        <v>53</v>
      </c>
      <c r="AE48" s="84" t="s">
        <v>51</v>
      </c>
      <c r="AF48" s="84" t="s">
        <v>51</v>
      </c>
      <c r="AG48" s="5"/>
    </row>
    <row r="49" spans="1:33" x14ac:dyDescent="0.25">
      <c r="A49" s="94">
        <f t="shared" si="7"/>
        <v>38</v>
      </c>
      <c r="B49" s="99" t="s">
        <v>278</v>
      </c>
      <c r="C49" s="83" t="s">
        <v>279</v>
      </c>
      <c r="D49" s="83" t="s">
        <v>56</v>
      </c>
      <c r="E49" s="83" t="s">
        <v>166</v>
      </c>
      <c r="F49" s="83" t="s">
        <v>58</v>
      </c>
      <c r="G49" s="83" t="s">
        <v>59</v>
      </c>
      <c r="H49" s="83" t="s">
        <v>167</v>
      </c>
      <c r="I49" s="83" t="s">
        <v>168</v>
      </c>
      <c r="J49" s="83" t="s">
        <v>280</v>
      </c>
      <c r="K49" s="83" t="s">
        <v>281</v>
      </c>
      <c r="L49" s="83" t="s">
        <v>3</v>
      </c>
      <c r="M49" s="84" t="s">
        <v>51</v>
      </c>
      <c r="N49" s="83" t="s">
        <v>52</v>
      </c>
      <c r="O49" s="85">
        <v>74</v>
      </c>
      <c r="P49" s="85">
        <f>VLOOKUP(B49,'[1]Student Wthout BRN'!AF$3:AG$294,2,FALSE)</f>
        <v>4</v>
      </c>
      <c r="Q49" s="85">
        <f t="shared" si="8"/>
        <v>70</v>
      </c>
      <c r="R49" s="86">
        <v>8900</v>
      </c>
      <c r="S49" s="87">
        <f t="shared" si="9"/>
        <v>623000</v>
      </c>
      <c r="T49" s="87">
        <f t="shared" si="10"/>
        <v>186900</v>
      </c>
      <c r="U49" s="87">
        <f>VLOOKUP(B49,'Tranche 1-3 2024'!$B$12:$BB$441,53,FALSE)</f>
        <v>658600</v>
      </c>
      <c r="V49" s="87">
        <f t="shared" si="11"/>
        <v>0</v>
      </c>
      <c r="W49" s="87">
        <f t="shared" si="12"/>
        <v>186900</v>
      </c>
      <c r="X49" s="88">
        <f t="shared" si="13"/>
        <v>186900</v>
      </c>
      <c r="Y49" s="84" t="s">
        <v>53</v>
      </c>
      <c r="Z49" s="84" t="s">
        <v>53</v>
      </c>
      <c r="AA49" s="84" t="s">
        <v>53</v>
      </c>
      <c r="AB49" s="84" t="s">
        <v>53</v>
      </c>
      <c r="AC49" s="84" t="s">
        <v>53</v>
      </c>
      <c r="AD49" s="84" t="s">
        <v>53</v>
      </c>
      <c r="AE49" s="84" t="s">
        <v>51</v>
      </c>
      <c r="AF49" s="84" t="s">
        <v>51</v>
      </c>
      <c r="AG49" s="5"/>
    </row>
    <row r="50" spans="1:33" x14ac:dyDescent="0.25">
      <c r="A50" s="94">
        <f t="shared" si="7"/>
        <v>39</v>
      </c>
      <c r="B50" s="99" t="s">
        <v>202</v>
      </c>
      <c r="C50" s="83" t="s">
        <v>203</v>
      </c>
      <c r="D50" s="83" t="s">
        <v>43</v>
      </c>
      <c r="E50" s="83" t="s">
        <v>166</v>
      </c>
      <c r="F50" s="83" t="s">
        <v>58</v>
      </c>
      <c r="G50" s="83" t="s">
        <v>59</v>
      </c>
      <c r="H50" s="83" t="s">
        <v>204</v>
      </c>
      <c r="I50" s="83" t="s">
        <v>168</v>
      </c>
      <c r="J50" s="83" t="s">
        <v>205</v>
      </c>
      <c r="K50" s="83" t="s">
        <v>206</v>
      </c>
      <c r="L50" s="83" t="s">
        <v>3</v>
      </c>
      <c r="M50" s="84" t="s">
        <v>51</v>
      </c>
      <c r="N50" s="83" t="s">
        <v>52</v>
      </c>
      <c r="O50" s="85">
        <v>27</v>
      </c>
      <c r="P50" s="85">
        <f>VLOOKUP(B50,'[1]Student Wthout BRN'!AF$3:AG$294,2,FALSE)</f>
        <v>2</v>
      </c>
      <c r="Q50" s="85">
        <f t="shared" si="8"/>
        <v>25</v>
      </c>
      <c r="R50" s="86">
        <v>8900</v>
      </c>
      <c r="S50" s="87">
        <f t="shared" si="9"/>
        <v>222500</v>
      </c>
      <c r="T50" s="87">
        <f t="shared" si="10"/>
        <v>66750</v>
      </c>
      <c r="U50" s="87">
        <f>VLOOKUP(B50,'Tranche 1-3 2024'!$B$12:$BB$441,53,FALSE)</f>
        <v>240300</v>
      </c>
      <c r="V50" s="87">
        <f t="shared" si="11"/>
        <v>0</v>
      </c>
      <c r="W50" s="87">
        <f t="shared" si="12"/>
        <v>66750</v>
      </c>
      <c r="X50" s="88">
        <f t="shared" si="13"/>
        <v>66750</v>
      </c>
      <c r="Y50" s="84" t="s">
        <v>53</v>
      </c>
      <c r="Z50" s="84" t="s">
        <v>53</v>
      </c>
      <c r="AA50" s="84" t="s">
        <v>53</v>
      </c>
      <c r="AB50" s="84" t="s">
        <v>53</v>
      </c>
      <c r="AC50" s="84" t="s">
        <v>53</v>
      </c>
      <c r="AD50" s="84" t="s">
        <v>53</v>
      </c>
      <c r="AE50" s="84" t="s">
        <v>51</v>
      </c>
      <c r="AF50" s="84" t="s">
        <v>51</v>
      </c>
      <c r="AG50" s="5"/>
    </row>
    <row r="51" spans="1:33" x14ac:dyDescent="0.25">
      <c r="A51" s="94">
        <f t="shared" si="7"/>
        <v>40</v>
      </c>
      <c r="B51" s="100" t="s">
        <v>339</v>
      </c>
      <c r="C51" s="83" t="s">
        <v>340</v>
      </c>
      <c r="D51" s="83" t="s">
        <v>43</v>
      </c>
      <c r="E51" s="83" t="s">
        <v>166</v>
      </c>
      <c r="F51" s="83" t="s">
        <v>58</v>
      </c>
      <c r="G51" s="83" t="s">
        <v>59</v>
      </c>
      <c r="H51" s="83" t="s">
        <v>167</v>
      </c>
      <c r="I51" s="83" t="s">
        <v>168</v>
      </c>
      <c r="J51" s="83" t="s">
        <v>341</v>
      </c>
      <c r="K51" s="83" t="s">
        <v>342</v>
      </c>
      <c r="L51" s="83" t="s">
        <v>3</v>
      </c>
      <c r="M51" s="84" t="s">
        <v>51</v>
      </c>
      <c r="N51" s="83" t="s">
        <v>52</v>
      </c>
      <c r="O51" s="85">
        <v>115</v>
      </c>
      <c r="P51" s="85">
        <f>VLOOKUP(B51,'[1]Student Wthout BRN'!AF$3:AG$294,2,FALSE)</f>
        <v>15</v>
      </c>
      <c r="Q51" s="85">
        <f t="shared" si="8"/>
        <v>100</v>
      </c>
      <c r="R51" s="86">
        <v>8900</v>
      </c>
      <c r="S51" s="87">
        <f t="shared" si="9"/>
        <v>890000</v>
      </c>
      <c r="T51" s="87">
        <f t="shared" si="10"/>
        <v>267000</v>
      </c>
      <c r="U51" s="87">
        <f>VLOOKUP(B51,'Tranche 1-3 2024'!$B$12:$BB$441,53,FALSE)</f>
        <v>1023500</v>
      </c>
      <c r="V51" s="87">
        <f t="shared" si="11"/>
        <v>0</v>
      </c>
      <c r="W51" s="87">
        <f t="shared" si="12"/>
        <v>267000</v>
      </c>
      <c r="X51" s="88">
        <f t="shared" si="13"/>
        <v>267000</v>
      </c>
      <c r="Y51" s="84" t="s">
        <v>53</v>
      </c>
      <c r="Z51" s="84" t="s">
        <v>53</v>
      </c>
      <c r="AA51" s="84" t="s">
        <v>51</v>
      </c>
      <c r="AB51" s="84" t="s">
        <v>53</v>
      </c>
      <c r="AC51" s="84" t="s">
        <v>53</v>
      </c>
      <c r="AD51" s="84" t="s">
        <v>53</v>
      </c>
      <c r="AE51" s="84" t="s">
        <v>53</v>
      </c>
      <c r="AF51" s="84" t="s">
        <v>51</v>
      </c>
      <c r="AG51" s="5" t="s">
        <v>101</v>
      </c>
    </row>
    <row r="52" spans="1:33" x14ac:dyDescent="0.25">
      <c r="A52" s="94">
        <f t="shared" si="7"/>
        <v>41</v>
      </c>
      <c r="B52" s="99" t="s">
        <v>515</v>
      </c>
      <c r="C52" s="83" t="s">
        <v>516</v>
      </c>
      <c r="D52" s="83" t="s">
        <v>43</v>
      </c>
      <c r="E52" s="83" t="s">
        <v>166</v>
      </c>
      <c r="F52" s="83" t="s">
        <v>58</v>
      </c>
      <c r="G52" s="83" t="s">
        <v>59</v>
      </c>
      <c r="H52" s="83" t="s">
        <v>167</v>
      </c>
      <c r="I52" s="83" t="s">
        <v>168</v>
      </c>
      <c r="J52" s="83" t="s">
        <v>517</v>
      </c>
      <c r="K52" s="83" t="s">
        <v>518</v>
      </c>
      <c r="L52" s="83" t="s">
        <v>3</v>
      </c>
      <c r="M52" s="84" t="s">
        <v>51</v>
      </c>
      <c r="N52" s="83" t="s">
        <v>76</v>
      </c>
      <c r="O52" s="85">
        <v>108</v>
      </c>
      <c r="P52" s="85">
        <f>VLOOKUP(B52,'[1]Student Wthout BRN'!AF$3:AG$294,2,FALSE)</f>
        <v>1</v>
      </c>
      <c r="Q52" s="85">
        <f t="shared" si="8"/>
        <v>107</v>
      </c>
      <c r="R52" s="86">
        <v>8900</v>
      </c>
      <c r="S52" s="87">
        <f t="shared" si="9"/>
        <v>952300</v>
      </c>
      <c r="T52" s="87">
        <f t="shared" si="10"/>
        <v>285690</v>
      </c>
      <c r="U52" s="87">
        <f>VLOOKUP(B52,'Tranche 1-3 2024'!$B$12:$BB$441,53,FALSE)</f>
        <v>961200</v>
      </c>
      <c r="V52" s="87">
        <f t="shared" si="11"/>
        <v>0</v>
      </c>
      <c r="W52" s="87">
        <f t="shared" si="12"/>
        <v>285690</v>
      </c>
      <c r="X52" s="88">
        <f t="shared" si="13"/>
        <v>285690</v>
      </c>
      <c r="Y52" s="84" t="s">
        <v>53</v>
      </c>
      <c r="Z52" s="84" t="s">
        <v>53</v>
      </c>
      <c r="AA52" s="84" t="s">
        <v>53</v>
      </c>
      <c r="AB52" s="84" t="s">
        <v>53</v>
      </c>
      <c r="AC52" s="84" t="s">
        <v>53</v>
      </c>
      <c r="AD52" s="84" t="s">
        <v>53</v>
      </c>
      <c r="AE52" s="84" t="s">
        <v>51</v>
      </c>
      <c r="AF52" s="84" t="s">
        <v>51</v>
      </c>
      <c r="AG52" s="5"/>
    </row>
    <row r="53" spans="1:33" x14ac:dyDescent="0.25">
      <c r="A53" s="94">
        <f t="shared" si="7"/>
        <v>42</v>
      </c>
      <c r="B53" s="100" t="s">
        <v>207</v>
      </c>
      <c r="C53" s="83" t="s">
        <v>208</v>
      </c>
      <c r="D53" s="83" t="s">
        <v>43</v>
      </c>
      <c r="E53" s="83" t="s">
        <v>166</v>
      </c>
      <c r="F53" s="83" t="s">
        <v>58</v>
      </c>
      <c r="G53" s="83" t="s">
        <v>59</v>
      </c>
      <c r="H53" s="83" t="s">
        <v>209</v>
      </c>
      <c r="I53" s="83" t="s">
        <v>168</v>
      </c>
      <c r="J53" s="83" t="s">
        <v>210</v>
      </c>
      <c r="K53" s="83" t="s">
        <v>211</v>
      </c>
      <c r="L53" s="83" t="s">
        <v>3</v>
      </c>
      <c r="M53" s="84" t="s">
        <v>51</v>
      </c>
      <c r="N53" s="83" t="s">
        <v>52</v>
      </c>
      <c r="O53" s="85">
        <v>140</v>
      </c>
      <c r="P53" s="85">
        <f>VLOOKUP(B53,'[1]Student Wthout BRN'!AF$3:AG$294,2,FALSE)</f>
        <v>3</v>
      </c>
      <c r="Q53" s="85">
        <f t="shared" si="8"/>
        <v>137</v>
      </c>
      <c r="R53" s="86">
        <v>8900</v>
      </c>
      <c r="S53" s="87">
        <f t="shared" si="9"/>
        <v>1219300</v>
      </c>
      <c r="T53" s="87">
        <f t="shared" si="10"/>
        <v>365790</v>
      </c>
      <c r="U53" s="87">
        <f>VLOOKUP(B53,'Tranche 1-3 2024'!$B$12:$BB$441,53,FALSE)</f>
        <v>1246000</v>
      </c>
      <c r="V53" s="87">
        <f t="shared" si="11"/>
        <v>0</v>
      </c>
      <c r="W53" s="87">
        <f t="shared" si="12"/>
        <v>365790</v>
      </c>
      <c r="X53" s="88">
        <f t="shared" si="13"/>
        <v>365790</v>
      </c>
      <c r="Y53" s="84" t="s">
        <v>51</v>
      </c>
      <c r="Z53" s="84" t="s">
        <v>53</v>
      </c>
      <c r="AA53" s="84" t="s">
        <v>53</v>
      </c>
      <c r="AB53" s="84" t="s">
        <v>53</v>
      </c>
      <c r="AC53" s="84" t="s">
        <v>53</v>
      </c>
      <c r="AD53" s="84" t="s">
        <v>53</v>
      </c>
      <c r="AE53" s="84" t="s">
        <v>51</v>
      </c>
      <c r="AF53" s="84" t="s">
        <v>51</v>
      </c>
      <c r="AG53" s="5"/>
    </row>
    <row r="54" spans="1:33" x14ac:dyDescent="0.25">
      <c r="A54" s="94">
        <f t="shared" si="7"/>
        <v>43</v>
      </c>
      <c r="B54" s="99" t="s">
        <v>282</v>
      </c>
      <c r="C54" s="83" t="s">
        <v>283</v>
      </c>
      <c r="D54" s="83" t="s">
        <v>43</v>
      </c>
      <c r="E54" s="83" t="s">
        <v>166</v>
      </c>
      <c r="F54" s="83" t="s">
        <v>58</v>
      </c>
      <c r="G54" s="83" t="s">
        <v>59</v>
      </c>
      <c r="H54" s="83" t="s">
        <v>167</v>
      </c>
      <c r="I54" s="83" t="s">
        <v>168</v>
      </c>
      <c r="J54" s="83" t="s">
        <v>284</v>
      </c>
      <c r="K54" s="83" t="s">
        <v>285</v>
      </c>
      <c r="L54" s="83" t="s">
        <v>3</v>
      </c>
      <c r="M54" s="84" t="s">
        <v>51</v>
      </c>
      <c r="N54" s="83" t="s">
        <v>76</v>
      </c>
      <c r="O54" s="85">
        <v>186</v>
      </c>
      <c r="P54" s="85">
        <f>VLOOKUP(B54,'[1]Student Wthout BRN'!AF$3:AG$294,2,FALSE)</f>
        <v>1</v>
      </c>
      <c r="Q54" s="85">
        <f t="shared" si="8"/>
        <v>185</v>
      </c>
      <c r="R54" s="86">
        <v>8900</v>
      </c>
      <c r="S54" s="87">
        <f t="shared" si="9"/>
        <v>1646500</v>
      </c>
      <c r="T54" s="87">
        <f t="shared" si="10"/>
        <v>493950</v>
      </c>
      <c r="U54" s="87">
        <f>VLOOKUP(B54,'Tranche 1-3 2024'!$B$12:$BB$441,53,FALSE)</f>
        <v>1655400</v>
      </c>
      <c r="V54" s="87">
        <f t="shared" si="11"/>
        <v>0</v>
      </c>
      <c r="W54" s="87">
        <f t="shared" si="12"/>
        <v>493950</v>
      </c>
      <c r="X54" s="88">
        <f t="shared" si="13"/>
        <v>493950</v>
      </c>
      <c r="Y54" s="84" t="s">
        <v>53</v>
      </c>
      <c r="Z54" s="84" t="s">
        <v>53</v>
      </c>
      <c r="AA54" s="84" t="s">
        <v>53</v>
      </c>
      <c r="AB54" s="84" t="s">
        <v>53</v>
      </c>
      <c r="AC54" s="84" t="s">
        <v>53</v>
      </c>
      <c r="AD54" s="84" t="s">
        <v>53</v>
      </c>
      <c r="AE54" s="84" t="s">
        <v>51</v>
      </c>
      <c r="AF54" s="84" t="s">
        <v>51</v>
      </c>
      <c r="AG54" s="5"/>
    </row>
    <row r="55" spans="1:33" x14ac:dyDescent="0.25">
      <c r="A55" s="94">
        <f t="shared" si="7"/>
        <v>44</v>
      </c>
      <c r="B55" s="99" t="s">
        <v>286</v>
      </c>
      <c r="C55" s="83" t="s">
        <v>287</v>
      </c>
      <c r="D55" s="83" t="s">
        <v>56</v>
      </c>
      <c r="E55" s="83" t="s">
        <v>179</v>
      </c>
      <c r="F55" s="83" t="s">
        <v>45</v>
      </c>
      <c r="G55" s="83" t="s">
        <v>46</v>
      </c>
      <c r="H55" s="83" t="s">
        <v>167</v>
      </c>
      <c r="I55" s="83" t="s">
        <v>168</v>
      </c>
      <c r="J55" s="83" t="s">
        <v>288</v>
      </c>
      <c r="K55" s="83" t="s">
        <v>289</v>
      </c>
      <c r="L55" s="83" t="s">
        <v>3</v>
      </c>
      <c r="M55" s="84" t="s">
        <v>51</v>
      </c>
      <c r="N55" s="83" t="s">
        <v>52</v>
      </c>
      <c r="O55" s="85">
        <v>202</v>
      </c>
      <c r="P55" s="85"/>
      <c r="Q55" s="85">
        <f t="shared" si="8"/>
        <v>202</v>
      </c>
      <c r="R55" s="86">
        <v>8900</v>
      </c>
      <c r="S55" s="87">
        <f t="shared" si="9"/>
        <v>1797800</v>
      </c>
      <c r="T55" s="87">
        <f t="shared" si="10"/>
        <v>539340</v>
      </c>
      <c r="U55" s="87">
        <f>VLOOKUP(B55,'Tranche 1-3 2024'!$B$12:$BB$441,53,FALSE)</f>
        <v>1806700</v>
      </c>
      <c r="V55" s="87">
        <f t="shared" si="11"/>
        <v>-8900</v>
      </c>
      <c r="W55" s="87">
        <f t="shared" si="12"/>
        <v>530440</v>
      </c>
      <c r="X55" s="88">
        <f t="shared" si="13"/>
        <v>530440</v>
      </c>
      <c r="Y55" s="84" t="s">
        <v>53</v>
      </c>
      <c r="Z55" s="84" t="s">
        <v>53</v>
      </c>
      <c r="AA55" s="84" t="s">
        <v>53</v>
      </c>
      <c r="AB55" s="84" t="s">
        <v>53</v>
      </c>
      <c r="AC55" s="84" t="s">
        <v>53</v>
      </c>
      <c r="AD55" s="84" t="s">
        <v>53</v>
      </c>
      <c r="AE55" s="84" t="s">
        <v>51</v>
      </c>
      <c r="AF55" s="84" t="s">
        <v>51</v>
      </c>
      <c r="AG55" s="5" t="s">
        <v>69</v>
      </c>
    </row>
    <row r="56" spans="1:33" x14ac:dyDescent="0.25">
      <c r="A56" s="94">
        <f t="shared" si="7"/>
        <v>45</v>
      </c>
      <c r="B56" s="99" t="s">
        <v>290</v>
      </c>
      <c r="C56" s="83" t="s">
        <v>291</v>
      </c>
      <c r="D56" s="83" t="s">
        <v>43</v>
      </c>
      <c r="E56" s="83" t="s">
        <v>166</v>
      </c>
      <c r="F56" s="83" t="s">
        <v>58</v>
      </c>
      <c r="G56" s="83" t="s">
        <v>59</v>
      </c>
      <c r="H56" s="83" t="s">
        <v>167</v>
      </c>
      <c r="I56" s="83" t="s">
        <v>168</v>
      </c>
      <c r="J56" s="83" t="s">
        <v>292</v>
      </c>
      <c r="K56" s="83" t="s">
        <v>293</v>
      </c>
      <c r="L56" s="83" t="s">
        <v>3</v>
      </c>
      <c r="M56" s="84" t="s">
        <v>51</v>
      </c>
      <c r="N56" s="83" t="s">
        <v>52</v>
      </c>
      <c r="O56" s="85">
        <v>150</v>
      </c>
      <c r="P56" s="85"/>
      <c r="Q56" s="85">
        <f t="shared" si="8"/>
        <v>150</v>
      </c>
      <c r="R56" s="86">
        <v>8900</v>
      </c>
      <c r="S56" s="87">
        <f t="shared" si="9"/>
        <v>1335000</v>
      </c>
      <c r="T56" s="87">
        <f t="shared" si="10"/>
        <v>400500</v>
      </c>
      <c r="U56" s="87">
        <f>VLOOKUP(B56,'Tranche 1-3 2024'!$B$12:$BB$441,53,FALSE)</f>
        <v>1335000</v>
      </c>
      <c r="V56" s="87">
        <f t="shared" si="11"/>
        <v>0</v>
      </c>
      <c r="W56" s="87">
        <f t="shared" si="12"/>
        <v>400500</v>
      </c>
      <c r="X56" s="88">
        <f t="shared" si="13"/>
        <v>400500</v>
      </c>
      <c r="Y56" s="84" t="s">
        <v>53</v>
      </c>
      <c r="Z56" s="84" t="s">
        <v>53</v>
      </c>
      <c r="AA56" s="84" t="s">
        <v>53</v>
      </c>
      <c r="AB56" s="84" t="s">
        <v>53</v>
      </c>
      <c r="AC56" s="84" t="s">
        <v>53</v>
      </c>
      <c r="AD56" s="84" t="s">
        <v>53</v>
      </c>
      <c r="AE56" s="84" t="s">
        <v>53</v>
      </c>
      <c r="AF56" s="84" t="s">
        <v>51</v>
      </c>
      <c r="AG56" s="5" t="s">
        <v>101</v>
      </c>
    </row>
    <row r="57" spans="1:33" x14ac:dyDescent="0.25">
      <c r="A57" s="94">
        <f t="shared" si="7"/>
        <v>46</v>
      </c>
      <c r="B57" s="99" t="s">
        <v>294</v>
      </c>
      <c r="C57" s="83" t="s">
        <v>295</v>
      </c>
      <c r="D57" s="83" t="s">
        <v>43</v>
      </c>
      <c r="E57" s="83" t="s">
        <v>166</v>
      </c>
      <c r="F57" s="83" t="s">
        <v>58</v>
      </c>
      <c r="G57" s="83" t="s">
        <v>59</v>
      </c>
      <c r="H57" s="83" t="s">
        <v>167</v>
      </c>
      <c r="I57" s="83" t="s">
        <v>168</v>
      </c>
      <c r="J57" s="83" t="s">
        <v>296</v>
      </c>
      <c r="K57" s="83" t="s">
        <v>297</v>
      </c>
      <c r="L57" s="83" t="s">
        <v>3</v>
      </c>
      <c r="M57" s="84" t="s">
        <v>51</v>
      </c>
      <c r="N57" s="83" t="s">
        <v>52</v>
      </c>
      <c r="O57" s="85">
        <v>99</v>
      </c>
      <c r="P57" s="85"/>
      <c r="Q57" s="85">
        <f t="shared" si="8"/>
        <v>99</v>
      </c>
      <c r="R57" s="86">
        <v>8900</v>
      </c>
      <c r="S57" s="87">
        <f t="shared" si="9"/>
        <v>881100</v>
      </c>
      <c r="T57" s="87">
        <f t="shared" si="10"/>
        <v>264330</v>
      </c>
      <c r="U57" s="87">
        <f>VLOOKUP(B57,'Tranche 1-3 2024'!$B$12:$BB$441,53,FALSE)</f>
        <v>881100</v>
      </c>
      <c r="V57" s="87">
        <f t="shared" si="11"/>
        <v>0</v>
      </c>
      <c r="W57" s="87">
        <f t="shared" si="12"/>
        <v>264330</v>
      </c>
      <c r="X57" s="88">
        <f t="shared" si="13"/>
        <v>264330</v>
      </c>
      <c r="Y57" s="84" t="s">
        <v>53</v>
      </c>
      <c r="Z57" s="84" t="s">
        <v>53</v>
      </c>
      <c r="AA57" s="84" t="s">
        <v>53</v>
      </c>
      <c r="AB57" s="84" t="s">
        <v>53</v>
      </c>
      <c r="AC57" s="84" t="s">
        <v>53</v>
      </c>
      <c r="AD57" s="84" t="s">
        <v>53</v>
      </c>
      <c r="AE57" s="84" t="s">
        <v>51</v>
      </c>
      <c r="AF57" s="84" t="s">
        <v>51</v>
      </c>
      <c r="AG57" s="5"/>
    </row>
    <row r="58" spans="1:33" x14ac:dyDescent="0.25">
      <c r="A58" s="94">
        <f t="shared" si="7"/>
        <v>47</v>
      </c>
      <c r="B58" s="99" t="s">
        <v>298</v>
      </c>
      <c r="C58" s="83" t="s">
        <v>299</v>
      </c>
      <c r="D58" s="83" t="s">
        <v>43</v>
      </c>
      <c r="E58" s="83" t="s">
        <v>166</v>
      </c>
      <c r="F58" s="83" t="s">
        <v>58</v>
      </c>
      <c r="G58" s="83" t="s">
        <v>59</v>
      </c>
      <c r="H58" s="83" t="s">
        <v>167</v>
      </c>
      <c r="I58" s="83" t="s">
        <v>168</v>
      </c>
      <c r="J58" s="83" t="s">
        <v>300</v>
      </c>
      <c r="K58" s="83" t="s">
        <v>301</v>
      </c>
      <c r="L58" s="83" t="s">
        <v>3</v>
      </c>
      <c r="M58" s="84" t="s">
        <v>51</v>
      </c>
      <c r="N58" s="83" t="s">
        <v>52</v>
      </c>
      <c r="O58" s="85">
        <v>112</v>
      </c>
      <c r="P58" s="85">
        <f>VLOOKUP(B58,'[1]Student Wthout BRN'!AF$3:AG$294,2,FALSE)</f>
        <v>13</v>
      </c>
      <c r="Q58" s="85">
        <f t="shared" si="8"/>
        <v>99</v>
      </c>
      <c r="R58" s="86">
        <v>8900</v>
      </c>
      <c r="S58" s="87">
        <f t="shared" si="9"/>
        <v>881100</v>
      </c>
      <c r="T58" s="87">
        <f t="shared" si="10"/>
        <v>264330</v>
      </c>
      <c r="U58" s="87">
        <f>VLOOKUP(B58,'Tranche 1-3 2024'!$B$12:$BB$441,53,FALSE)</f>
        <v>996800</v>
      </c>
      <c r="V58" s="87">
        <f t="shared" si="11"/>
        <v>0</v>
      </c>
      <c r="W58" s="87">
        <f t="shared" si="12"/>
        <v>264330</v>
      </c>
      <c r="X58" s="88">
        <f t="shared" si="13"/>
        <v>264330</v>
      </c>
      <c r="Y58" s="84" t="s">
        <v>53</v>
      </c>
      <c r="Z58" s="84" t="s">
        <v>53</v>
      </c>
      <c r="AA58" s="84" t="s">
        <v>53</v>
      </c>
      <c r="AB58" s="84" t="s">
        <v>53</v>
      </c>
      <c r="AC58" s="84" t="s">
        <v>53</v>
      </c>
      <c r="AD58" s="84" t="s">
        <v>53</v>
      </c>
      <c r="AE58" s="84" t="s">
        <v>51</v>
      </c>
      <c r="AF58" s="84" t="s">
        <v>51</v>
      </c>
      <c r="AG58" s="5"/>
    </row>
    <row r="59" spans="1:33" x14ac:dyDescent="0.25">
      <c r="A59" s="94">
        <f t="shared" si="7"/>
        <v>48</v>
      </c>
      <c r="B59" s="100" t="s">
        <v>302</v>
      </c>
      <c r="C59" s="83" t="s">
        <v>303</v>
      </c>
      <c r="D59" s="83" t="s">
        <v>56</v>
      </c>
      <c r="E59" s="83" t="s">
        <v>304</v>
      </c>
      <c r="F59" s="83" t="s">
        <v>45</v>
      </c>
      <c r="G59" s="83" t="s">
        <v>46</v>
      </c>
      <c r="H59" s="83" t="s">
        <v>167</v>
      </c>
      <c r="I59" s="83" t="s">
        <v>168</v>
      </c>
      <c r="J59" s="83" t="s">
        <v>305</v>
      </c>
      <c r="K59" s="83" t="s">
        <v>306</v>
      </c>
      <c r="L59" s="83" t="s">
        <v>3</v>
      </c>
      <c r="M59" s="84" t="s">
        <v>51</v>
      </c>
      <c r="N59" s="83" t="s">
        <v>52</v>
      </c>
      <c r="O59" s="85">
        <v>101</v>
      </c>
      <c r="P59" s="85">
        <f>VLOOKUP(B59,'[1]Student Wthout BRN'!AF$3:AG$294,2,FALSE)</f>
        <v>2</v>
      </c>
      <c r="Q59" s="85">
        <f t="shared" si="8"/>
        <v>99</v>
      </c>
      <c r="R59" s="86">
        <v>8900</v>
      </c>
      <c r="S59" s="87">
        <f t="shared" si="9"/>
        <v>881100</v>
      </c>
      <c r="T59" s="87">
        <f t="shared" si="10"/>
        <v>264330</v>
      </c>
      <c r="U59" s="87">
        <f>VLOOKUP(B59,'Tranche 1-3 2024'!$B$12:$BB$441,53,FALSE)</f>
        <v>898900</v>
      </c>
      <c r="V59" s="87">
        <f t="shared" si="11"/>
        <v>0</v>
      </c>
      <c r="W59" s="87">
        <f t="shared" si="12"/>
        <v>264330</v>
      </c>
      <c r="X59" s="88">
        <f t="shared" si="13"/>
        <v>264330</v>
      </c>
      <c r="Y59" s="84" t="s">
        <v>53</v>
      </c>
      <c r="Z59" s="84" t="s">
        <v>53</v>
      </c>
      <c r="AA59" s="84" t="s">
        <v>51</v>
      </c>
      <c r="AB59" s="84" t="s">
        <v>53</v>
      </c>
      <c r="AC59" s="84" t="s">
        <v>53</v>
      </c>
      <c r="AD59" s="84" t="s">
        <v>53</v>
      </c>
      <c r="AE59" s="84" t="s">
        <v>51</v>
      </c>
      <c r="AF59" s="84" t="s">
        <v>51</v>
      </c>
      <c r="AG59" s="5" t="s">
        <v>69</v>
      </c>
    </row>
    <row r="60" spans="1:33" x14ac:dyDescent="0.25">
      <c r="A60" s="94">
        <f t="shared" si="7"/>
        <v>49</v>
      </c>
      <c r="B60" s="99" t="s">
        <v>238</v>
      </c>
      <c r="C60" s="83" t="s">
        <v>239</v>
      </c>
      <c r="D60" s="83" t="s">
        <v>43</v>
      </c>
      <c r="E60" s="83" t="s">
        <v>166</v>
      </c>
      <c r="F60" s="83" t="s">
        <v>58</v>
      </c>
      <c r="G60" s="83" t="s">
        <v>59</v>
      </c>
      <c r="H60" s="83" t="s">
        <v>223</v>
      </c>
      <c r="I60" s="83" t="s">
        <v>168</v>
      </c>
      <c r="J60" s="83" t="s">
        <v>240</v>
      </c>
      <c r="K60" s="83" t="s">
        <v>241</v>
      </c>
      <c r="L60" s="83" t="s">
        <v>3</v>
      </c>
      <c r="M60" s="84" t="s">
        <v>51</v>
      </c>
      <c r="N60" s="83" t="s">
        <v>52</v>
      </c>
      <c r="O60" s="85">
        <v>125</v>
      </c>
      <c r="P60" s="85"/>
      <c r="Q60" s="85">
        <f t="shared" si="8"/>
        <v>125</v>
      </c>
      <c r="R60" s="86">
        <v>8900</v>
      </c>
      <c r="S60" s="87">
        <f t="shared" si="9"/>
        <v>1112500</v>
      </c>
      <c r="T60" s="87">
        <f t="shared" si="10"/>
        <v>333750</v>
      </c>
      <c r="U60" s="87">
        <f>VLOOKUP(B60,'Tranche 1-3 2024'!$B$12:$BB$441,53,FALSE)</f>
        <v>1112500</v>
      </c>
      <c r="V60" s="87">
        <f t="shared" si="11"/>
        <v>0</v>
      </c>
      <c r="W60" s="87">
        <f t="shared" si="12"/>
        <v>333750</v>
      </c>
      <c r="X60" s="88">
        <f t="shared" si="13"/>
        <v>333750</v>
      </c>
      <c r="Y60" s="84" t="s">
        <v>53</v>
      </c>
      <c r="Z60" s="84" t="s">
        <v>53</v>
      </c>
      <c r="AA60" s="84" t="s">
        <v>53</v>
      </c>
      <c r="AB60" s="84" t="s">
        <v>53</v>
      </c>
      <c r="AC60" s="84" t="s">
        <v>53</v>
      </c>
      <c r="AD60" s="84" t="s">
        <v>53</v>
      </c>
      <c r="AE60" s="84" t="s">
        <v>51</v>
      </c>
      <c r="AF60" s="84" t="s">
        <v>51</v>
      </c>
      <c r="AG60" s="5"/>
    </row>
    <row r="61" spans="1:33" x14ac:dyDescent="0.25">
      <c r="A61" s="94">
        <f t="shared" si="7"/>
        <v>50</v>
      </c>
      <c r="B61" s="100" t="s">
        <v>376</v>
      </c>
      <c r="C61" s="83" t="s">
        <v>377</v>
      </c>
      <c r="D61" s="83" t="s">
        <v>43</v>
      </c>
      <c r="E61" s="83" t="s">
        <v>166</v>
      </c>
      <c r="F61" s="83" t="s">
        <v>58</v>
      </c>
      <c r="G61" s="83" t="s">
        <v>59</v>
      </c>
      <c r="H61" s="83" t="s">
        <v>167</v>
      </c>
      <c r="I61" s="83" t="s">
        <v>168</v>
      </c>
      <c r="J61" s="83" t="s">
        <v>378</v>
      </c>
      <c r="K61" s="83" t="s">
        <v>379</v>
      </c>
      <c r="L61" s="83" t="s">
        <v>3</v>
      </c>
      <c r="M61" s="84" t="s">
        <v>51</v>
      </c>
      <c r="N61" s="83" t="s">
        <v>52</v>
      </c>
      <c r="O61" s="85">
        <v>94</v>
      </c>
      <c r="P61" s="85">
        <f>VLOOKUP(B61,'[1]Student Wthout BRN'!AF$3:AG$294,2,FALSE)</f>
        <v>7</v>
      </c>
      <c r="Q61" s="85">
        <f t="shared" si="8"/>
        <v>87</v>
      </c>
      <c r="R61" s="86">
        <v>8900</v>
      </c>
      <c r="S61" s="87">
        <f t="shared" si="9"/>
        <v>774300</v>
      </c>
      <c r="T61" s="87">
        <f t="shared" si="10"/>
        <v>232290</v>
      </c>
      <c r="U61" s="87">
        <f>VLOOKUP(B61,'Tranche 1-3 2024'!$B$12:$BB$441,53,FALSE)</f>
        <v>836600</v>
      </c>
      <c r="V61" s="87">
        <f t="shared" si="11"/>
        <v>0</v>
      </c>
      <c r="W61" s="87">
        <f t="shared" si="12"/>
        <v>232290</v>
      </c>
      <c r="X61" s="88">
        <f t="shared" si="13"/>
        <v>232290</v>
      </c>
      <c r="Y61" s="84" t="s">
        <v>51</v>
      </c>
      <c r="Z61" s="84" t="s">
        <v>53</v>
      </c>
      <c r="AA61" s="84" t="s">
        <v>51</v>
      </c>
      <c r="AB61" s="84" t="s">
        <v>53</v>
      </c>
      <c r="AC61" s="84" t="s">
        <v>53</v>
      </c>
      <c r="AD61" s="84" t="s">
        <v>53</v>
      </c>
      <c r="AE61" s="84" t="s">
        <v>53</v>
      </c>
      <c r="AF61" s="84" t="s">
        <v>51</v>
      </c>
      <c r="AG61" s="5" t="s">
        <v>101</v>
      </c>
    </row>
    <row r="62" spans="1:33" x14ac:dyDescent="0.25">
      <c r="A62" s="94">
        <f t="shared" si="7"/>
        <v>51</v>
      </c>
      <c r="B62" s="100" t="s">
        <v>1779</v>
      </c>
      <c r="C62" s="83" t="s">
        <v>1780</v>
      </c>
      <c r="D62" s="83" t="s">
        <v>43</v>
      </c>
      <c r="E62" s="83" t="s">
        <v>166</v>
      </c>
      <c r="F62" s="83" t="s">
        <v>58</v>
      </c>
      <c r="G62" s="83" t="s">
        <v>59</v>
      </c>
      <c r="H62" s="83" t="s">
        <v>167</v>
      </c>
      <c r="I62" s="83" t="s">
        <v>168</v>
      </c>
      <c r="J62" s="83"/>
      <c r="K62" s="83"/>
      <c r="L62" s="83" t="s">
        <v>3</v>
      </c>
      <c r="M62" s="84" t="s">
        <v>51</v>
      </c>
      <c r="N62" s="83" t="s">
        <v>52</v>
      </c>
      <c r="O62" s="85">
        <v>0</v>
      </c>
      <c r="P62" s="85"/>
      <c r="Q62" s="85">
        <f t="shared" si="8"/>
        <v>0</v>
      </c>
      <c r="R62" s="86">
        <v>8900</v>
      </c>
      <c r="S62" s="87">
        <f t="shared" si="9"/>
        <v>0</v>
      </c>
      <c r="T62" s="87">
        <f t="shared" si="10"/>
        <v>0</v>
      </c>
      <c r="U62" s="87">
        <f>VLOOKUP(B62,'Tranche 1-3 2024'!$B$12:$BB$441,53,FALSE)</f>
        <v>0</v>
      </c>
      <c r="V62" s="87">
        <f t="shared" si="11"/>
        <v>0</v>
      </c>
      <c r="W62" s="87">
        <f t="shared" si="12"/>
        <v>0</v>
      </c>
      <c r="X62" s="88">
        <f t="shared" si="13"/>
        <v>0</v>
      </c>
      <c r="Y62" s="84" t="s">
        <v>51</v>
      </c>
      <c r="Z62" s="84" t="s">
        <v>51</v>
      </c>
      <c r="AA62" s="84" t="s">
        <v>51</v>
      </c>
      <c r="AB62" s="84" t="s">
        <v>51</v>
      </c>
      <c r="AC62" s="84" t="s">
        <v>51</v>
      </c>
      <c r="AD62" s="84" t="s">
        <v>51</v>
      </c>
      <c r="AE62" s="84" t="s">
        <v>51</v>
      </c>
      <c r="AF62" s="84" t="s">
        <v>53</v>
      </c>
      <c r="AG62" s="5"/>
    </row>
    <row r="63" spans="1:33" x14ac:dyDescent="0.25">
      <c r="A63" s="94">
        <f t="shared" si="7"/>
        <v>52</v>
      </c>
      <c r="B63" s="99" t="s">
        <v>164</v>
      </c>
      <c r="C63" s="83" t="s">
        <v>165</v>
      </c>
      <c r="D63" s="83" t="s">
        <v>43</v>
      </c>
      <c r="E63" s="83" t="s">
        <v>166</v>
      </c>
      <c r="F63" s="83" t="s">
        <v>58</v>
      </c>
      <c r="G63" s="83" t="s">
        <v>59</v>
      </c>
      <c r="H63" s="83" t="s">
        <v>167</v>
      </c>
      <c r="I63" s="83" t="s">
        <v>168</v>
      </c>
      <c r="J63" s="83" t="s">
        <v>169</v>
      </c>
      <c r="K63" s="83" t="s">
        <v>170</v>
      </c>
      <c r="L63" s="83" t="s">
        <v>3</v>
      </c>
      <c r="M63" s="84" t="s">
        <v>53</v>
      </c>
      <c r="N63" s="83" t="s">
        <v>76</v>
      </c>
      <c r="O63" s="85">
        <v>415</v>
      </c>
      <c r="P63" s="85"/>
      <c r="Q63" s="85">
        <f t="shared" si="8"/>
        <v>415</v>
      </c>
      <c r="R63" s="86">
        <v>8900</v>
      </c>
      <c r="S63" s="87">
        <f t="shared" si="9"/>
        <v>3693500</v>
      </c>
      <c r="T63" s="87">
        <f t="shared" si="10"/>
        <v>1108050</v>
      </c>
      <c r="U63" s="87">
        <f>VLOOKUP(B63,'Tranche 1-3 2024'!$B$12:$BB$441,53,FALSE)</f>
        <v>3702400</v>
      </c>
      <c r="V63" s="87">
        <f t="shared" si="11"/>
        <v>-8900</v>
      </c>
      <c r="W63" s="87">
        <f t="shared" si="12"/>
        <v>1099150</v>
      </c>
      <c r="X63" s="88">
        <f t="shared" si="13"/>
        <v>1099150</v>
      </c>
      <c r="Y63" s="84" t="s">
        <v>53</v>
      </c>
      <c r="Z63" s="84" t="s">
        <v>53</v>
      </c>
      <c r="AA63" s="84" t="s">
        <v>53</v>
      </c>
      <c r="AB63" s="84" t="s">
        <v>53</v>
      </c>
      <c r="AC63" s="84" t="s">
        <v>53</v>
      </c>
      <c r="AD63" s="84" t="s">
        <v>53</v>
      </c>
      <c r="AE63" s="84" t="s">
        <v>53</v>
      </c>
      <c r="AF63" s="84" t="s">
        <v>51</v>
      </c>
      <c r="AG63" s="5" t="s">
        <v>101</v>
      </c>
    </row>
    <row r="64" spans="1:33" x14ac:dyDescent="0.25">
      <c r="A64" s="94">
        <f t="shared" si="7"/>
        <v>53</v>
      </c>
      <c r="B64" s="99" t="s">
        <v>171</v>
      </c>
      <c r="C64" s="83" t="s">
        <v>172</v>
      </c>
      <c r="D64" s="83" t="s">
        <v>56</v>
      </c>
      <c r="E64" s="83" t="s">
        <v>166</v>
      </c>
      <c r="F64" s="83" t="s">
        <v>58</v>
      </c>
      <c r="G64" s="83" t="s">
        <v>59</v>
      </c>
      <c r="H64" s="83" t="s">
        <v>167</v>
      </c>
      <c r="I64" s="83" t="s">
        <v>168</v>
      </c>
      <c r="J64" s="83" t="s">
        <v>169</v>
      </c>
      <c r="K64" s="83" t="s">
        <v>170</v>
      </c>
      <c r="L64" s="83" t="s">
        <v>3</v>
      </c>
      <c r="M64" s="84" t="s">
        <v>53</v>
      </c>
      <c r="N64" s="83" t="s">
        <v>76</v>
      </c>
      <c r="O64" s="85">
        <v>303</v>
      </c>
      <c r="P64" s="85">
        <f>VLOOKUP(B64,'[1]Student Wthout BRN'!AF$3:AG$294,2,FALSE)</f>
        <v>7</v>
      </c>
      <c r="Q64" s="85">
        <f t="shared" si="8"/>
        <v>296</v>
      </c>
      <c r="R64" s="86">
        <v>8900</v>
      </c>
      <c r="S64" s="87">
        <f t="shared" si="9"/>
        <v>2634400</v>
      </c>
      <c r="T64" s="87">
        <f t="shared" si="10"/>
        <v>790320</v>
      </c>
      <c r="U64" s="87">
        <f>VLOOKUP(B64,'Tranche 1-3 2024'!$B$12:$BB$441,53,FALSE)</f>
        <v>2696700</v>
      </c>
      <c r="V64" s="87">
        <f t="shared" si="11"/>
        <v>0</v>
      </c>
      <c r="W64" s="87">
        <f t="shared" si="12"/>
        <v>790320</v>
      </c>
      <c r="X64" s="88">
        <f t="shared" si="13"/>
        <v>790320</v>
      </c>
      <c r="Y64" s="84" t="s">
        <v>53</v>
      </c>
      <c r="Z64" s="84" t="s">
        <v>53</v>
      </c>
      <c r="AA64" s="84" t="s">
        <v>53</v>
      </c>
      <c r="AB64" s="84" t="s">
        <v>53</v>
      </c>
      <c r="AC64" s="84" t="s">
        <v>53</v>
      </c>
      <c r="AD64" s="84" t="s">
        <v>53</v>
      </c>
      <c r="AE64" s="84" t="s">
        <v>51</v>
      </c>
      <c r="AF64" s="84" t="s">
        <v>51</v>
      </c>
      <c r="AG64" s="5"/>
    </row>
    <row r="65" spans="1:33" x14ac:dyDescent="0.25">
      <c r="A65" s="94">
        <f t="shared" si="7"/>
        <v>54</v>
      </c>
      <c r="B65" s="99" t="s">
        <v>242</v>
      </c>
      <c r="C65" s="83" t="s">
        <v>243</v>
      </c>
      <c r="D65" s="83" t="s">
        <v>43</v>
      </c>
      <c r="E65" s="83" t="s">
        <v>166</v>
      </c>
      <c r="F65" s="83" t="s">
        <v>58</v>
      </c>
      <c r="G65" s="83" t="s">
        <v>59</v>
      </c>
      <c r="H65" s="83" t="s">
        <v>223</v>
      </c>
      <c r="I65" s="83" t="s">
        <v>168</v>
      </c>
      <c r="J65" s="83" t="s">
        <v>244</v>
      </c>
      <c r="K65" s="83" t="s">
        <v>245</v>
      </c>
      <c r="L65" s="83" t="s">
        <v>3</v>
      </c>
      <c r="M65" s="84" t="s">
        <v>51</v>
      </c>
      <c r="N65" s="83" t="s">
        <v>52</v>
      </c>
      <c r="O65" s="85">
        <v>12</v>
      </c>
      <c r="P65" s="85"/>
      <c r="Q65" s="85">
        <f t="shared" si="8"/>
        <v>12</v>
      </c>
      <c r="R65" s="86">
        <v>8900</v>
      </c>
      <c r="S65" s="87">
        <f t="shared" si="9"/>
        <v>106800</v>
      </c>
      <c r="T65" s="87">
        <f t="shared" si="10"/>
        <v>32040</v>
      </c>
      <c r="U65" s="87">
        <f>VLOOKUP(B65,'Tranche 1-3 2024'!$B$12:$BB$441,53,FALSE)</f>
        <v>106800</v>
      </c>
      <c r="V65" s="87">
        <f t="shared" si="11"/>
        <v>0</v>
      </c>
      <c r="W65" s="87">
        <f t="shared" si="12"/>
        <v>32040</v>
      </c>
      <c r="X65" s="88">
        <f t="shared" si="13"/>
        <v>32040</v>
      </c>
      <c r="Y65" s="84" t="s">
        <v>53</v>
      </c>
      <c r="Z65" s="84" t="s">
        <v>53</v>
      </c>
      <c r="AA65" s="84" t="s">
        <v>53</v>
      </c>
      <c r="AB65" s="84" t="s">
        <v>53</v>
      </c>
      <c r="AC65" s="84" t="s">
        <v>53</v>
      </c>
      <c r="AD65" s="84" t="s">
        <v>53</v>
      </c>
      <c r="AE65" s="84" t="s">
        <v>51</v>
      </c>
      <c r="AF65" s="84" t="s">
        <v>53</v>
      </c>
      <c r="AG65" s="5"/>
    </row>
    <row r="66" spans="1:33" x14ac:dyDescent="0.25">
      <c r="A66" s="94">
        <f t="shared" si="7"/>
        <v>55</v>
      </c>
      <c r="B66" s="99" t="s">
        <v>307</v>
      </c>
      <c r="C66" s="83" t="s">
        <v>308</v>
      </c>
      <c r="D66" s="83" t="s">
        <v>43</v>
      </c>
      <c r="E66" s="83" t="s">
        <v>166</v>
      </c>
      <c r="F66" s="83" t="s">
        <v>58</v>
      </c>
      <c r="G66" s="83" t="s">
        <v>59</v>
      </c>
      <c r="H66" s="83" t="s">
        <v>167</v>
      </c>
      <c r="I66" s="83" t="s">
        <v>168</v>
      </c>
      <c r="J66" s="83" t="s">
        <v>309</v>
      </c>
      <c r="K66" s="83" t="s">
        <v>310</v>
      </c>
      <c r="L66" s="83" t="s">
        <v>3</v>
      </c>
      <c r="M66" s="84" t="s">
        <v>51</v>
      </c>
      <c r="N66" s="83" t="s">
        <v>52</v>
      </c>
      <c r="O66" s="85">
        <v>57</v>
      </c>
      <c r="P66" s="85"/>
      <c r="Q66" s="85">
        <f t="shared" si="8"/>
        <v>57</v>
      </c>
      <c r="R66" s="86">
        <v>8900</v>
      </c>
      <c r="S66" s="87">
        <f t="shared" si="9"/>
        <v>507300</v>
      </c>
      <c r="T66" s="87">
        <f t="shared" si="10"/>
        <v>152190</v>
      </c>
      <c r="U66" s="87">
        <f>VLOOKUP(B66,'Tranche 1-3 2024'!$B$12:$BB$441,53,FALSE)</f>
        <v>516200</v>
      </c>
      <c r="V66" s="87">
        <f t="shared" si="11"/>
        <v>-8900</v>
      </c>
      <c r="W66" s="87">
        <f t="shared" si="12"/>
        <v>143290</v>
      </c>
      <c r="X66" s="88">
        <f t="shared" si="13"/>
        <v>143290</v>
      </c>
      <c r="Y66" s="84" t="s">
        <v>53</v>
      </c>
      <c r="Z66" s="84" t="s">
        <v>53</v>
      </c>
      <c r="AA66" s="84" t="s">
        <v>53</v>
      </c>
      <c r="AB66" s="84" t="s">
        <v>53</v>
      </c>
      <c r="AC66" s="84" t="s">
        <v>53</v>
      </c>
      <c r="AD66" s="84" t="s">
        <v>53</v>
      </c>
      <c r="AE66" s="84" t="s">
        <v>51</v>
      </c>
      <c r="AF66" s="84" t="s">
        <v>51</v>
      </c>
      <c r="AG66" s="5"/>
    </row>
    <row r="67" spans="1:33" x14ac:dyDescent="0.25">
      <c r="A67" s="94">
        <f t="shared" si="7"/>
        <v>56</v>
      </c>
      <c r="B67" s="100" t="s">
        <v>519</v>
      </c>
      <c r="C67" s="83" t="s">
        <v>520</v>
      </c>
      <c r="D67" s="83" t="s">
        <v>43</v>
      </c>
      <c r="E67" s="83" t="s">
        <v>166</v>
      </c>
      <c r="F67" s="83" t="s">
        <v>58</v>
      </c>
      <c r="G67" s="83" t="s">
        <v>59</v>
      </c>
      <c r="H67" s="83" t="s">
        <v>521</v>
      </c>
      <c r="I67" s="83" t="s">
        <v>168</v>
      </c>
      <c r="J67" s="83" t="s">
        <v>522</v>
      </c>
      <c r="K67" s="83" t="s">
        <v>523</v>
      </c>
      <c r="L67" s="83" t="s">
        <v>3</v>
      </c>
      <c r="M67" s="84" t="s">
        <v>51</v>
      </c>
      <c r="N67" s="83" t="s">
        <v>52</v>
      </c>
      <c r="O67" s="85">
        <v>32</v>
      </c>
      <c r="P67" s="85">
        <f>VLOOKUP(B67,'[1]Student Wthout BRN'!AF$3:AG$294,2,FALSE)</f>
        <v>1</v>
      </c>
      <c r="Q67" s="85">
        <f t="shared" si="8"/>
        <v>31</v>
      </c>
      <c r="R67" s="86">
        <v>8900</v>
      </c>
      <c r="S67" s="87">
        <f t="shared" si="9"/>
        <v>275900</v>
      </c>
      <c r="T67" s="87">
        <f t="shared" si="10"/>
        <v>82770</v>
      </c>
      <c r="U67" s="87">
        <f>VLOOKUP(B67,'Tranche 1-3 2024'!$B$12:$BB$441,53,FALSE)</f>
        <v>284800</v>
      </c>
      <c r="V67" s="87">
        <f t="shared" si="11"/>
        <v>0</v>
      </c>
      <c r="W67" s="87">
        <f t="shared" si="12"/>
        <v>82770</v>
      </c>
      <c r="X67" s="88">
        <f t="shared" si="13"/>
        <v>82770</v>
      </c>
      <c r="Y67" s="84" t="s">
        <v>51</v>
      </c>
      <c r="Z67" s="84" t="s">
        <v>53</v>
      </c>
      <c r="AA67" s="84" t="s">
        <v>51</v>
      </c>
      <c r="AB67" s="84" t="s">
        <v>53</v>
      </c>
      <c r="AC67" s="84" t="s">
        <v>53</v>
      </c>
      <c r="AD67" s="84" t="s">
        <v>53</v>
      </c>
      <c r="AE67" s="84" t="s">
        <v>51</v>
      </c>
      <c r="AF67" s="84" t="s">
        <v>51</v>
      </c>
      <c r="AG67" s="5"/>
    </row>
    <row r="68" spans="1:33" x14ac:dyDescent="0.25">
      <c r="A68" s="94">
        <f t="shared" si="7"/>
        <v>57</v>
      </c>
      <c r="B68" s="99" t="s">
        <v>384</v>
      </c>
      <c r="C68" s="83" t="s">
        <v>385</v>
      </c>
      <c r="D68" s="83" t="s">
        <v>43</v>
      </c>
      <c r="E68" s="83" t="s">
        <v>166</v>
      </c>
      <c r="F68" s="83" t="s">
        <v>58</v>
      </c>
      <c r="G68" s="83" t="s">
        <v>59</v>
      </c>
      <c r="H68" s="83" t="s">
        <v>167</v>
      </c>
      <c r="I68" s="83" t="s">
        <v>168</v>
      </c>
      <c r="J68" s="83" t="s">
        <v>386</v>
      </c>
      <c r="K68" s="83" t="s">
        <v>387</v>
      </c>
      <c r="L68" s="83" t="s">
        <v>3</v>
      </c>
      <c r="M68" s="84" t="s">
        <v>51</v>
      </c>
      <c r="N68" s="83" t="s">
        <v>52</v>
      </c>
      <c r="O68" s="85">
        <v>128</v>
      </c>
      <c r="P68" s="85">
        <f>VLOOKUP(B68,'[1]Student Wthout BRN'!AF$3:AG$294,2,FALSE)</f>
        <v>22</v>
      </c>
      <c r="Q68" s="85">
        <f t="shared" si="8"/>
        <v>106</v>
      </c>
      <c r="R68" s="86">
        <v>8900</v>
      </c>
      <c r="S68" s="87">
        <f t="shared" si="9"/>
        <v>943400</v>
      </c>
      <c r="T68" s="87">
        <f t="shared" si="10"/>
        <v>283020</v>
      </c>
      <c r="U68" s="87">
        <f>VLOOKUP(B68,'Tranche 1-3 2024'!$B$12:$BB$441,53,FALSE)</f>
        <v>1139200</v>
      </c>
      <c r="V68" s="87">
        <f t="shared" si="11"/>
        <v>0</v>
      </c>
      <c r="W68" s="87">
        <f t="shared" si="12"/>
        <v>283020</v>
      </c>
      <c r="X68" s="88">
        <f t="shared" si="13"/>
        <v>283020</v>
      </c>
      <c r="Y68" s="84" t="s">
        <v>53</v>
      </c>
      <c r="Z68" s="84" t="s">
        <v>53</v>
      </c>
      <c r="AA68" s="84" t="s">
        <v>53</v>
      </c>
      <c r="AB68" s="84" t="s">
        <v>53</v>
      </c>
      <c r="AC68" s="84" t="s">
        <v>53</v>
      </c>
      <c r="AD68" s="84" t="s">
        <v>53</v>
      </c>
      <c r="AE68" s="84" t="s">
        <v>51</v>
      </c>
      <c r="AF68" s="84" t="s">
        <v>51</v>
      </c>
      <c r="AG68" s="5"/>
    </row>
    <row r="69" spans="1:33" x14ac:dyDescent="0.25">
      <c r="A69" s="94">
        <f t="shared" si="7"/>
        <v>58</v>
      </c>
      <c r="B69" s="99" t="s">
        <v>311</v>
      </c>
      <c r="C69" s="83" t="s">
        <v>312</v>
      </c>
      <c r="D69" s="83" t="s">
        <v>43</v>
      </c>
      <c r="E69" s="83" t="s">
        <v>166</v>
      </c>
      <c r="F69" s="83" t="s">
        <v>58</v>
      </c>
      <c r="G69" s="83" t="s">
        <v>59</v>
      </c>
      <c r="H69" s="83" t="s">
        <v>167</v>
      </c>
      <c r="I69" s="83" t="s">
        <v>168</v>
      </c>
      <c r="J69" s="83" t="s">
        <v>313</v>
      </c>
      <c r="K69" s="83" t="s">
        <v>314</v>
      </c>
      <c r="L69" s="83" t="s">
        <v>3</v>
      </c>
      <c r="M69" s="84" t="s">
        <v>51</v>
      </c>
      <c r="N69" s="83" t="s">
        <v>76</v>
      </c>
      <c r="O69" s="85">
        <v>48</v>
      </c>
      <c r="P69" s="85"/>
      <c r="Q69" s="85">
        <f t="shared" si="8"/>
        <v>48</v>
      </c>
      <c r="R69" s="86">
        <v>8900</v>
      </c>
      <c r="S69" s="87">
        <f t="shared" si="9"/>
        <v>427200</v>
      </c>
      <c r="T69" s="87">
        <f t="shared" si="10"/>
        <v>128160</v>
      </c>
      <c r="U69" s="87">
        <f>VLOOKUP(B69,'Tranche 1-3 2024'!$B$12:$BB$441,53,FALSE)</f>
        <v>427200</v>
      </c>
      <c r="V69" s="87">
        <f t="shared" si="11"/>
        <v>0</v>
      </c>
      <c r="W69" s="87">
        <f t="shared" si="12"/>
        <v>128160</v>
      </c>
      <c r="X69" s="88">
        <f t="shared" si="13"/>
        <v>128160</v>
      </c>
      <c r="Y69" s="84" t="s">
        <v>53</v>
      </c>
      <c r="Z69" s="84" t="s">
        <v>53</v>
      </c>
      <c r="AA69" s="84" t="s">
        <v>53</v>
      </c>
      <c r="AB69" s="84" t="s">
        <v>53</v>
      </c>
      <c r="AC69" s="84" t="s">
        <v>53</v>
      </c>
      <c r="AD69" s="84" t="s">
        <v>53</v>
      </c>
      <c r="AE69" s="84" t="s">
        <v>51</v>
      </c>
      <c r="AF69" s="84" t="s">
        <v>51</v>
      </c>
      <c r="AG69" s="5"/>
    </row>
    <row r="70" spans="1:33" x14ac:dyDescent="0.25">
      <c r="A70" s="94">
        <f t="shared" si="7"/>
        <v>59</v>
      </c>
      <c r="B70" s="99" t="s">
        <v>315</v>
      </c>
      <c r="C70" s="83" t="s">
        <v>316</v>
      </c>
      <c r="D70" s="83" t="s">
        <v>56</v>
      </c>
      <c r="E70" s="83" t="s">
        <v>166</v>
      </c>
      <c r="F70" s="83" t="s">
        <v>58</v>
      </c>
      <c r="G70" s="83" t="s">
        <v>59</v>
      </c>
      <c r="H70" s="83" t="s">
        <v>167</v>
      </c>
      <c r="I70" s="83" t="s">
        <v>168</v>
      </c>
      <c r="J70" s="83" t="s">
        <v>317</v>
      </c>
      <c r="K70" s="83" t="s">
        <v>318</v>
      </c>
      <c r="L70" s="83" t="s">
        <v>3</v>
      </c>
      <c r="M70" s="84" t="s">
        <v>51</v>
      </c>
      <c r="N70" s="83" t="s">
        <v>52</v>
      </c>
      <c r="O70" s="85">
        <v>121</v>
      </c>
      <c r="P70" s="85"/>
      <c r="Q70" s="85">
        <f t="shared" si="8"/>
        <v>121</v>
      </c>
      <c r="R70" s="86">
        <v>8900</v>
      </c>
      <c r="S70" s="87">
        <f t="shared" si="9"/>
        <v>1076900</v>
      </c>
      <c r="T70" s="87">
        <f t="shared" si="10"/>
        <v>323070</v>
      </c>
      <c r="U70" s="87">
        <f>VLOOKUP(B70,'Tranche 1-3 2024'!$B$12:$BB$441,53,FALSE)</f>
        <v>1076900</v>
      </c>
      <c r="V70" s="87">
        <f t="shared" si="11"/>
        <v>0</v>
      </c>
      <c r="W70" s="87">
        <f t="shared" si="12"/>
        <v>323070</v>
      </c>
      <c r="X70" s="88">
        <f t="shared" si="13"/>
        <v>323070</v>
      </c>
      <c r="Y70" s="84" t="s">
        <v>53</v>
      </c>
      <c r="Z70" s="84" t="s">
        <v>53</v>
      </c>
      <c r="AA70" s="84" t="s">
        <v>53</v>
      </c>
      <c r="AB70" s="84" t="s">
        <v>53</v>
      </c>
      <c r="AC70" s="84" t="s">
        <v>53</v>
      </c>
      <c r="AD70" s="84" t="s">
        <v>53</v>
      </c>
      <c r="AE70" s="84" t="s">
        <v>51</v>
      </c>
      <c r="AF70" s="84" t="s">
        <v>51</v>
      </c>
      <c r="AG70" s="5"/>
    </row>
    <row r="71" spans="1:33" x14ac:dyDescent="0.25">
      <c r="A71" s="94">
        <f t="shared" si="7"/>
        <v>60</v>
      </c>
      <c r="B71" s="100" t="s">
        <v>319</v>
      </c>
      <c r="C71" s="83" t="s">
        <v>320</v>
      </c>
      <c r="D71" s="83" t="s">
        <v>43</v>
      </c>
      <c r="E71" s="83" t="s">
        <v>44</v>
      </c>
      <c r="F71" s="83" t="s">
        <v>45</v>
      </c>
      <c r="G71" s="83" t="s">
        <v>46</v>
      </c>
      <c r="H71" s="83" t="s">
        <v>167</v>
      </c>
      <c r="I71" s="83" t="s">
        <v>168</v>
      </c>
      <c r="J71" s="83" t="s">
        <v>321</v>
      </c>
      <c r="K71" s="83" t="s">
        <v>322</v>
      </c>
      <c r="L71" s="83" t="s">
        <v>3</v>
      </c>
      <c r="M71" s="84" t="s">
        <v>51</v>
      </c>
      <c r="N71" s="83" t="s">
        <v>52</v>
      </c>
      <c r="O71" s="85">
        <v>49</v>
      </c>
      <c r="P71" s="85">
        <f>VLOOKUP(B71,'[1]Student Wthout BRN'!AF$3:AG$294,2,FALSE)</f>
        <v>5</v>
      </c>
      <c r="Q71" s="85">
        <f t="shared" si="8"/>
        <v>44</v>
      </c>
      <c r="R71" s="86">
        <v>8900</v>
      </c>
      <c r="S71" s="87">
        <f t="shared" si="9"/>
        <v>391600</v>
      </c>
      <c r="T71" s="87">
        <f t="shared" si="10"/>
        <v>117480</v>
      </c>
      <c r="U71" s="87">
        <f>VLOOKUP(B71,'Tranche 1-3 2024'!$B$12:$BB$441,53,FALSE)</f>
        <v>436100</v>
      </c>
      <c r="V71" s="87">
        <f t="shared" si="11"/>
        <v>0</v>
      </c>
      <c r="W71" s="87">
        <f t="shared" si="12"/>
        <v>117480</v>
      </c>
      <c r="X71" s="88">
        <f t="shared" si="13"/>
        <v>117480</v>
      </c>
      <c r="Y71" s="84" t="s">
        <v>51</v>
      </c>
      <c r="Z71" s="84" t="s">
        <v>53</v>
      </c>
      <c r="AA71" s="84" t="s">
        <v>53</v>
      </c>
      <c r="AB71" s="84" t="s">
        <v>53</v>
      </c>
      <c r="AC71" s="84" t="s">
        <v>53</v>
      </c>
      <c r="AD71" s="84" t="s">
        <v>53</v>
      </c>
      <c r="AE71" s="84" t="s">
        <v>51</v>
      </c>
      <c r="AF71" s="84" t="s">
        <v>51</v>
      </c>
      <c r="AG71" s="5"/>
    </row>
    <row r="72" spans="1:33" x14ac:dyDescent="0.25">
      <c r="A72" s="94">
        <f t="shared" si="7"/>
        <v>61</v>
      </c>
      <c r="B72" s="99" t="s">
        <v>491</v>
      </c>
      <c r="C72" s="83" t="s">
        <v>492</v>
      </c>
      <c r="D72" s="83" t="s">
        <v>43</v>
      </c>
      <c r="E72" s="83" t="s">
        <v>68</v>
      </c>
      <c r="F72" s="83" t="s">
        <v>45</v>
      </c>
      <c r="G72" s="83" t="s">
        <v>46</v>
      </c>
      <c r="H72" s="83" t="s">
        <v>167</v>
      </c>
      <c r="I72" s="83" t="s">
        <v>168</v>
      </c>
      <c r="J72" s="83" t="s">
        <v>493</v>
      </c>
      <c r="K72" s="83" t="s">
        <v>494</v>
      </c>
      <c r="L72" s="83" t="s">
        <v>3</v>
      </c>
      <c r="M72" s="84" t="s">
        <v>51</v>
      </c>
      <c r="N72" s="83" t="s">
        <v>52</v>
      </c>
      <c r="O72" s="85">
        <v>394</v>
      </c>
      <c r="P72" s="85">
        <f>VLOOKUP(B72,'[1]Student Wthout BRN'!AF$3:AG$294,2,FALSE)</f>
        <v>5</v>
      </c>
      <c r="Q72" s="85">
        <f t="shared" si="8"/>
        <v>389</v>
      </c>
      <c r="R72" s="86">
        <v>8900</v>
      </c>
      <c r="S72" s="87">
        <f t="shared" si="9"/>
        <v>3462100</v>
      </c>
      <c r="T72" s="87">
        <f t="shared" si="10"/>
        <v>1038630</v>
      </c>
      <c r="U72" s="87">
        <f>VLOOKUP(B72,'Tranche 1-3 2024'!$B$12:$BB$441,53,FALSE)</f>
        <v>3506600</v>
      </c>
      <c r="V72" s="87">
        <f t="shared" si="11"/>
        <v>0</v>
      </c>
      <c r="W72" s="87">
        <f t="shared" si="12"/>
        <v>1038630</v>
      </c>
      <c r="X72" s="88">
        <f t="shared" si="13"/>
        <v>1038630</v>
      </c>
      <c r="Y72" s="84" t="s">
        <v>53</v>
      </c>
      <c r="Z72" s="84" t="s">
        <v>53</v>
      </c>
      <c r="AA72" s="84" t="s">
        <v>53</v>
      </c>
      <c r="AB72" s="84" t="s">
        <v>53</v>
      </c>
      <c r="AC72" s="84" t="s">
        <v>53</v>
      </c>
      <c r="AD72" s="84" t="s">
        <v>53</v>
      </c>
      <c r="AE72" s="84" t="s">
        <v>51</v>
      </c>
      <c r="AF72" s="84" t="s">
        <v>51</v>
      </c>
      <c r="AG72" s="5"/>
    </row>
    <row r="73" spans="1:33" x14ac:dyDescent="0.25">
      <c r="A73" s="94">
        <f t="shared" si="7"/>
        <v>62</v>
      </c>
      <c r="B73" s="99" t="s">
        <v>173</v>
      </c>
      <c r="C73" s="83" t="s">
        <v>174</v>
      </c>
      <c r="D73" s="83" t="s">
        <v>56</v>
      </c>
      <c r="E73" s="83" t="s">
        <v>166</v>
      </c>
      <c r="F73" s="83" t="s">
        <v>58</v>
      </c>
      <c r="G73" s="83" t="s">
        <v>59</v>
      </c>
      <c r="H73" s="83" t="s">
        <v>167</v>
      </c>
      <c r="I73" s="83" t="s">
        <v>168</v>
      </c>
      <c r="J73" s="83" t="s">
        <v>175</v>
      </c>
      <c r="K73" s="83" t="s">
        <v>176</v>
      </c>
      <c r="L73" s="83" t="s">
        <v>3</v>
      </c>
      <c r="M73" s="84" t="s">
        <v>51</v>
      </c>
      <c r="N73" s="83" t="s">
        <v>76</v>
      </c>
      <c r="O73" s="85">
        <v>378</v>
      </c>
      <c r="P73" s="85">
        <f>VLOOKUP(B73,'[1]Student Wthout BRN'!AF$3:AG$294,2,FALSE)</f>
        <v>11</v>
      </c>
      <c r="Q73" s="85">
        <f t="shared" si="8"/>
        <v>367</v>
      </c>
      <c r="R73" s="86">
        <v>8900</v>
      </c>
      <c r="S73" s="87">
        <f t="shared" si="9"/>
        <v>3266300</v>
      </c>
      <c r="T73" s="87">
        <f t="shared" si="10"/>
        <v>979890</v>
      </c>
      <c r="U73" s="87">
        <f>VLOOKUP(B73,'Tranche 1-3 2024'!$B$12:$BB$441,53,FALSE)</f>
        <v>3364200</v>
      </c>
      <c r="V73" s="87">
        <f t="shared" si="11"/>
        <v>0</v>
      </c>
      <c r="W73" s="87">
        <f t="shared" si="12"/>
        <v>979890</v>
      </c>
      <c r="X73" s="88">
        <f t="shared" si="13"/>
        <v>979890</v>
      </c>
      <c r="Y73" s="84" t="s">
        <v>53</v>
      </c>
      <c r="Z73" s="84" t="s">
        <v>53</v>
      </c>
      <c r="AA73" s="84" t="s">
        <v>53</v>
      </c>
      <c r="AB73" s="84" t="s">
        <v>53</v>
      </c>
      <c r="AC73" s="84" t="s">
        <v>53</v>
      </c>
      <c r="AD73" s="84" t="s">
        <v>53</v>
      </c>
      <c r="AE73" s="84" t="s">
        <v>53</v>
      </c>
      <c r="AF73" s="84" t="s">
        <v>51</v>
      </c>
      <c r="AG73" s="5" t="s">
        <v>101</v>
      </c>
    </row>
    <row r="74" spans="1:33" x14ac:dyDescent="0.25">
      <c r="A74" s="94">
        <f t="shared" si="7"/>
        <v>63</v>
      </c>
      <c r="B74" s="99" t="s">
        <v>323</v>
      </c>
      <c r="C74" s="83" t="s">
        <v>324</v>
      </c>
      <c r="D74" s="83" t="s">
        <v>43</v>
      </c>
      <c r="E74" s="83" t="s">
        <v>166</v>
      </c>
      <c r="F74" s="83" t="s">
        <v>58</v>
      </c>
      <c r="G74" s="83" t="s">
        <v>59</v>
      </c>
      <c r="H74" s="83" t="s">
        <v>167</v>
      </c>
      <c r="I74" s="83" t="s">
        <v>168</v>
      </c>
      <c r="J74" s="83" t="s">
        <v>325</v>
      </c>
      <c r="K74" s="83" t="s">
        <v>326</v>
      </c>
      <c r="L74" s="83" t="s">
        <v>3</v>
      </c>
      <c r="M74" s="84" t="s">
        <v>51</v>
      </c>
      <c r="N74" s="83" t="s">
        <v>52</v>
      </c>
      <c r="O74" s="85">
        <v>110</v>
      </c>
      <c r="P74" s="85"/>
      <c r="Q74" s="85">
        <f t="shared" si="8"/>
        <v>110</v>
      </c>
      <c r="R74" s="86">
        <v>8900</v>
      </c>
      <c r="S74" s="87">
        <f t="shared" si="9"/>
        <v>979000</v>
      </c>
      <c r="T74" s="87">
        <f t="shared" si="10"/>
        <v>293700</v>
      </c>
      <c r="U74" s="87">
        <f>VLOOKUP(B74,'Tranche 1-3 2024'!$B$12:$BB$441,53,FALSE)</f>
        <v>979000</v>
      </c>
      <c r="V74" s="87">
        <f t="shared" si="11"/>
        <v>0</v>
      </c>
      <c r="W74" s="87">
        <f t="shared" si="12"/>
        <v>293700</v>
      </c>
      <c r="X74" s="88">
        <f t="shared" si="13"/>
        <v>293700</v>
      </c>
      <c r="Y74" s="84" t="s">
        <v>53</v>
      </c>
      <c r="Z74" s="84" t="s">
        <v>53</v>
      </c>
      <c r="AA74" s="84" t="s">
        <v>53</v>
      </c>
      <c r="AB74" s="84" t="s">
        <v>53</v>
      </c>
      <c r="AC74" s="84" t="s">
        <v>53</v>
      </c>
      <c r="AD74" s="84" t="s">
        <v>53</v>
      </c>
      <c r="AE74" s="84" t="s">
        <v>53</v>
      </c>
      <c r="AF74" s="84" t="s">
        <v>51</v>
      </c>
      <c r="AG74" s="5" t="s">
        <v>101</v>
      </c>
    </row>
    <row r="75" spans="1:33" x14ac:dyDescent="0.25">
      <c r="A75" s="94">
        <f t="shared" si="7"/>
        <v>64</v>
      </c>
      <c r="B75" s="100" t="s">
        <v>327</v>
      </c>
      <c r="C75" s="83" t="s">
        <v>328</v>
      </c>
      <c r="D75" s="83" t="s">
        <v>56</v>
      </c>
      <c r="E75" s="83" t="s">
        <v>304</v>
      </c>
      <c r="F75" s="83" t="s">
        <v>45</v>
      </c>
      <c r="G75" s="83" t="s">
        <v>46</v>
      </c>
      <c r="H75" s="83" t="s">
        <v>167</v>
      </c>
      <c r="I75" s="83" t="s">
        <v>168</v>
      </c>
      <c r="J75" s="83" t="s">
        <v>329</v>
      </c>
      <c r="K75" s="83" t="s">
        <v>330</v>
      </c>
      <c r="L75" s="83" t="s">
        <v>3</v>
      </c>
      <c r="M75" s="84" t="s">
        <v>51</v>
      </c>
      <c r="N75" s="83" t="s">
        <v>52</v>
      </c>
      <c r="O75" s="85">
        <v>63</v>
      </c>
      <c r="P75" s="85">
        <f>VLOOKUP(B75,'[1]Student Wthout BRN'!AF$3:AG$294,2,FALSE)</f>
        <v>21</v>
      </c>
      <c r="Q75" s="85">
        <f t="shared" si="8"/>
        <v>42</v>
      </c>
      <c r="R75" s="86">
        <v>8900</v>
      </c>
      <c r="S75" s="87">
        <f t="shared" si="9"/>
        <v>373800</v>
      </c>
      <c r="T75" s="87">
        <f t="shared" si="10"/>
        <v>112140</v>
      </c>
      <c r="U75" s="87">
        <f>VLOOKUP(B75,'Tranche 1-3 2024'!$B$12:$BB$441,53,FALSE)</f>
        <v>560700</v>
      </c>
      <c r="V75" s="87">
        <f t="shared" si="11"/>
        <v>0</v>
      </c>
      <c r="W75" s="87">
        <f t="shared" si="12"/>
        <v>112140</v>
      </c>
      <c r="X75" s="88">
        <f t="shared" si="13"/>
        <v>112140</v>
      </c>
      <c r="Y75" s="84" t="s">
        <v>53</v>
      </c>
      <c r="Z75" s="84" t="s">
        <v>53</v>
      </c>
      <c r="AA75" s="84" t="s">
        <v>51</v>
      </c>
      <c r="AB75" s="84" t="s">
        <v>53</v>
      </c>
      <c r="AC75" s="84" t="s">
        <v>53</v>
      </c>
      <c r="AD75" s="84" t="s">
        <v>53</v>
      </c>
      <c r="AE75" s="84" t="s">
        <v>53</v>
      </c>
      <c r="AF75" s="84" t="s">
        <v>51</v>
      </c>
      <c r="AG75" s="5" t="s">
        <v>101</v>
      </c>
    </row>
    <row r="76" spans="1:33" x14ac:dyDescent="0.25">
      <c r="A76" s="94">
        <f t="shared" si="7"/>
        <v>65</v>
      </c>
      <c r="B76" s="100" t="s">
        <v>404</v>
      </c>
      <c r="C76" s="83" t="s">
        <v>405</v>
      </c>
      <c r="D76" s="83" t="s">
        <v>56</v>
      </c>
      <c r="E76" s="83" t="s">
        <v>304</v>
      </c>
      <c r="F76" s="83" t="s">
        <v>45</v>
      </c>
      <c r="G76" s="83" t="s">
        <v>46</v>
      </c>
      <c r="H76" s="83" t="s">
        <v>167</v>
      </c>
      <c r="I76" s="83" t="s">
        <v>168</v>
      </c>
      <c r="J76" s="83" t="s">
        <v>406</v>
      </c>
      <c r="K76" s="83" t="s">
        <v>407</v>
      </c>
      <c r="L76" s="83" t="s">
        <v>3</v>
      </c>
      <c r="M76" s="84" t="s">
        <v>53</v>
      </c>
      <c r="N76" s="83" t="s">
        <v>52</v>
      </c>
      <c r="O76" s="85">
        <v>42</v>
      </c>
      <c r="P76" s="85">
        <f>VLOOKUP(B76,'[1]Student Wthout BRN'!AF$3:AG$294,2,FALSE)</f>
        <v>5</v>
      </c>
      <c r="Q76" s="85">
        <f t="shared" si="8"/>
        <v>37</v>
      </c>
      <c r="R76" s="86">
        <v>8900</v>
      </c>
      <c r="S76" s="87">
        <f t="shared" si="9"/>
        <v>329300</v>
      </c>
      <c r="T76" s="87">
        <f t="shared" si="10"/>
        <v>98790</v>
      </c>
      <c r="U76" s="87">
        <f>VLOOKUP(B76,'Tranche 1-3 2024'!$B$12:$BB$441,53,FALSE)</f>
        <v>373800</v>
      </c>
      <c r="V76" s="87">
        <f t="shared" si="11"/>
        <v>0</v>
      </c>
      <c r="W76" s="87">
        <f t="shared" si="12"/>
        <v>98790</v>
      </c>
      <c r="X76" s="88">
        <f t="shared" si="13"/>
        <v>98790</v>
      </c>
      <c r="Y76" s="84" t="s">
        <v>51</v>
      </c>
      <c r="Z76" s="84" t="s">
        <v>51</v>
      </c>
      <c r="AA76" s="84" t="s">
        <v>53</v>
      </c>
      <c r="AB76" s="84" t="s">
        <v>53</v>
      </c>
      <c r="AC76" s="84" t="s">
        <v>53</v>
      </c>
      <c r="AD76" s="84" t="s">
        <v>53</v>
      </c>
      <c r="AE76" s="84" t="s">
        <v>53</v>
      </c>
      <c r="AF76" s="84" t="s">
        <v>51</v>
      </c>
      <c r="AG76" s="5" t="s">
        <v>101</v>
      </c>
    </row>
    <row r="77" spans="1:33" x14ac:dyDescent="0.25">
      <c r="A77" s="94">
        <f t="shared" si="7"/>
        <v>66</v>
      </c>
      <c r="B77" s="100" t="s">
        <v>335</v>
      </c>
      <c r="C77" s="83" t="s">
        <v>336</v>
      </c>
      <c r="D77" s="83" t="s">
        <v>56</v>
      </c>
      <c r="E77" s="83" t="s">
        <v>304</v>
      </c>
      <c r="F77" s="83" t="s">
        <v>45</v>
      </c>
      <c r="G77" s="83" t="s">
        <v>46</v>
      </c>
      <c r="H77" s="83" t="s">
        <v>167</v>
      </c>
      <c r="I77" s="83" t="s">
        <v>168</v>
      </c>
      <c r="J77" s="83" t="s">
        <v>337</v>
      </c>
      <c r="K77" s="83" t="s">
        <v>338</v>
      </c>
      <c r="L77" s="83" t="s">
        <v>3</v>
      </c>
      <c r="M77" s="84" t="s">
        <v>51</v>
      </c>
      <c r="N77" s="83" t="s">
        <v>76</v>
      </c>
      <c r="O77" s="85">
        <v>44</v>
      </c>
      <c r="P77" s="85">
        <f>VLOOKUP(B77,'[1]Student Wthout BRN'!AF$3:AG$294,2,FALSE)</f>
        <v>34</v>
      </c>
      <c r="Q77" s="85">
        <f t="shared" si="8"/>
        <v>10</v>
      </c>
      <c r="R77" s="86">
        <v>8900</v>
      </c>
      <c r="S77" s="87">
        <f t="shared" si="9"/>
        <v>89000</v>
      </c>
      <c r="T77" s="87">
        <f t="shared" si="10"/>
        <v>26700</v>
      </c>
      <c r="U77" s="87">
        <f>VLOOKUP(B77,'Tranche 1-3 2024'!$B$12:$BB$441,53,FALSE)</f>
        <v>391600</v>
      </c>
      <c r="V77" s="87">
        <f t="shared" si="11"/>
        <v>0</v>
      </c>
      <c r="W77" s="87">
        <f t="shared" si="12"/>
        <v>26700</v>
      </c>
      <c r="X77" s="88">
        <f t="shared" si="13"/>
        <v>26700</v>
      </c>
      <c r="Y77" s="84" t="s">
        <v>51</v>
      </c>
      <c r="Z77" s="84" t="s">
        <v>51</v>
      </c>
      <c r="AA77" s="84" t="s">
        <v>51</v>
      </c>
      <c r="AB77" s="84" t="s">
        <v>53</v>
      </c>
      <c r="AC77" s="84" t="s">
        <v>53</v>
      </c>
      <c r="AD77" s="84" t="s">
        <v>53</v>
      </c>
      <c r="AE77" s="84" t="s">
        <v>51</v>
      </c>
      <c r="AF77" s="84" t="s">
        <v>51</v>
      </c>
      <c r="AG77" s="5"/>
    </row>
    <row r="78" spans="1:33" x14ac:dyDescent="0.25">
      <c r="A78" s="94">
        <f t="shared" si="7"/>
        <v>67</v>
      </c>
      <c r="B78" s="100" t="s">
        <v>348</v>
      </c>
      <c r="C78" s="83" t="s">
        <v>349</v>
      </c>
      <c r="D78" s="83" t="s">
        <v>43</v>
      </c>
      <c r="E78" s="83" t="s">
        <v>166</v>
      </c>
      <c r="F78" s="83" t="s">
        <v>58</v>
      </c>
      <c r="G78" s="83" t="s">
        <v>59</v>
      </c>
      <c r="H78" s="83" t="s">
        <v>167</v>
      </c>
      <c r="I78" s="83" t="s">
        <v>168</v>
      </c>
      <c r="J78" s="83" t="s">
        <v>350</v>
      </c>
      <c r="K78" s="83" t="s">
        <v>351</v>
      </c>
      <c r="L78" s="83" t="s">
        <v>3</v>
      </c>
      <c r="M78" s="84" t="s">
        <v>51</v>
      </c>
      <c r="N78" s="83" t="s">
        <v>52</v>
      </c>
      <c r="O78" s="85">
        <v>154</v>
      </c>
      <c r="P78" s="85">
        <f>VLOOKUP(B78,'[1]Student Wthout BRN'!AF$3:AG$294,2,FALSE)</f>
        <v>22</v>
      </c>
      <c r="Q78" s="85">
        <f t="shared" si="8"/>
        <v>132</v>
      </c>
      <c r="R78" s="86">
        <v>8900</v>
      </c>
      <c r="S78" s="87">
        <f t="shared" si="9"/>
        <v>1174800</v>
      </c>
      <c r="T78" s="87">
        <f t="shared" si="10"/>
        <v>352440</v>
      </c>
      <c r="U78" s="87">
        <f>VLOOKUP(B78,'Tranche 1-3 2024'!$B$12:$BB$441,53,FALSE)</f>
        <v>1370600</v>
      </c>
      <c r="V78" s="87">
        <f t="shared" si="11"/>
        <v>0</v>
      </c>
      <c r="W78" s="87">
        <f t="shared" si="12"/>
        <v>352440</v>
      </c>
      <c r="X78" s="88">
        <f t="shared" si="13"/>
        <v>352440</v>
      </c>
      <c r="Y78" s="84" t="s">
        <v>51</v>
      </c>
      <c r="Z78" s="84" t="s">
        <v>53</v>
      </c>
      <c r="AA78" s="84" t="s">
        <v>51</v>
      </c>
      <c r="AB78" s="84" t="s">
        <v>53</v>
      </c>
      <c r="AC78" s="84" t="s">
        <v>53</v>
      </c>
      <c r="AD78" s="84" t="s">
        <v>53</v>
      </c>
      <c r="AE78" s="84" t="s">
        <v>51</v>
      </c>
      <c r="AF78" s="84" t="s">
        <v>51</v>
      </c>
      <c r="AG78" s="5"/>
    </row>
    <row r="79" spans="1:33" x14ac:dyDescent="0.25">
      <c r="A79" s="94">
        <f t="shared" si="7"/>
        <v>68</v>
      </c>
      <c r="B79" s="99" t="s">
        <v>499</v>
      </c>
      <c r="C79" s="83" t="s">
        <v>500</v>
      </c>
      <c r="D79" s="83" t="s">
        <v>56</v>
      </c>
      <c r="E79" s="83" t="s">
        <v>166</v>
      </c>
      <c r="F79" s="83" t="s">
        <v>58</v>
      </c>
      <c r="G79" s="83" t="s">
        <v>59</v>
      </c>
      <c r="H79" s="83" t="s">
        <v>167</v>
      </c>
      <c r="I79" s="83" t="s">
        <v>168</v>
      </c>
      <c r="J79" s="83" t="s">
        <v>501</v>
      </c>
      <c r="K79" s="83" t="s">
        <v>502</v>
      </c>
      <c r="L79" s="83" t="s">
        <v>3</v>
      </c>
      <c r="M79" s="84" t="s">
        <v>51</v>
      </c>
      <c r="N79" s="83" t="s">
        <v>52</v>
      </c>
      <c r="O79" s="85">
        <v>119</v>
      </c>
      <c r="P79" s="85">
        <f>VLOOKUP(B79,'[1]Student Wthout BRN'!AF$3:AG$294,2,FALSE)</f>
        <v>16</v>
      </c>
      <c r="Q79" s="85">
        <f t="shared" si="8"/>
        <v>103</v>
      </c>
      <c r="R79" s="86">
        <v>8900</v>
      </c>
      <c r="S79" s="87">
        <f t="shared" si="9"/>
        <v>916700</v>
      </c>
      <c r="T79" s="87">
        <f t="shared" si="10"/>
        <v>275010</v>
      </c>
      <c r="U79" s="87">
        <f>VLOOKUP(B79,'Tranche 1-3 2024'!$B$12:$BB$441,53,FALSE)</f>
        <v>1059100</v>
      </c>
      <c r="V79" s="87">
        <f t="shared" si="11"/>
        <v>0</v>
      </c>
      <c r="W79" s="87">
        <f t="shared" si="12"/>
        <v>275010</v>
      </c>
      <c r="X79" s="88">
        <f t="shared" si="13"/>
        <v>275010</v>
      </c>
      <c r="Y79" s="84" t="s">
        <v>53</v>
      </c>
      <c r="Z79" s="84" t="s">
        <v>53</v>
      </c>
      <c r="AA79" s="84" t="s">
        <v>53</v>
      </c>
      <c r="AB79" s="84" t="s">
        <v>53</v>
      </c>
      <c r="AC79" s="84" t="s">
        <v>53</v>
      </c>
      <c r="AD79" s="84" t="s">
        <v>53</v>
      </c>
      <c r="AE79" s="84" t="s">
        <v>51</v>
      </c>
      <c r="AF79" s="84" t="s">
        <v>51</v>
      </c>
      <c r="AG79" s="5"/>
    </row>
    <row r="80" spans="1:33" x14ac:dyDescent="0.25">
      <c r="A80" s="94">
        <f t="shared" si="7"/>
        <v>69</v>
      </c>
      <c r="B80" s="99" t="s">
        <v>331</v>
      </c>
      <c r="C80" s="83" t="s">
        <v>332</v>
      </c>
      <c r="D80" s="83" t="s">
        <v>43</v>
      </c>
      <c r="E80" s="83" t="s">
        <v>166</v>
      </c>
      <c r="F80" s="83" t="s">
        <v>58</v>
      </c>
      <c r="G80" s="83" t="s">
        <v>59</v>
      </c>
      <c r="H80" s="83" t="s">
        <v>167</v>
      </c>
      <c r="I80" s="83" t="s">
        <v>168</v>
      </c>
      <c r="J80" s="83" t="s">
        <v>333</v>
      </c>
      <c r="K80" s="83" t="s">
        <v>334</v>
      </c>
      <c r="L80" s="83" t="s">
        <v>3</v>
      </c>
      <c r="M80" s="84" t="s">
        <v>51</v>
      </c>
      <c r="N80" s="83" t="s">
        <v>76</v>
      </c>
      <c r="O80" s="85">
        <v>164</v>
      </c>
      <c r="P80" s="85">
        <f>VLOOKUP(B80,'[1]Student Wthout BRN'!AF$3:AG$294,2,FALSE)</f>
        <v>12</v>
      </c>
      <c r="Q80" s="85">
        <f t="shared" si="8"/>
        <v>152</v>
      </c>
      <c r="R80" s="86">
        <v>8900</v>
      </c>
      <c r="S80" s="87">
        <f t="shared" si="9"/>
        <v>1352800</v>
      </c>
      <c r="T80" s="87">
        <f t="shared" si="10"/>
        <v>405840</v>
      </c>
      <c r="U80" s="87">
        <f>VLOOKUP(B80,'Tranche 1-3 2024'!$B$12:$BB$441,53,FALSE)</f>
        <v>1459600</v>
      </c>
      <c r="V80" s="87">
        <f t="shared" si="11"/>
        <v>0</v>
      </c>
      <c r="W80" s="87">
        <f t="shared" si="12"/>
        <v>405840</v>
      </c>
      <c r="X80" s="88">
        <f t="shared" si="13"/>
        <v>405840</v>
      </c>
      <c r="Y80" s="84" t="s">
        <v>53</v>
      </c>
      <c r="Z80" s="84" t="s">
        <v>53</v>
      </c>
      <c r="AA80" s="84" t="s">
        <v>53</v>
      </c>
      <c r="AB80" s="84" t="s">
        <v>53</v>
      </c>
      <c r="AC80" s="84" t="s">
        <v>53</v>
      </c>
      <c r="AD80" s="84" t="s">
        <v>53</v>
      </c>
      <c r="AE80" s="84" t="s">
        <v>51</v>
      </c>
      <c r="AF80" s="84" t="s">
        <v>51</v>
      </c>
      <c r="AG80" s="5"/>
    </row>
    <row r="81" spans="1:33" x14ac:dyDescent="0.25">
      <c r="A81" s="94">
        <f t="shared" si="7"/>
        <v>70</v>
      </c>
      <c r="B81" s="100" t="s">
        <v>416</v>
      </c>
      <c r="C81" s="83" t="s">
        <v>417</v>
      </c>
      <c r="D81" s="83" t="s">
        <v>43</v>
      </c>
      <c r="E81" s="83" t="s">
        <v>188</v>
      </c>
      <c r="F81" s="83" t="s">
        <v>45</v>
      </c>
      <c r="G81" s="83" t="s">
        <v>46</v>
      </c>
      <c r="H81" s="83" t="s">
        <v>167</v>
      </c>
      <c r="I81" s="83" t="s">
        <v>168</v>
      </c>
      <c r="J81" s="83"/>
      <c r="K81" s="83"/>
      <c r="L81" s="83" t="s">
        <v>3</v>
      </c>
      <c r="M81" s="84" t="s">
        <v>51</v>
      </c>
      <c r="N81" s="83" t="s">
        <v>52</v>
      </c>
      <c r="O81" s="85">
        <v>33</v>
      </c>
      <c r="P81" s="85"/>
      <c r="Q81" s="85">
        <f t="shared" si="8"/>
        <v>33</v>
      </c>
      <c r="R81" s="86">
        <v>8900</v>
      </c>
      <c r="S81" s="87">
        <f t="shared" si="9"/>
        <v>293700</v>
      </c>
      <c r="T81" s="87">
        <f t="shared" si="10"/>
        <v>88110</v>
      </c>
      <c r="U81" s="87">
        <f>VLOOKUP(B81,'Tranche 1-3 2024'!$B$12:$BB$441,53,FALSE)</f>
        <v>293700</v>
      </c>
      <c r="V81" s="87">
        <f t="shared" si="11"/>
        <v>0</v>
      </c>
      <c r="W81" s="87">
        <f t="shared" si="12"/>
        <v>88110</v>
      </c>
      <c r="X81" s="88">
        <f t="shared" si="13"/>
        <v>88110</v>
      </c>
      <c r="Y81" s="84" t="s">
        <v>51</v>
      </c>
      <c r="Z81" s="84" t="s">
        <v>51</v>
      </c>
      <c r="AA81" s="84" t="s">
        <v>51</v>
      </c>
      <c r="AB81" s="84" t="s">
        <v>51</v>
      </c>
      <c r="AC81" s="84" t="s">
        <v>51</v>
      </c>
      <c r="AD81" s="84" t="s">
        <v>51</v>
      </c>
      <c r="AE81" s="84" t="s">
        <v>51</v>
      </c>
      <c r="AF81" s="84" t="s">
        <v>51</v>
      </c>
      <c r="AG81" s="5"/>
    </row>
    <row r="82" spans="1:33" x14ac:dyDescent="0.25">
      <c r="A82" s="94">
        <f t="shared" si="7"/>
        <v>71</v>
      </c>
      <c r="B82" s="100" t="s">
        <v>352</v>
      </c>
      <c r="C82" s="83" t="s">
        <v>353</v>
      </c>
      <c r="D82" s="83" t="s">
        <v>43</v>
      </c>
      <c r="E82" s="83" t="s">
        <v>166</v>
      </c>
      <c r="F82" s="83" t="s">
        <v>58</v>
      </c>
      <c r="G82" s="83" t="s">
        <v>59</v>
      </c>
      <c r="H82" s="83" t="s">
        <v>167</v>
      </c>
      <c r="I82" s="83" t="s">
        <v>168</v>
      </c>
      <c r="J82" s="83" t="s">
        <v>354</v>
      </c>
      <c r="K82" s="83" t="s">
        <v>355</v>
      </c>
      <c r="L82" s="83" t="s">
        <v>3</v>
      </c>
      <c r="M82" s="84" t="s">
        <v>51</v>
      </c>
      <c r="N82" s="83" t="s">
        <v>52</v>
      </c>
      <c r="O82" s="85">
        <v>140</v>
      </c>
      <c r="P82" s="85">
        <f>VLOOKUP(B82,'[1]Student Wthout BRN'!AF$3:AG$294,2,FALSE)</f>
        <v>7</v>
      </c>
      <c r="Q82" s="85">
        <f t="shared" si="8"/>
        <v>133</v>
      </c>
      <c r="R82" s="86">
        <v>8900</v>
      </c>
      <c r="S82" s="87">
        <f t="shared" si="9"/>
        <v>1183700</v>
      </c>
      <c r="T82" s="87">
        <f t="shared" si="10"/>
        <v>355110</v>
      </c>
      <c r="U82" s="87">
        <f>VLOOKUP(B82,'Tranche 1-3 2024'!$B$12:$BB$441,53,FALSE)</f>
        <v>1246000</v>
      </c>
      <c r="V82" s="87">
        <f t="shared" si="11"/>
        <v>0</v>
      </c>
      <c r="W82" s="87">
        <f t="shared" si="12"/>
        <v>355110</v>
      </c>
      <c r="X82" s="88">
        <f t="shared" si="13"/>
        <v>355110</v>
      </c>
      <c r="Y82" s="84" t="s">
        <v>51</v>
      </c>
      <c r="Z82" s="84" t="s">
        <v>51</v>
      </c>
      <c r="AA82" s="84" t="s">
        <v>51</v>
      </c>
      <c r="AB82" s="84" t="s">
        <v>53</v>
      </c>
      <c r="AC82" s="84" t="s">
        <v>53</v>
      </c>
      <c r="AD82" s="84" t="s">
        <v>53</v>
      </c>
      <c r="AE82" s="84" t="s">
        <v>51</v>
      </c>
      <c r="AF82" s="84" t="s">
        <v>51</v>
      </c>
      <c r="AG82" s="5"/>
    </row>
    <row r="83" spans="1:33" x14ac:dyDescent="0.25">
      <c r="A83" s="94">
        <f t="shared" si="7"/>
        <v>72</v>
      </c>
      <c r="B83" s="99" t="s">
        <v>254</v>
      </c>
      <c r="C83" s="83" t="s">
        <v>255</v>
      </c>
      <c r="D83" s="83" t="s">
        <v>56</v>
      </c>
      <c r="E83" s="83" t="s">
        <v>166</v>
      </c>
      <c r="F83" s="83" t="s">
        <v>58</v>
      </c>
      <c r="G83" s="83" t="s">
        <v>59</v>
      </c>
      <c r="H83" s="83" t="s">
        <v>223</v>
      </c>
      <c r="I83" s="83" t="s">
        <v>168</v>
      </c>
      <c r="J83" s="83" t="s">
        <v>256</v>
      </c>
      <c r="K83" s="83" t="s">
        <v>257</v>
      </c>
      <c r="L83" s="83" t="s">
        <v>3</v>
      </c>
      <c r="M83" s="84" t="s">
        <v>51</v>
      </c>
      <c r="N83" s="83" t="s">
        <v>52</v>
      </c>
      <c r="O83" s="85">
        <v>80</v>
      </c>
      <c r="P83" s="85">
        <f>VLOOKUP(B83,'[1]Student Wthout BRN'!AF$3:AG$294,2,FALSE)</f>
        <v>4</v>
      </c>
      <c r="Q83" s="85">
        <f t="shared" si="8"/>
        <v>76</v>
      </c>
      <c r="R83" s="86">
        <v>8900</v>
      </c>
      <c r="S83" s="87">
        <f t="shared" si="9"/>
        <v>676400</v>
      </c>
      <c r="T83" s="87">
        <f t="shared" si="10"/>
        <v>202920</v>
      </c>
      <c r="U83" s="87">
        <f>VLOOKUP(B83,'Tranche 1-3 2024'!$B$12:$BB$441,53,FALSE)</f>
        <v>712000</v>
      </c>
      <c r="V83" s="87">
        <f t="shared" si="11"/>
        <v>0</v>
      </c>
      <c r="W83" s="87">
        <f t="shared" si="12"/>
        <v>202920</v>
      </c>
      <c r="X83" s="88">
        <f t="shared" si="13"/>
        <v>202920</v>
      </c>
      <c r="Y83" s="84" t="s">
        <v>53</v>
      </c>
      <c r="Z83" s="84" t="s">
        <v>53</v>
      </c>
      <c r="AA83" s="84" t="s">
        <v>53</v>
      </c>
      <c r="AB83" s="84" t="s">
        <v>53</v>
      </c>
      <c r="AC83" s="84" t="s">
        <v>53</v>
      </c>
      <c r="AD83" s="84" t="s">
        <v>53</v>
      </c>
      <c r="AE83" s="84" t="s">
        <v>51</v>
      </c>
      <c r="AF83" s="84" t="s">
        <v>51</v>
      </c>
      <c r="AG83" s="5"/>
    </row>
    <row r="84" spans="1:33" x14ac:dyDescent="0.25">
      <c r="A84" s="94">
        <f t="shared" si="7"/>
        <v>73</v>
      </c>
      <c r="B84" s="99" t="s">
        <v>356</v>
      </c>
      <c r="C84" s="83" t="s">
        <v>357</v>
      </c>
      <c r="D84" s="83" t="s">
        <v>56</v>
      </c>
      <c r="E84" s="83" t="s">
        <v>304</v>
      </c>
      <c r="F84" s="83" t="s">
        <v>45</v>
      </c>
      <c r="G84" s="83" t="s">
        <v>46</v>
      </c>
      <c r="H84" s="83" t="s">
        <v>167</v>
      </c>
      <c r="I84" s="83" t="s">
        <v>168</v>
      </c>
      <c r="J84" s="83" t="s">
        <v>358</v>
      </c>
      <c r="K84" s="83" t="s">
        <v>359</v>
      </c>
      <c r="L84" s="83" t="s">
        <v>3</v>
      </c>
      <c r="M84" s="84" t="s">
        <v>51</v>
      </c>
      <c r="N84" s="83" t="s">
        <v>52</v>
      </c>
      <c r="O84" s="85">
        <v>125</v>
      </c>
      <c r="P84" s="85">
        <f>VLOOKUP(B84,'[1]Student Wthout BRN'!AF$3:AG$294,2,FALSE)</f>
        <v>8</v>
      </c>
      <c r="Q84" s="85">
        <f t="shared" si="8"/>
        <v>117</v>
      </c>
      <c r="R84" s="86">
        <v>8900</v>
      </c>
      <c r="S84" s="87">
        <f t="shared" si="9"/>
        <v>1041300</v>
      </c>
      <c r="T84" s="87">
        <f t="shared" si="10"/>
        <v>312390</v>
      </c>
      <c r="U84" s="87">
        <f>VLOOKUP(B84,'Tranche 1-3 2024'!$B$12:$BB$441,53,FALSE)</f>
        <v>1112500</v>
      </c>
      <c r="V84" s="87">
        <f t="shared" si="11"/>
        <v>0</v>
      </c>
      <c r="W84" s="87">
        <f t="shared" si="12"/>
        <v>312390</v>
      </c>
      <c r="X84" s="88">
        <f t="shared" si="13"/>
        <v>312390</v>
      </c>
      <c r="Y84" s="84" t="s">
        <v>53</v>
      </c>
      <c r="Z84" s="84" t="s">
        <v>53</v>
      </c>
      <c r="AA84" s="84" t="s">
        <v>53</v>
      </c>
      <c r="AB84" s="84" t="s">
        <v>53</v>
      </c>
      <c r="AC84" s="84" t="s">
        <v>53</v>
      </c>
      <c r="AD84" s="84" t="s">
        <v>53</v>
      </c>
      <c r="AE84" s="84" t="s">
        <v>51</v>
      </c>
      <c r="AF84" s="84" t="s">
        <v>51</v>
      </c>
      <c r="AG84" s="5"/>
    </row>
    <row r="85" spans="1:33" x14ac:dyDescent="0.25">
      <c r="A85" s="94">
        <f t="shared" si="7"/>
        <v>74</v>
      </c>
      <c r="B85" s="100" t="s">
        <v>246</v>
      </c>
      <c r="C85" s="83" t="s">
        <v>247</v>
      </c>
      <c r="D85" s="83" t="s">
        <v>43</v>
      </c>
      <c r="E85" s="83" t="s">
        <v>166</v>
      </c>
      <c r="F85" s="83" t="s">
        <v>58</v>
      </c>
      <c r="G85" s="83" t="s">
        <v>59</v>
      </c>
      <c r="H85" s="83" t="s">
        <v>223</v>
      </c>
      <c r="I85" s="83" t="s">
        <v>168</v>
      </c>
      <c r="J85" s="83" t="s">
        <v>248</v>
      </c>
      <c r="K85" s="83" t="s">
        <v>249</v>
      </c>
      <c r="L85" s="83" t="s">
        <v>3</v>
      </c>
      <c r="M85" s="84" t="s">
        <v>51</v>
      </c>
      <c r="N85" s="83" t="s">
        <v>52</v>
      </c>
      <c r="O85" s="85">
        <v>85</v>
      </c>
      <c r="P85" s="85">
        <f>VLOOKUP(B85,'[1]Student Wthout BRN'!AF$3:AG$294,2,FALSE)</f>
        <v>5</v>
      </c>
      <c r="Q85" s="85">
        <f t="shared" si="8"/>
        <v>80</v>
      </c>
      <c r="R85" s="86">
        <v>8900</v>
      </c>
      <c r="S85" s="87">
        <f t="shared" si="9"/>
        <v>712000</v>
      </c>
      <c r="T85" s="87">
        <f t="shared" si="10"/>
        <v>213600</v>
      </c>
      <c r="U85" s="87">
        <f>VLOOKUP(B85,'Tranche 1-3 2024'!$B$12:$BB$441,53,FALSE)</f>
        <v>756500</v>
      </c>
      <c r="V85" s="87">
        <f t="shared" si="11"/>
        <v>0</v>
      </c>
      <c r="W85" s="87">
        <f t="shared" si="12"/>
        <v>213600</v>
      </c>
      <c r="X85" s="88">
        <f t="shared" si="13"/>
        <v>213600</v>
      </c>
      <c r="Y85" s="84" t="s">
        <v>53</v>
      </c>
      <c r="Z85" s="84" t="s">
        <v>51</v>
      </c>
      <c r="AA85" s="84" t="s">
        <v>53</v>
      </c>
      <c r="AB85" s="84" t="s">
        <v>53</v>
      </c>
      <c r="AC85" s="84" t="s">
        <v>53</v>
      </c>
      <c r="AD85" s="84" t="s">
        <v>53</v>
      </c>
      <c r="AE85" s="84" t="s">
        <v>51</v>
      </c>
      <c r="AF85" s="84" t="s">
        <v>51</v>
      </c>
      <c r="AG85" s="5"/>
    </row>
    <row r="86" spans="1:33" x14ac:dyDescent="0.25">
      <c r="A86" s="94">
        <f t="shared" si="7"/>
        <v>75</v>
      </c>
      <c r="B86" s="100" t="s">
        <v>360</v>
      </c>
      <c r="C86" s="83" t="s">
        <v>361</v>
      </c>
      <c r="D86" s="83" t="s">
        <v>43</v>
      </c>
      <c r="E86" s="83" t="s">
        <v>166</v>
      </c>
      <c r="F86" s="83" t="s">
        <v>58</v>
      </c>
      <c r="G86" s="83" t="s">
        <v>59</v>
      </c>
      <c r="H86" s="83" t="s">
        <v>167</v>
      </c>
      <c r="I86" s="83" t="s">
        <v>168</v>
      </c>
      <c r="J86" s="83" t="s">
        <v>362</v>
      </c>
      <c r="K86" s="83" t="s">
        <v>363</v>
      </c>
      <c r="L86" s="83" t="s">
        <v>3</v>
      </c>
      <c r="M86" s="84" t="s">
        <v>51</v>
      </c>
      <c r="N86" s="83" t="s">
        <v>52</v>
      </c>
      <c r="O86" s="85">
        <v>171</v>
      </c>
      <c r="P86" s="85">
        <f>VLOOKUP(B86,'[1]Student Wthout BRN'!AF$3:AG$294,2,FALSE)</f>
        <v>8</v>
      </c>
      <c r="Q86" s="85">
        <f t="shared" si="8"/>
        <v>163</v>
      </c>
      <c r="R86" s="86">
        <v>8900</v>
      </c>
      <c r="S86" s="87">
        <f t="shared" si="9"/>
        <v>1450700</v>
      </c>
      <c r="T86" s="87">
        <f t="shared" si="10"/>
        <v>435210</v>
      </c>
      <c r="U86" s="87">
        <f>VLOOKUP(B86,'Tranche 1-3 2024'!$B$12:$BB$441,53,FALSE)</f>
        <v>1521900</v>
      </c>
      <c r="V86" s="87">
        <f t="shared" si="11"/>
        <v>0</v>
      </c>
      <c r="W86" s="87">
        <f t="shared" si="12"/>
        <v>435210</v>
      </c>
      <c r="X86" s="88">
        <f t="shared" si="13"/>
        <v>435210</v>
      </c>
      <c r="Y86" s="84" t="s">
        <v>53</v>
      </c>
      <c r="Z86" s="84" t="s">
        <v>51</v>
      </c>
      <c r="AA86" s="84" t="s">
        <v>51</v>
      </c>
      <c r="AB86" s="84" t="s">
        <v>53</v>
      </c>
      <c r="AC86" s="84" t="s">
        <v>53</v>
      </c>
      <c r="AD86" s="84" t="s">
        <v>53</v>
      </c>
      <c r="AE86" s="84" t="s">
        <v>51</v>
      </c>
      <c r="AF86" s="84" t="s">
        <v>51</v>
      </c>
      <c r="AG86" s="5"/>
    </row>
    <row r="87" spans="1:33" x14ac:dyDescent="0.25">
      <c r="A87" s="94">
        <f t="shared" si="7"/>
        <v>76</v>
      </c>
      <c r="B87" s="99" t="s">
        <v>364</v>
      </c>
      <c r="C87" s="83" t="s">
        <v>365</v>
      </c>
      <c r="D87" s="83" t="s">
        <v>43</v>
      </c>
      <c r="E87" s="83" t="s">
        <v>166</v>
      </c>
      <c r="F87" s="83" t="s">
        <v>58</v>
      </c>
      <c r="G87" s="83" t="s">
        <v>59</v>
      </c>
      <c r="H87" s="83" t="s">
        <v>167</v>
      </c>
      <c r="I87" s="83" t="s">
        <v>168</v>
      </c>
      <c r="J87" s="83" t="s">
        <v>366</v>
      </c>
      <c r="K87" s="83" t="s">
        <v>367</v>
      </c>
      <c r="L87" s="83" t="s">
        <v>3</v>
      </c>
      <c r="M87" s="84" t="s">
        <v>51</v>
      </c>
      <c r="N87" s="83" t="s">
        <v>76</v>
      </c>
      <c r="O87" s="85">
        <v>224</v>
      </c>
      <c r="P87" s="85"/>
      <c r="Q87" s="85">
        <f t="shared" si="8"/>
        <v>224</v>
      </c>
      <c r="R87" s="86">
        <v>8900</v>
      </c>
      <c r="S87" s="87">
        <f t="shared" si="9"/>
        <v>1993600</v>
      </c>
      <c r="T87" s="87">
        <f t="shared" si="10"/>
        <v>598080</v>
      </c>
      <c r="U87" s="87">
        <f>VLOOKUP(B87,'Tranche 1-3 2024'!$B$12:$BB$441,53,FALSE)</f>
        <v>2002500</v>
      </c>
      <c r="V87" s="87">
        <f t="shared" si="11"/>
        <v>-8900</v>
      </c>
      <c r="W87" s="87">
        <f t="shared" si="12"/>
        <v>589180</v>
      </c>
      <c r="X87" s="88">
        <f t="shared" si="13"/>
        <v>589180</v>
      </c>
      <c r="Y87" s="84" t="s">
        <v>53</v>
      </c>
      <c r="Z87" s="84" t="s">
        <v>53</v>
      </c>
      <c r="AA87" s="84" t="s">
        <v>53</v>
      </c>
      <c r="AB87" s="84" t="s">
        <v>53</v>
      </c>
      <c r="AC87" s="84" t="s">
        <v>53</v>
      </c>
      <c r="AD87" s="84" t="s">
        <v>53</v>
      </c>
      <c r="AE87" s="84" t="s">
        <v>51</v>
      </c>
      <c r="AF87" s="84" t="s">
        <v>51</v>
      </c>
      <c r="AG87" s="5"/>
    </row>
    <row r="88" spans="1:33" x14ac:dyDescent="0.25">
      <c r="A88" s="94">
        <f t="shared" si="7"/>
        <v>77</v>
      </c>
      <c r="B88" s="100" t="s">
        <v>368</v>
      </c>
      <c r="C88" s="83" t="s">
        <v>369</v>
      </c>
      <c r="D88" s="83" t="s">
        <v>43</v>
      </c>
      <c r="E88" s="83" t="s">
        <v>44</v>
      </c>
      <c r="F88" s="83" t="s">
        <v>45</v>
      </c>
      <c r="G88" s="83" t="s">
        <v>46</v>
      </c>
      <c r="H88" s="83" t="s">
        <v>167</v>
      </c>
      <c r="I88" s="83" t="s">
        <v>168</v>
      </c>
      <c r="J88" s="83" t="s">
        <v>370</v>
      </c>
      <c r="K88" s="83" t="s">
        <v>371</v>
      </c>
      <c r="L88" s="83" t="s">
        <v>3</v>
      </c>
      <c r="M88" s="84" t="s">
        <v>51</v>
      </c>
      <c r="N88" s="83" t="s">
        <v>52</v>
      </c>
      <c r="O88" s="85">
        <v>49</v>
      </c>
      <c r="P88" s="85">
        <f>VLOOKUP(B88,'[1]Student Wthout BRN'!AF$3:AG$294,2,FALSE)</f>
        <v>11</v>
      </c>
      <c r="Q88" s="85">
        <f t="shared" si="8"/>
        <v>38</v>
      </c>
      <c r="R88" s="86">
        <v>8900</v>
      </c>
      <c r="S88" s="87">
        <f t="shared" si="9"/>
        <v>338200</v>
      </c>
      <c r="T88" s="87">
        <f t="shared" si="10"/>
        <v>101460</v>
      </c>
      <c r="U88" s="87">
        <f>VLOOKUP(B88,'Tranche 1-3 2024'!$B$12:$BB$441,53,FALSE)</f>
        <v>436100</v>
      </c>
      <c r="V88" s="87">
        <f t="shared" si="11"/>
        <v>0</v>
      </c>
      <c r="W88" s="87">
        <f t="shared" si="12"/>
        <v>101460</v>
      </c>
      <c r="X88" s="88">
        <f t="shared" si="13"/>
        <v>101460</v>
      </c>
      <c r="Y88" s="84" t="s">
        <v>51</v>
      </c>
      <c r="Z88" s="84" t="s">
        <v>51</v>
      </c>
      <c r="AA88" s="84" t="s">
        <v>51</v>
      </c>
      <c r="AB88" s="84" t="s">
        <v>53</v>
      </c>
      <c r="AC88" s="84" t="s">
        <v>51</v>
      </c>
      <c r="AD88" s="84" t="s">
        <v>53</v>
      </c>
      <c r="AE88" s="84" t="s">
        <v>51</v>
      </c>
      <c r="AF88" s="84" t="s">
        <v>51</v>
      </c>
      <c r="AG88" s="5"/>
    </row>
    <row r="89" spans="1:33" x14ac:dyDescent="0.25">
      <c r="A89" s="94">
        <f t="shared" si="7"/>
        <v>78</v>
      </c>
      <c r="B89" s="99" t="s">
        <v>250</v>
      </c>
      <c r="C89" s="83" t="s">
        <v>251</v>
      </c>
      <c r="D89" s="83" t="s">
        <v>56</v>
      </c>
      <c r="E89" s="83" t="s">
        <v>166</v>
      </c>
      <c r="F89" s="83" t="s">
        <v>58</v>
      </c>
      <c r="G89" s="83" t="s">
        <v>59</v>
      </c>
      <c r="H89" s="83" t="s">
        <v>223</v>
      </c>
      <c r="I89" s="83" t="s">
        <v>168</v>
      </c>
      <c r="J89" s="83" t="s">
        <v>252</v>
      </c>
      <c r="K89" s="83" t="s">
        <v>253</v>
      </c>
      <c r="L89" s="83" t="s">
        <v>3</v>
      </c>
      <c r="M89" s="84" t="s">
        <v>51</v>
      </c>
      <c r="N89" s="83" t="s">
        <v>52</v>
      </c>
      <c r="O89" s="85">
        <v>65</v>
      </c>
      <c r="P89" s="85"/>
      <c r="Q89" s="85">
        <f t="shared" si="8"/>
        <v>65</v>
      </c>
      <c r="R89" s="86">
        <v>8900</v>
      </c>
      <c r="S89" s="87">
        <f t="shared" si="9"/>
        <v>578500</v>
      </c>
      <c r="T89" s="87">
        <f t="shared" si="10"/>
        <v>173550</v>
      </c>
      <c r="U89" s="87">
        <f>VLOOKUP(B89,'Tranche 1-3 2024'!$B$12:$BB$441,53,FALSE)</f>
        <v>578500</v>
      </c>
      <c r="V89" s="87">
        <f t="shared" si="11"/>
        <v>0</v>
      </c>
      <c r="W89" s="87">
        <f t="shared" si="12"/>
        <v>173550</v>
      </c>
      <c r="X89" s="88">
        <f t="shared" si="13"/>
        <v>173550</v>
      </c>
      <c r="Y89" s="84" t="s">
        <v>53</v>
      </c>
      <c r="Z89" s="84" t="s">
        <v>53</v>
      </c>
      <c r="AA89" s="84" t="s">
        <v>53</v>
      </c>
      <c r="AB89" s="84" t="s">
        <v>53</v>
      </c>
      <c r="AC89" s="84" t="s">
        <v>53</v>
      </c>
      <c r="AD89" s="84" t="s">
        <v>53</v>
      </c>
      <c r="AE89" s="84" t="s">
        <v>51</v>
      </c>
      <c r="AF89" s="84" t="s">
        <v>51</v>
      </c>
      <c r="AG89" s="5"/>
    </row>
    <row r="90" spans="1:33" x14ac:dyDescent="0.25">
      <c r="A90" s="94">
        <f t="shared" si="7"/>
        <v>79</v>
      </c>
      <c r="B90" s="100" t="s">
        <v>388</v>
      </c>
      <c r="C90" s="83" t="s">
        <v>389</v>
      </c>
      <c r="D90" s="83" t="s">
        <v>56</v>
      </c>
      <c r="E90" s="83" t="s">
        <v>166</v>
      </c>
      <c r="F90" s="83" t="s">
        <v>58</v>
      </c>
      <c r="G90" s="83" t="s">
        <v>59</v>
      </c>
      <c r="H90" s="83" t="s">
        <v>167</v>
      </c>
      <c r="I90" s="83" t="s">
        <v>168</v>
      </c>
      <c r="J90" s="83" t="s">
        <v>390</v>
      </c>
      <c r="K90" s="83" t="s">
        <v>391</v>
      </c>
      <c r="L90" s="83" t="s">
        <v>3</v>
      </c>
      <c r="M90" s="84" t="s">
        <v>51</v>
      </c>
      <c r="N90" s="83" t="s">
        <v>52</v>
      </c>
      <c r="O90" s="85">
        <v>141</v>
      </c>
      <c r="P90" s="85">
        <f>VLOOKUP(B90,'[1]Student Wthout BRN'!AF$3:AG$294,2,FALSE)</f>
        <v>15</v>
      </c>
      <c r="Q90" s="85">
        <f t="shared" si="8"/>
        <v>126</v>
      </c>
      <c r="R90" s="86">
        <v>8900</v>
      </c>
      <c r="S90" s="87">
        <f t="shared" si="9"/>
        <v>1121400</v>
      </c>
      <c r="T90" s="87">
        <f t="shared" si="10"/>
        <v>336420</v>
      </c>
      <c r="U90" s="87">
        <f>VLOOKUP(B90,'Tranche 1-3 2024'!$B$12:$BB$441,53,FALSE)</f>
        <v>1254900</v>
      </c>
      <c r="V90" s="87">
        <f t="shared" si="11"/>
        <v>0</v>
      </c>
      <c r="W90" s="87">
        <f t="shared" si="12"/>
        <v>336420</v>
      </c>
      <c r="X90" s="88">
        <f t="shared" si="13"/>
        <v>336420</v>
      </c>
      <c r="Y90" s="84" t="s">
        <v>53</v>
      </c>
      <c r="Z90" s="84" t="s">
        <v>51</v>
      </c>
      <c r="AA90" s="84" t="s">
        <v>51</v>
      </c>
      <c r="AB90" s="84" t="s">
        <v>53</v>
      </c>
      <c r="AC90" s="84" t="s">
        <v>53</v>
      </c>
      <c r="AD90" s="84" t="s">
        <v>53</v>
      </c>
      <c r="AE90" s="84" t="s">
        <v>51</v>
      </c>
      <c r="AF90" s="84" t="s">
        <v>51</v>
      </c>
      <c r="AG90" s="5"/>
    </row>
    <row r="91" spans="1:33" x14ac:dyDescent="0.25">
      <c r="A91" s="94">
        <f t="shared" si="7"/>
        <v>80</v>
      </c>
      <c r="B91" s="100" t="s">
        <v>461</v>
      </c>
      <c r="C91" s="83" t="s">
        <v>462</v>
      </c>
      <c r="D91" s="83" t="s">
        <v>56</v>
      </c>
      <c r="E91" s="83" t="s">
        <v>179</v>
      </c>
      <c r="F91" s="83" t="s">
        <v>45</v>
      </c>
      <c r="G91" s="83" t="s">
        <v>46</v>
      </c>
      <c r="H91" s="83" t="s">
        <v>167</v>
      </c>
      <c r="I91" s="83" t="s">
        <v>168</v>
      </c>
      <c r="J91" s="83" t="s">
        <v>463</v>
      </c>
      <c r="K91" s="83" t="s">
        <v>464</v>
      </c>
      <c r="L91" s="83" t="s">
        <v>3</v>
      </c>
      <c r="M91" s="84" t="s">
        <v>51</v>
      </c>
      <c r="N91" s="83" t="s">
        <v>52</v>
      </c>
      <c r="O91" s="85">
        <v>83</v>
      </c>
      <c r="P91" s="85">
        <f>VLOOKUP(B91,'[1]Student Wthout BRN'!AF$3:AG$294,2,FALSE)</f>
        <v>13</v>
      </c>
      <c r="Q91" s="85">
        <f t="shared" si="8"/>
        <v>70</v>
      </c>
      <c r="R91" s="86">
        <v>8900</v>
      </c>
      <c r="S91" s="87">
        <f t="shared" si="9"/>
        <v>623000</v>
      </c>
      <c r="T91" s="87">
        <f t="shared" si="10"/>
        <v>186900</v>
      </c>
      <c r="U91" s="87">
        <f>VLOOKUP(B91,'Tranche 1-3 2024'!$B$12:$BB$441,53,FALSE)</f>
        <v>738700</v>
      </c>
      <c r="V91" s="87">
        <f t="shared" si="11"/>
        <v>0</v>
      </c>
      <c r="W91" s="87">
        <f t="shared" si="12"/>
        <v>186900</v>
      </c>
      <c r="X91" s="88">
        <f t="shared" si="13"/>
        <v>186900</v>
      </c>
      <c r="Y91" s="84" t="s">
        <v>51</v>
      </c>
      <c r="Z91" s="84" t="s">
        <v>51</v>
      </c>
      <c r="AA91" s="84" t="s">
        <v>51</v>
      </c>
      <c r="AB91" s="84" t="s">
        <v>53</v>
      </c>
      <c r="AC91" s="84" t="s">
        <v>53</v>
      </c>
      <c r="AD91" s="84" t="s">
        <v>53</v>
      </c>
      <c r="AE91" s="84" t="s">
        <v>53</v>
      </c>
      <c r="AF91" s="84" t="s">
        <v>51</v>
      </c>
      <c r="AG91" s="5" t="s">
        <v>101</v>
      </c>
    </row>
    <row r="92" spans="1:33" x14ac:dyDescent="0.25">
      <c r="A92" s="94">
        <f t="shared" si="7"/>
        <v>81</v>
      </c>
      <c r="B92" s="99" t="s">
        <v>507</v>
      </c>
      <c r="C92" s="83" t="s">
        <v>508</v>
      </c>
      <c r="D92" s="83" t="s">
        <v>43</v>
      </c>
      <c r="E92" s="83" t="s">
        <v>166</v>
      </c>
      <c r="F92" s="83" t="s">
        <v>58</v>
      </c>
      <c r="G92" s="83" t="s">
        <v>59</v>
      </c>
      <c r="H92" s="83" t="s">
        <v>167</v>
      </c>
      <c r="I92" s="83" t="s">
        <v>168</v>
      </c>
      <c r="J92" s="83" t="s">
        <v>509</v>
      </c>
      <c r="K92" s="83" t="s">
        <v>510</v>
      </c>
      <c r="L92" s="83" t="s">
        <v>3</v>
      </c>
      <c r="M92" s="84" t="s">
        <v>51</v>
      </c>
      <c r="N92" s="83" t="s">
        <v>76</v>
      </c>
      <c r="O92" s="85">
        <v>183</v>
      </c>
      <c r="P92" s="85">
        <f>VLOOKUP(B92,'[1]Student Wthout BRN'!AF$3:AG$294,2,FALSE)</f>
        <v>44</v>
      </c>
      <c r="Q92" s="85">
        <f t="shared" si="8"/>
        <v>139</v>
      </c>
      <c r="R92" s="86">
        <v>8900</v>
      </c>
      <c r="S92" s="87">
        <f t="shared" si="9"/>
        <v>1237100</v>
      </c>
      <c r="T92" s="87">
        <f t="shared" si="10"/>
        <v>371130</v>
      </c>
      <c r="U92" s="87">
        <f>VLOOKUP(B92,'Tranche 1-3 2024'!$B$12:$BB$441,53,FALSE)</f>
        <v>1628700</v>
      </c>
      <c r="V92" s="87">
        <f t="shared" si="11"/>
        <v>0</v>
      </c>
      <c r="W92" s="87">
        <f t="shared" si="12"/>
        <v>371130</v>
      </c>
      <c r="X92" s="88">
        <f t="shared" si="13"/>
        <v>371130</v>
      </c>
      <c r="Y92" s="84" t="s">
        <v>53</v>
      </c>
      <c r="Z92" s="84" t="s">
        <v>53</v>
      </c>
      <c r="AA92" s="84" t="s">
        <v>53</v>
      </c>
      <c r="AB92" s="84" t="s">
        <v>53</v>
      </c>
      <c r="AC92" s="84" t="s">
        <v>53</v>
      </c>
      <c r="AD92" s="84" t="s">
        <v>53</v>
      </c>
      <c r="AE92" s="84" t="s">
        <v>51</v>
      </c>
      <c r="AF92" s="84" t="s">
        <v>51</v>
      </c>
      <c r="AG92" s="5"/>
    </row>
    <row r="93" spans="1:33" x14ac:dyDescent="0.25">
      <c r="A93" s="94">
        <f t="shared" si="7"/>
        <v>82</v>
      </c>
      <c r="B93" s="100" t="s">
        <v>217</v>
      </c>
      <c r="C93" s="83" t="s">
        <v>218</v>
      </c>
      <c r="D93" s="83" t="s">
        <v>43</v>
      </c>
      <c r="E93" s="83" t="s">
        <v>68</v>
      </c>
      <c r="F93" s="83" t="s">
        <v>45</v>
      </c>
      <c r="G93" s="83" t="s">
        <v>46</v>
      </c>
      <c r="H93" s="83" t="s">
        <v>214</v>
      </c>
      <c r="I93" s="83" t="s">
        <v>168</v>
      </c>
      <c r="J93" s="83" t="s">
        <v>219</v>
      </c>
      <c r="K93" s="83" t="s">
        <v>220</v>
      </c>
      <c r="L93" s="83" t="s">
        <v>3</v>
      </c>
      <c r="M93" s="84" t="s">
        <v>51</v>
      </c>
      <c r="N93" s="83" t="s">
        <v>52</v>
      </c>
      <c r="O93" s="85">
        <v>24</v>
      </c>
      <c r="P93" s="85">
        <f>VLOOKUP(B93,'[1]Student Wthout BRN'!AF$3:AG$294,2,FALSE)</f>
        <v>4</v>
      </c>
      <c r="Q93" s="85">
        <f t="shared" si="8"/>
        <v>20</v>
      </c>
      <c r="R93" s="86">
        <v>8900</v>
      </c>
      <c r="S93" s="87">
        <f t="shared" si="9"/>
        <v>178000</v>
      </c>
      <c r="T93" s="87">
        <f t="shared" si="10"/>
        <v>53400</v>
      </c>
      <c r="U93" s="87">
        <f>VLOOKUP(B93,'Tranche 1-3 2024'!$B$12:$BB$441,53,FALSE)</f>
        <v>213600</v>
      </c>
      <c r="V93" s="87">
        <f t="shared" si="11"/>
        <v>0</v>
      </c>
      <c r="W93" s="87">
        <f t="shared" si="12"/>
        <v>53400</v>
      </c>
      <c r="X93" s="88">
        <f t="shared" si="13"/>
        <v>53400</v>
      </c>
      <c r="Y93" s="84" t="s">
        <v>51</v>
      </c>
      <c r="Z93" s="84" t="s">
        <v>51</v>
      </c>
      <c r="AA93" s="84" t="s">
        <v>51</v>
      </c>
      <c r="AB93" s="84" t="s">
        <v>51</v>
      </c>
      <c r="AC93" s="84" t="s">
        <v>51</v>
      </c>
      <c r="AD93" s="84" t="s">
        <v>53</v>
      </c>
      <c r="AE93" s="84" t="s">
        <v>51</v>
      </c>
      <c r="AF93" s="84" t="s">
        <v>51</v>
      </c>
      <c r="AG93" s="5"/>
    </row>
    <row r="94" spans="1:33" x14ac:dyDescent="0.25">
      <c r="A94" s="94">
        <f t="shared" si="7"/>
        <v>83</v>
      </c>
      <c r="B94" s="100" t="s">
        <v>396</v>
      </c>
      <c r="C94" s="83" t="s">
        <v>397</v>
      </c>
      <c r="D94" s="83" t="s">
        <v>43</v>
      </c>
      <c r="E94" s="83" t="s">
        <v>166</v>
      </c>
      <c r="F94" s="83" t="s">
        <v>58</v>
      </c>
      <c r="G94" s="83" t="s">
        <v>59</v>
      </c>
      <c r="H94" s="83" t="s">
        <v>167</v>
      </c>
      <c r="I94" s="83" t="s">
        <v>168</v>
      </c>
      <c r="J94" s="83" t="s">
        <v>398</v>
      </c>
      <c r="K94" s="83" t="s">
        <v>399</v>
      </c>
      <c r="L94" s="83" t="s">
        <v>3</v>
      </c>
      <c r="M94" s="84" t="s">
        <v>51</v>
      </c>
      <c r="N94" s="83" t="s">
        <v>76</v>
      </c>
      <c r="O94" s="85">
        <v>130</v>
      </c>
      <c r="P94" s="85">
        <f>VLOOKUP(B94,'[1]Student Wthout BRN'!AF$3:AG$294,2,FALSE)</f>
        <v>13</v>
      </c>
      <c r="Q94" s="85">
        <f t="shared" si="8"/>
        <v>117</v>
      </c>
      <c r="R94" s="86">
        <v>8900</v>
      </c>
      <c r="S94" s="87">
        <f t="shared" si="9"/>
        <v>1041300</v>
      </c>
      <c r="T94" s="87">
        <f t="shared" si="10"/>
        <v>312390</v>
      </c>
      <c r="U94" s="87">
        <f>VLOOKUP(B94,'Tranche 1-3 2024'!$B$12:$BB$441,53,FALSE)</f>
        <v>1157000</v>
      </c>
      <c r="V94" s="87">
        <f t="shared" si="11"/>
        <v>0</v>
      </c>
      <c r="W94" s="87">
        <f t="shared" si="12"/>
        <v>312390</v>
      </c>
      <c r="X94" s="88">
        <f t="shared" si="13"/>
        <v>312390</v>
      </c>
      <c r="Y94" s="84" t="s">
        <v>51</v>
      </c>
      <c r="Z94" s="84" t="s">
        <v>53</v>
      </c>
      <c r="AA94" s="84" t="s">
        <v>53</v>
      </c>
      <c r="AB94" s="84" t="s">
        <v>53</v>
      </c>
      <c r="AC94" s="84" t="s">
        <v>53</v>
      </c>
      <c r="AD94" s="84" t="s">
        <v>53</v>
      </c>
      <c r="AE94" s="84" t="s">
        <v>53</v>
      </c>
      <c r="AF94" s="84" t="s">
        <v>51</v>
      </c>
      <c r="AG94" s="5" t="s">
        <v>101</v>
      </c>
    </row>
    <row r="95" spans="1:33" x14ac:dyDescent="0.25">
      <c r="A95" s="94">
        <f t="shared" si="7"/>
        <v>84</v>
      </c>
      <c r="B95" s="100" t="s">
        <v>400</v>
      </c>
      <c r="C95" s="83" t="s">
        <v>401</v>
      </c>
      <c r="D95" s="83" t="s">
        <v>56</v>
      </c>
      <c r="E95" s="83" t="s">
        <v>166</v>
      </c>
      <c r="F95" s="83" t="s">
        <v>58</v>
      </c>
      <c r="G95" s="83" t="s">
        <v>59</v>
      </c>
      <c r="H95" s="83" t="s">
        <v>167</v>
      </c>
      <c r="I95" s="83" t="s">
        <v>168</v>
      </c>
      <c r="J95" s="83" t="s">
        <v>402</v>
      </c>
      <c r="K95" s="83" t="s">
        <v>403</v>
      </c>
      <c r="L95" s="83" t="s">
        <v>3</v>
      </c>
      <c r="M95" s="84" t="s">
        <v>51</v>
      </c>
      <c r="N95" s="83" t="s">
        <v>52</v>
      </c>
      <c r="O95" s="85">
        <v>43</v>
      </c>
      <c r="P95" s="85">
        <f>VLOOKUP(B95,'[1]Student Wthout BRN'!AF$3:AG$294,2,FALSE)</f>
        <v>1</v>
      </c>
      <c r="Q95" s="85">
        <f t="shared" si="8"/>
        <v>42</v>
      </c>
      <c r="R95" s="86">
        <v>8900</v>
      </c>
      <c r="S95" s="87">
        <f t="shared" si="9"/>
        <v>373800</v>
      </c>
      <c r="T95" s="87">
        <f t="shared" si="10"/>
        <v>112140</v>
      </c>
      <c r="U95" s="87">
        <f>VLOOKUP(B95,'Tranche 1-3 2024'!$B$12:$BB$441,53,FALSE)</f>
        <v>382700</v>
      </c>
      <c r="V95" s="87">
        <f t="shared" si="11"/>
        <v>0</v>
      </c>
      <c r="W95" s="87">
        <f t="shared" si="12"/>
        <v>112140</v>
      </c>
      <c r="X95" s="88">
        <f t="shared" si="13"/>
        <v>112140</v>
      </c>
      <c r="Y95" s="84" t="s">
        <v>51</v>
      </c>
      <c r="Z95" s="84" t="s">
        <v>53</v>
      </c>
      <c r="AA95" s="84" t="s">
        <v>51</v>
      </c>
      <c r="AB95" s="84" t="s">
        <v>53</v>
      </c>
      <c r="AC95" s="84" t="s">
        <v>53</v>
      </c>
      <c r="AD95" s="84" t="s">
        <v>53</v>
      </c>
      <c r="AE95" s="84" t="s">
        <v>51</v>
      </c>
      <c r="AF95" s="84" t="s">
        <v>51</v>
      </c>
      <c r="AG95" s="5"/>
    </row>
    <row r="96" spans="1:33" x14ac:dyDescent="0.25">
      <c r="A96" s="94">
        <f t="shared" si="7"/>
        <v>85</v>
      </c>
      <c r="B96" s="99" t="s">
        <v>412</v>
      </c>
      <c r="C96" s="83" t="s">
        <v>413</v>
      </c>
      <c r="D96" s="83" t="s">
        <v>56</v>
      </c>
      <c r="E96" s="83" t="s">
        <v>304</v>
      </c>
      <c r="F96" s="83" t="s">
        <v>45</v>
      </c>
      <c r="G96" s="83" t="s">
        <v>46</v>
      </c>
      <c r="H96" s="83" t="s">
        <v>167</v>
      </c>
      <c r="I96" s="83" t="s">
        <v>168</v>
      </c>
      <c r="J96" s="83" t="s">
        <v>414</v>
      </c>
      <c r="K96" s="83" t="s">
        <v>415</v>
      </c>
      <c r="L96" s="83" t="s">
        <v>3</v>
      </c>
      <c r="M96" s="84" t="s">
        <v>51</v>
      </c>
      <c r="N96" s="83" t="s">
        <v>52</v>
      </c>
      <c r="O96" s="85">
        <v>51</v>
      </c>
      <c r="P96" s="85">
        <f>VLOOKUP(B96,'[1]Student Wthout BRN'!AF$3:AG$294,2,FALSE)</f>
        <v>6</v>
      </c>
      <c r="Q96" s="85">
        <f t="shared" si="8"/>
        <v>45</v>
      </c>
      <c r="R96" s="86">
        <v>8900</v>
      </c>
      <c r="S96" s="87">
        <f t="shared" si="9"/>
        <v>400500</v>
      </c>
      <c r="T96" s="87">
        <f t="shared" si="10"/>
        <v>120150</v>
      </c>
      <c r="U96" s="87">
        <f>VLOOKUP(B96,'Tranche 1-3 2024'!$B$12:$BB$441,53,FALSE)</f>
        <v>453900</v>
      </c>
      <c r="V96" s="87">
        <f t="shared" si="11"/>
        <v>0</v>
      </c>
      <c r="W96" s="87">
        <f t="shared" si="12"/>
        <v>120150</v>
      </c>
      <c r="X96" s="88">
        <f t="shared" si="13"/>
        <v>120150</v>
      </c>
      <c r="Y96" s="84" t="s">
        <v>53</v>
      </c>
      <c r="Z96" s="84" t="s">
        <v>53</v>
      </c>
      <c r="AA96" s="84" t="s">
        <v>53</v>
      </c>
      <c r="AB96" s="84" t="s">
        <v>53</v>
      </c>
      <c r="AC96" s="84" t="s">
        <v>53</v>
      </c>
      <c r="AD96" s="84" t="s">
        <v>53</v>
      </c>
      <c r="AE96" s="84" t="s">
        <v>51</v>
      </c>
      <c r="AF96" s="84" t="s">
        <v>51</v>
      </c>
      <c r="AG96" s="5"/>
    </row>
    <row r="97" spans="1:33" x14ac:dyDescent="0.25">
      <c r="A97" s="94">
        <f t="shared" si="7"/>
        <v>86</v>
      </c>
      <c r="B97" s="99" t="s">
        <v>186</v>
      </c>
      <c r="C97" s="83" t="s">
        <v>187</v>
      </c>
      <c r="D97" s="83" t="s">
        <v>43</v>
      </c>
      <c r="E97" s="83" t="s">
        <v>188</v>
      </c>
      <c r="F97" s="83" t="s">
        <v>45</v>
      </c>
      <c r="G97" s="83" t="s">
        <v>46</v>
      </c>
      <c r="H97" s="83" t="s">
        <v>167</v>
      </c>
      <c r="I97" s="83" t="s">
        <v>168</v>
      </c>
      <c r="J97" s="83" t="s">
        <v>189</v>
      </c>
      <c r="K97" s="83" t="s">
        <v>190</v>
      </c>
      <c r="L97" s="83" t="s">
        <v>3</v>
      </c>
      <c r="M97" s="84" t="s">
        <v>53</v>
      </c>
      <c r="N97" s="83" t="s">
        <v>52</v>
      </c>
      <c r="O97" s="85">
        <v>116</v>
      </c>
      <c r="P97" s="85"/>
      <c r="Q97" s="85">
        <f t="shared" si="8"/>
        <v>116</v>
      </c>
      <c r="R97" s="86">
        <v>8900</v>
      </c>
      <c r="S97" s="87">
        <f t="shared" si="9"/>
        <v>1032400</v>
      </c>
      <c r="T97" s="87">
        <f t="shared" si="10"/>
        <v>309720</v>
      </c>
      <c r="U97" s="87">
        <f>VLOOKUP(B97,'Tranche 1-3 2024'!$B$12:$BB$441,53,FALSE)</f>
        <v>1032400</v>
      </c>
      <c r="V97" s="87">
        <f t="shared" si="11"/>
        <v>0</v>
      </c>
      <c r="W97" s="87">
        <f t="shared" si="12"/>
        <v>309720</v>
      </c>
      <c r="X97" s="88">
        <f t="shared" si="13"/>
        <v>309720</v>
      </c>
      <c r="Y97" s="84" t="s">
        <v>53</v>
      </c>
      <c r="Z97" s="84" t="s">
        <v>53</v>
      </c>
      <c r="AA97" s="84" t="s">
        <v>53</v>
      </c>
      <c r="AB97" s="84" t="s">
        <v>53</v>
      </c>
      <c r="AC97" s="84" t="s">
        <v>53</v>
      </c>
      <c r="AD97" s="84" t="s">
        <v>53</v>
      </c>
      <c r="AE97" s="84" t="s">
        <v>51</v>
      </c>
      <c r="AF97" s="84" t="s">
        <v>51</v>
      </c>
      <c r="AG97" s="5"/>
    </row>
    <row r="98" spans="1:33" x14ac:dyDescent="0.25">
      <c r="A98" s="94">
        <f t="shared" si="7"/>
        <v>87</v>
      </c>
      <c r="B98" s="100" t="s">
        <v>495</v>
      </c>
      <c r="C98" s="83" t="s">
        <v>496</v>
      </c>
      <c r="D98" s="83" t="s">
        <v>43</v>
      </c>
      <c r="E98" s="83" t="s">
        <v>44</v>
      </c>
      <c r="F98" s="83" t="s">
        <v>45</v>
      </c>
      <c r="G98" s="83" t="s">
        <v>46</v>
      </c>
      <c r="H98" s="83" t="s">
        <v>167</v>
      </c>
      <c r="I98" s="83" t="s">
        <v>168</v>
      </c>
      <c r="J98" s="83" t="s">
        <v>497</v>
      </c>
      <c r="K98" s="83" t="s">
        <v>498</v>
      </c>
      <c r="L98" s="83" t="s">
        <v>3</v>
      </c>
      <c r="M98" s="84" t="s">
        <v>51</v>
      </c>
      <c r="N98" s="83" t="s">
        <v>52</v>
      </c>
      <c r="O98" s="85">
        <v>38</v>
      </c>
      <c r="P98" s="85">
        <f>VLOOKUP(B98,'[1]Student Wthout BRN'!AF$3:AG$294,2,FALSE)</f>
        <v>1</v>
      </c>
      <c r="Q98" s="85">
        <f t="shared" si="8"/>
        <v>37</v>
      </c>
      <c r="R98" s="86">
        <v>8900</v>
      </c>
      <c r="S98" s="87">
        <f t="shared" si="9"/>
        <v>329300</v>
      </c>
      <c r="T98" s="87">
        <f t="shared" si="10"/>
        <v>98790</v>
      </c>
      <c r="U98" s="87">
        <f>VLOOKUP(B98,'Tranche 1-3 2024'!$B$12:$BB$441,53,FALSE)</f>
        <v>338200</v>
      </c>
      <c r="V98" s="87">
        <f t="shared" si="11"/>
        <v>0</v>
      </c>
      <c r="W98" s="87">
        <f t="shared" si="12"/>
        <v>98790</v>
      </c>
      <c r="X98" s="88">
        <f t="shared" si="13"/>
        <v>98790</v>
      </c>
      <c r="Y98" s="84" t="s">
        <v>53</v>
      </c>
      <c r="Z98" s="84" t="s">
        <v>53</v>
      </c>
      <c r="AA98" s="84" t="s">
        <v>51</v>
      </c>
      <c r="AB98" s="84" t="s">
        <v>53</v>
      </c>
      <c r="AC98" s="84" t="s">
        <v>53</v>
      </c>
      <c r="AD98" s="84" t="s">
        <v>53</v>
      </c>
      <c r="AE98" s="84" t="s">
        <v>51</v>
      </c>
      <c r="AF98" s="84" t="s">
        <v>51</v>
      </c>
      <c r="AG98" s="5"/>
    </row>
    <row r="99" spans="1:33" x14ac:dyDescent="0.25">
      <c r="A99" s="94">
        <f t="shared" si="7"/>
        <v>88</v>
      </c>
      <c r="B99" s="99" t="s">
        <v>440</v>
      </c>
      <c r="C99" s="83" t="s">
        <v>441</v>
      </c>
      <c r="D99" s="83" t="s">
        <v>43</v>
      </c>
      <c r="E99" s="83" t="s">
        <v>166</v>
      </c>
      <c r="F99" s="83" t="s">
        <v>58</v>
      </c>
      <c r="G99" s="83" t="s">
        <v>59</v>
      </c>
      <c r="H99" s="83" t="s">
        <v>167</v>
      </c>
      <c r="I99" s="83" t="s">
        <v>168</v>
      </c>
      <c r="J99" s="83" t="s">
        <v>442</v>
      </c>
      <c r="K99" s="83" t="s">
        <v>443</v>
      </c>
      <c r="L99" s="83" t="s">
        <v>3</v>
      </c>
      <c r="M99" s="84" t="s">
        <v>51</v>
      </c>
      <c r="N99" s="83" t="s">
        <v>76</v>
      </c>
      <c r="O99" s="85">
        <v>180</v>
      </c>
      <c r="P99" s="85">
        <f>VLOOKUP(B99,'[1]Student Wthout BRN'!AF$3:AG$294,2,FALSE)</f>
        <v>2</v>
      </c>
      <c r="Q99" s="85">
        <f t="shared" si="8"/>
        <v>178</v>
      </c>
      <c r="R99" s="86">
        <v>8900</v>
      </c>
      <c r="S99" s="87">
        <f t="shared" si="9"/>
        <v>1584200</v>
      </c>
      <c r="T99" s="87">
        <f t="shared" si="10"/>
        <v>475260</v>
      </c>
      <c r="U99" s="87">
        <f>VLOOKUP(B99,'Tranche 1-3 2024'!$B$12:$BB$441,53,FALSE)</f>
        <v>1602000</v>
      </c>
      <c r="V99" s="87">
        <f t="shared" si="11"/>
        <v>0</v>
      </c>
      <c r="W99" s="87">
        <f t="shared" si="12"/>
        <v>475260</v>
      </c>
      <c r="X99" s="88">
        <f t="shared" si="13"/>
        <v>475260</v>
      </c>
      <c r="Y99" s="84" t="s">
        <v>53</v>
      </c>
      <c r="Z99" s="84" t="s">
        <v>53</v>
      </c>
      <c r="AA99" s="84" t="s">
        <v>53</v>
      </c>
      <c r="AB99" s="84" t="s">
        <v>53</v>
      </c>
      <c r="AC99" s="84" t="s">
        <v>53</v>
      </c>
      <c r="AD99" s="84" t="s">
        <v>53</v>
      </c>
      <c r="AE99" s="84" t="s">
        <v>51</v>
      </c>
      <c r="AF99" s="84" t="s">
        <v>51</v>
      </c>
      <c r="AG99" s="5"/>
    </row>
    <row r="100" spans="1:33" x14ac:dyDescent="0.25">
      <c r="A100" s="94">
        <f t="shared" si="7"/>
        <v>89</v>
      </c>
      <c r="B100" s="100" t="s">
        <v>191</v>
      </c>
      <c r="C100" s="83" t="s">
        <v>192</v>
      </c>
      <c r="D100" s="83" t="s">
        <v>43</v>
      </c>
      <c r="E100" s="83" t="s">
        <v>193</v>
      </c>
      <c r="F100" s="83" t="s">
        <v>45</v>
      </c>
      <c r="G100" s="83" t="s">
        <v>46</v>
      </c>
      <c r="H100" s="83" t="s">
        <v>167</v>
      </c>
      <c r="I100" s="83" t="s">
        <v>168</v>
      </c>
      <c r="J100" s="83"/>
      <c r="K100" s="83"/>
      <c r="L100" s="83" t="s">
        <v>3</v>
      </c>
      <c r="M100" s="84" t="s">
        <v>51</v>
      </c>
      <c r="N100" s="83" t="s">
        <v>52</v>
      </c>
      <c r="O100" s="85">
        <v>0</v>
      </c>
      <c r="P100" s="85"/>
      <c r="Q100" s="85">
        <f t="shared" si="8"/>
        <v>0</v>
      </c>
      <c r="R100" s="86">
        <v>8900</v>
      </c>
      <c r="S100" s="87">
        <f t="shared" si="9"/>
        <v>0</v>
      </c>
      <c r="T100" s="87">
        <f t="shared" si="10"/>
        <v>0</v>
      </c>
      <c r="U100" s="87">
        <f>VLOOKUP(B100,'Tranche 1-3 2024'!$B$12:$BB$441,53,FALSE)</f>
        <v>0</v>
      </c>
      <c r="V100" s="87">
        <f t="shared" si="11"/>
        <v>0</v>
      </c>
      <c r="W100" s="87">
        <f t="shared" si="12"/>
        <v>0</v>
      </c>
      <c r="X100" s="88">
        <f t="shared" si="13"/>
        <v>0</v>
      </c>
      <c r="Y100" s="84" t="s">
        <v>51</v>
      </c>
      <c r="Z100" s="84" t="s">
        <v>51</v>
      </c>
      <c r="AA100" s="84" t="s">
        <v>51</v>
      </c>
      <c r="AB100" s="84" t="s">
        <v>51</v>
      </c>
      <c r="AC100" s="84" t="s">
        <v>51</v>
      </c>
      <c r="AD100" s="84" t="s">
        <v>51</v>
      </c>
      <c r="AE100" s="84" t="s">
        <v>51</v>
      </c>
      <c r="AF100" s="84" t="s">
        <v>53</v>
      </c>
      <c r="AG100" s="5"/>
    </row>
    <row r="101" spans="1:33" x14ac:dyDescent="0.25">
      <c r="A101" s="94">
        <f t="shared" si="7"/>
        <v>90</v>
      </c>
      <c r="B101" s="99" t="s">
        <v>194</v>
      </c>
      <c r="C101" s="83" t="s">
        <v>195</v>
      </c>
      <c r="D101" s="83" t="s">
        <v>43</v>
      </c>
      <c r="E101" s="83" t="s">
        <v>166</v>
      </c>
      <c r="F101" s="83" t="s">
        <v>58</v>
      </c>
      <c r="G101" s="83" t="s">
        <v>59</v>
      </c>
      <c r="H101" s="83" t="s">
        <v>167</v>
      </c>
      <c r="I101" s="83" t="s">
        <v>168</v>
      </c>
      <c r="J101" s="83" t="s">
        <v>196</v>
      </c>
      <c r="K101" s="83" t="s">
        <v>197</v>
      </c>
      <c r="L101" s="83" t="s">
        <v>3</v>
      </c>
      <c r="M101" s="84" t="s">
        <v>51</v>
      </c>
      <c r="N101" s="83" t="s">
        <v>52</v>
      </c>
      <c r="O101" s="85">
        <v>840</v>
      </c>
      <c r="P101" s="85">
        <f>VLOOKUP(B101,'[1]Student Wthout BRN'!AF$3:AG$294,2,FALSE)</f>
        <v>17</v>
      </c>
      <c r="Q101" s="85">
        <f t="shared" si="8"/>
        <v>823</v>
      </c>
      <c r="R101" s="86">
        <v>8900</v>
      </c>
      <c r="S101" s="87">
        <f t="shared" si="9"/>
        <v>7324700</v>
      </c>
      <c r="T101" s="87">
        <f t="shared" si="10"/>
        <v>2197410</v>
      </c>
      <c r="U101" s="87">
        <f>VLOOKUP(B101,'Tranche 1-3 2024'!$B$12:$BB$441,53,FALSE)</f>
        <v>7476000</v>
      </c>
      <c r="V101" s="87">
        <f t="shared" si="11"/>
        <v>0</v>
      </c>
      <c r="W101" s="87">
        <f t="shared" si="12"/>
        <v>2197410</v>
      </c>
      <c r="X101" s="88">
        <f t="shared" si="13"/>
        <v>2197410</v>
      </c>
      <c r="Y101" s="84" t="s">
        <v>53</v>
      </c>
      <c r="Z101" s="84" t="s">
        <v>53</v>
      </c>
      <c r="AA101" s="84" t="s">
        <v>53</v>
      </c>
      <c r="AB101" s="84" t="s">
        <v>53</v>
      </c>
      <c r="AC101" s="84" t="s">
        <v>53</v>
      </c>
      <c r="AD101" s="84" t="s">
        <v>53</v>
      </c>
      <c r="AE101" s="84" t="s">
        <v>51</v>
      </c>
      <c r="AF101" s="84" t="s">
        <v>51</v>
      </c>
      <c r="AG101" s="5"/>
    </row>
    <row r="102" spans="1:33" x14ac:dyDescent="0.25">
      <c r="A102" s="94">
        <f t="shared" si="7"/>
        <v>91</v>
      </c>
      <c r="B102" s="99" t="s">
        <v>428</v>
      </c>
      <c r="C102" s="83" t="s">
        <v>429</v>
      </c>
      <c r="D102" s="83" t="s">
        <v>43</v>
      </c>
      <c r="E102" s="83" t="s">
        <v>166</v>
      </c>
      <c r="F102" s="83" t="s">
        <v>58</v>
      </c>
      <c r="G102" s="83" t="s">
        <v>59</v>
      </c>
      <c r="H102" s="83" t="s">
        <v>167</v>
      </c>
      <c r="I102" s="83" t="s">
        <v>168</v>
      </c>
      <c r="J102" s="83" t="s">
        <v>430</v>
      </c>
      <c r="K102" s="83" t="s">
        <v>431</v>
      </c>
      <c r="L102" s="83" t="s">
        <v>3</v>
      </c>
      <c r="M102" s="84" t="s">
        <v>51</v>
      </c>
      <c r="N102" s="83" t="s">
        <v>52</v>
      </c>
      <c r="O102" s="85">
        <v>122</v>
      </c>
      <c r="P102" s="85"/>
      <c r="Q102" s="85">
        <f t="shared" si="8"/>
        <v>122</v>
      </c>
      <c r="R102" s="86">
        <v>8900</v>
      </c>
      <c r="S102" s="87">
        <f t="shared" si="9"/>
        <v>1085800</v>
      </c>
      <c r="T102" s="87">
        <f t="shared" si="10"/>
        <v>325740</v>
      </c>
      <c r="U102" s="87">
        <f>VLOOKUP(B102,'Tranche 1-3 2024'!$B$12:$BB$441,53,FALSE)</f>
        <v>1085800</v>
      </c>
      <c r="V102" s="87">
        <f t="shared" si="11"/>
        <v>0</v>
      </c>
      <c r="W102" s="87">
        <f t="shared" si="12"/>
        <v>325740</v>
      </c>
      <c r="X102" s="88">
        <f t="shared" si="13"/>
        <v>325740</v>
      </c>
      <c r="Y102" s="84" t="s">
        <v>53</v>
      </c>
      <c r="Z102" s="84" t="s">
        <v>53</v>
      </c>
      <c r="AA102" s="84" t="s">
        <v>53</v>
      </c>
      <c r="AB102" s="84" t="s">
        <v>53</v>
      </c>
      <c r="AC102" s="84" t="s">
        <v>53</v>
      </c>
      <c r="AD102" s="84" t="s">
        <v>53</v>
      </c>
      <c r="AE102" s="84" t="s">
        <v>51</v>
      </c>
      <c r="AF102" s="84" t="s">
        <v>51</v>
      </c>
      <c r="AG102" s="5"/>
    </row>
    <row r="103" spans="1:33" x14ac:dyDescent="0.25">
      <c r="A103" s="94">
        <f t="shared" ref="A103:A166" si="14">A102+1</f>
        <v>92</v>
      </c>
      <c r="B103" s="100" t="s">
        <v>198</v>
      </c>
      <c r="C103" s="83" t="s">
        <v>199</v>
      </c>
      <c r="D103" s="83" t="s">
        <v>43</v>
      </c>
      <c r="E103" s="83" t="s">
        <v>166</v>
      </c>
      <c r="F103" s="83" t="s">
        <v>58</v>
      </c>
      <c r="G103" s="83" t="s">
        <v>59</v>
      </c>
      <c r="H103" s="83" t="s">
        <v>167</v>
      </c>
      <c r="I103" s="83" t="s">
        <v>168</v>
      </c>
      <c r="J103" s="83" t="s">
        <v>200</v>
      </c>
      <c r="K103" s="83" t="s">
        <v>201</v>
      </c>
      <c r="L103" s="83" t="s">
        <v>3</v>
      </c>
      <c r="M103" s="84" t="s">
        <v>51</v>
      </c>
      <c r="N103" s="83" t="s">
        <v>76</v>
      </c>
      <c r="O103" s="85">
        <v>211</v>
      </c>
      <c r="P103" s="85"/>
      <c r="Q103" s="85">
        <f t="shared" ref="Q103:Q166" si="15">O103-P103</f>
        <v>211</v>
      </c>
      <c r="R103" s="86">
        <v>8900</v>
      </c>
      <c r="S103" s="87">
        <f t="shared" ref="S103:S166" si="16">Q103*R103</f>
        <v>1877900</v>
      </c>
      <c r="T103" s="87">
        <f t="shared" ref="T103:T166" si="17">S103*30%</f>
        <v>563370</v>
      </c>
      <c r="U103" s="87">
        <f>VLOOKUP(B103,'Tranche 1-3 2024'!$B$12:$BB$441,53,FALSE)</f>
        <v>1895700</v>
      </c>
      <c r="V103" s="87">
        <f t="shared" ref="V103:V166" si="18">O103*R103-U103</f>
        <v>-17800</v>
      </c>
      <c r="W103" s="87">
        <f t="shared" ref="W103:W166" si="19">T103+V103</f>
        <v>545570</v>
      </c>
      <c r="X103" s="88">
        <f t="shared" ref="X103:X166" si="20">IF(W103&gt;=0,W103,0)</f>
        <v>545570</v>
      </c>
      <c r="Y103" s="84" t="s">
        <v>53</v>
      </c>
      <c r="Z103" s="84" t="s">
        <v>51</v>
      </c>
      <c r="AA103" s="84" t="s">
        <v>53</v>
      </c>
      <c r="AB103" s="84" t="s">
        <v>53</v>
      </c>
      <c r="AC103" s="84" t="s">
        <v>53</v>
      </c>
      <c r="AD103" s="84" t="s">
        <v>53</v>
      </c>
      <c r="AE103" s="84" t="s">
        <v>51</v>
      </c>
      <c r="AF103" s="84" t="s">
        <v>51</v>
      </c>
      <c r="AG103" s="5"/>
    </row>
    <row r="104" spans="1:33" x14ac:dyDescent="0.25">
      <c r="A104" s="94">
        <f t="shared" si="14"/>
        <v>93</v>
      </c>
      <c r="B104" s="100" t="s">
        <v>432</v>
      </c>
      <c r="C104" s="83" t="s">
        <v>433</v>
      </c>
      <c r="D104" s="83" t="s">
        <v>43</v>
      </c>
      <c r="E104" s="83" t="s">
        <v>166</v>
      </c>
      <c r="F104" s="83" t="s">
        <v>58</v>
      </c>
      <c r="G104" s="83" t="s">
        <v>59</v>
      </c>
      <c r="H104" s="83" t="s">
        <v>167</v>
      </c>
      <c r="I104" s="83" t="s">
        <v>168</v>
      </c>
      <c r="J104" s="83" t="s">
        <v>434</v>
      </c>
      <c r="K104" s="83" t="s">
        <v>435</v>
      </c>
      <c r="L104" s="83" t="s">
        <v>3</v>
      </c>
      <c r="M104" s="84" t="s">
        <v>51</v>
      </c>
      <c r="N104" s="83" t="s">
        <v>52</v>
      </c>
      <c r="O104" s="85">
        <v>95</v>
      </c>
      <c r="P104" s="85">
        <f>VLOOKUP(B104,'[1]Student Wthout BRN'!AF$3:AG$294,2,FALSE)</f>
        <v>4</v>
      </c>
      <c r="Q104" s="85">
        <f t="shared" si="15"/>
        <v>91</v>
      </c>
      <c r="R104" s="86">
        <v>8900</v>
      </c>
      <c r="S104" s="87">
        <f t="shared" si="16"/>
        <v>809900</v>
      </c>
      <c r="T104" s="87">
        <f t="shared" si="17"/>
        <v>242970</v>
      </c>
      <c r="U104" s="87">
        <f>VLOOKUP(B104,'Tranche 1-3 2024'!$B$12:$BB$441,53,FALSE)</f>
        <v>845500</v>
      </c>
      <c r="V104" s="87">
        <f t="shared" si="18"/>
        <v>0</v>
      </c>
      <c r="W104" s="87">
        <f t="shared" si="19"/>
        <v>242970</v>
      </c>
      <c r="X104" s="88">
        <f t="shared" si="20"/>
        <v>242970</v>
      </c>
      <c r="Y104" s="84" t="s">
        <v>51</v>
      </c>
      <c r="Z104" s="84" t="s">
        <v>53</v>
      </c>
      <c r="AA104" s="84" t="s">
        <v>51</v>
      </c>
      <c r="AB104" s="84" t="s">
        <v>53</v>
      </c>
      <c r="AC104" s="84" t="s">
        <v>53</v>
      </c>
      <c r="AD104" s="84" t="s">
        <v>53</v>
      </c>
      <c r="AE104" s="84" t="s">
        <v>51</v>
      </c>
      <c r="AF104" s="84" t="s">
        <v>51</v>
      </c>
      <c r="AG104" s="5"/>
    </row>
    <row r="105" spans="1:33" x14ac:dyDescent="0.25">
      <c r="A105" s="94">
        <f t="shared" si="14"/>
        <v>94</v>
      </c>
      <c r="B105" s="99" t="s">
        <v>465</v>
      </c>
      <c r="C105" s="83" t="s">
        <v>466</v>
      </c>
      <c r="D105" s="83" t="s">
        <v>43</v>
      </c>
      <c r="E105" s="83" t="s">
        <v>44</v>
      </c>
      <c r="F105" s="83" t="s">
        <v>45</v>
      </c>
      <c r="G105" s="83" t="s">
        <v>46</v>
      </c>
      <c r="H105" s="83" t="s">
        <v>167</v>
      </c>
      <c r="I105" s="83" t="s">
        <v>168</v>
      </c>
      <c r="J105" s="83" t="s">
        <v>467</v>
      </c>
      <c r="K105" s="83" t="s">
        <v>468</v>
      </c>
      <c r="L105" s="83" t="s">
        <v>3</v>
      </c>
      <c r="M105" s="84" t="s">
        <v>51</v>
      </c>
      <c r="N105" s="83" t="s">
        <v>52</v>
      </c>
      <c r="O105" s="85">
        <v>149</v>
      </c>
      <c r="P105" s="85">
        <f>VLOOKUP(B105,'[1]Student Wthout BRN'!AF$3:AG$294,2,FALSE)</f>
        <v>20</v>
      </c>
      <c r="Q105" s="85">
        <f t="shared" si="15"/>
        <v>129</v>
      </c>
      <c r="R105" s="86">
        <v>8900</v>
      </c>
      <c r="S105" s="87">
        <f t="shared" si="16"/>
        <v>1148100</v>
      </c>
      <c r="T105" s="87">
        <f t="shared" si="17"/>
        <v>344430</v>
      </c>
      <c r="U105" s="87">
        <f>VLOOKUP(B105,'Tranche 1-3 2024'!$B$12:$BB$441,53,FALSE)</f>
        <v>1326100</v>
      </c>
      <c r="V105" s="87">
        <f t="shared" si="18"/>
        <v>0</v>
      </c>
      <c r="W105" s="87">
        <f t="shared" si="19"/>
        <v>344430</v>
      </c>
      <c r="X105" s="88">
        <f t="shared" si="20"/>
        <v>344430</v>
      </c>
      <c r="Y105" s="84" t="s">
        <v>53</v>
      </c>
      <c r="Z105" s="84" t="s">
        <v>53</v>
      </c>
      <c r="AA105" s="84" t="s">
        <v>53</v>
      </c>
      <c r="AB105" s="84" t="s">
        <v>53</v>
      </c>
      <c r="AC105" s="84" t="s">
        <v>53</v>
      </c>
      <c r="AD105" s="84" t="s">
        <v>53</v>
      </c>
      <c r="AE105" s="84" t="s">
        <v>51</v>
      </c>
      <c r="AF105" s="84" t="s">
        <v>51</v>
      </c>
      <c r="AG105" s="5"/>
    </row>
    <row r="106" spans="1:33" x14ac:dyDescent="0.25">
      <c r="A106" s="94">
        <f t="shared" si="14"/>
        <v>95</v>
      </c>
      <c r="B106" s="100" t="s">
        <v>274</v>
      </c>
      <c r="C106" s="83" t="s">
        <v>275</v>
      </c>
      <c r="D106" s="83" t="s">
        <v>56</v>
      </c>
      <c r="E106" s="83" t="s">
        <v>166</v>
      </c>
      <c r="F106" s="83" t="s">
        <v>58</v>
      </c>
      <c r="G106" s="83" t="s">
        <v>59</v>
      </c>
      <c r="H106" s="83" t="s">
        <v>167</v>
      </c>
      <c r="I106" s="83" t="s">
        <v>168</v>
      </c>
      <c r="J106" s="83" t="s">
        <v>276</v>
      </c>
      <c r="K106" s="83" t="s">
        <v>277</v>
      </c>
      <c r="L106" s="83" t="s">
        <v>3</v>
      </c>
      <c r="M106" s="84" t="s">
        <v>51</v>
      </c>
      <c r="N106" s="83" t="s">
        <v>76</v>
      </c>
      <c r="O106" s="85">
        <v>61</v>
      </c>
      <c r="P106" s="85">
        <f>VLOOKUP(B106,'[1]Student Wthout BRN'!AF$3:AG$294,2,FALSE)</f>
        <v>3</v>
      </c>
      <c r="Q106" s="85">
        <f t="shared" si="15"/>
        <v>58</v>
      </c>
      <c r="R106" s="86">
        <v>8900</v>
      </c>
      <c r="S106" s="87">
        <f t="shared" si="16"/>
        <v>516200</v>
      </c>
      <c r="T106" s="87">
        <f t="shared" si="17"/>
        <v>154860</v>
      </c>
      <c r="U106" s="87">
        <f>VLOOKUP(B106,'Tranche 1-3 2024'!$B$12:$BB$441,53,FALSE)</f>
        <v>542900</v>
      </c>
      <c r="V106" s="87">
        <f t="shared" si="18"/>
        <v>0</v>
      </c>
      <c r="W106" s="87">
        <f t="shared" si="19"/>
        <v>154860</v>
      </c>
      <c r="X106" s="88">
        <f t="shared" si="20"/>
        <v>154860</v>
      </c>
      <c r="Y106" s="84" t="s">
        <v>51</v>
      </c>
      <c r="Z106" s="84" t="s">
        <v>53</v>
      </c>
      <c r="AA106" s="84" t="s">
        <v>53</v>
      </c>
      <c r="AB106" s="84" t="s">
        <v>53</v>
      </c>
      <c r="AC106" s="84" t="s">
        <v>53</v>
      </c>
      <c r="AD106" s="84" t="s">
        <v>53</v>
      </c>
      <c r="AE106" s="84" t="s">
        <v>51</v>
      </c>
      <c r="AF106" s="84" t="s">
        <v>51</v>
      </c>
      <c r="AG106" s="5"/>
    </row>
    <row r="107" spans="1:33" x14ac:dyDescent="0.25">
      <c r="A107" s="94">
        <f t="shared" si="14"/>
        <v>96</v>
      </c>
      <c r="B107" s="100" t="s">
        <v>392</v>
      </c>
      <c r="C107" s="83" t="s">
        <v>393</v>
      </c>
      <c r="D107" s="83" t="s">
        <v>56</v>
      </c>
      <c r="E107" s="83" t="s">
        <v>179</v>
      </c>
      <c r="F107" s="83" t="s">
        <v>45</v>
      </c>
      <c r="G107" s="83" t="s">
        <v>46</v>
      </c>
      <c r="H107" s="83" t="s">
        <v>167</v>
      </c>
      <c r="I107" s="83" t="s">
        <v>168</v>
      </c>
      <c r="J107" s="83" t="s">
        <v>394</v>
      </c>
      <c r="K107" s="83" t="s">
        <v>395</v>
      </c>
      <c r="L107" s="83" t="s">
        <v>3</v>
      </c>
      <c r="M107" s="84" t="s">
        <v>51</v>
      </c>
      <c r="N107" s="83" t="s">
        <v>52</v>
      </c>
      <c r="O107" s="85">
        <v>61</v>
      </c>
      <c r="P107" s="85">
        <f>VLOOKUP(B107,'[1]Student Wthout BRN'!AF$3:AG$294,2,FALSE)</f>
        <v>9</v>
      </c>
      <c r="Q107" s="85">
        <f t="shared" si="15"/>
        <v>52</v>
      </c>
      <c r="R107" s="86">
        <v>8900</v>
      </c>
      <c r="S107" s="87">
        <f t="shared" si="16"/>
        <v>462800</v>
      </c>
      <c r="T107" s="87">
        <f t="shared" si="17"/>
        <v>138840</v>
      </c>
      <c r="U107" s="87">
        <f>VLOOKUP(B107,'Tranche 1-3 2024'!$B$12:$BB$441,53,FALSE)</f>
        <v>542900</v>
      </c>
      <c r="V107" s="87">
        <f t="shared" si="18"/>
        <v>0</v>
      </c>
      <c r="W107" s="87">
        <f t="shared" si="19"/>
        <v>138840</v>
      </c>
      <c r="X107" s="88">
        <f t="shared" si="20"/>
        <v>138840</v>
      </c>
      <c r="Y107" s="84" t="s">
        <v>53</v>
      </c>
      <c r="Z107" s="84" t="s">
        <v>53</v>
      </c>
      <c r="AA107" s="84" t="s">
        <v>51</v>
      </c>
      <c r="AB107" s="84" t="s">
        <v>53</v>
      </c>
      <c r="AC107" s="84" t="s">
        <v>53</v>
      </c>
      <c r="AD107" s="84" t="s">
        <v>53</v>
      </c>
      <c r="AE107" s="84" t="s">
        <v>53</v>
      </c>
      <c r="AF107" s="84" t="s">
        <v>51</v>
      </c>
      <c r="AG107" s="5" t="s">
        <v>101</v>
      </c>
    </row>
    <row r="108" spans="1:33" x14ac:dyDescent="0.25">
      <c r="A108" s="94">
        <f t="shared" si="14"/>
        <v>97</v>
      </c>
      <c r="B108" s="99" t="s">
        <v>422</v>
      </c>
      <c r="C108" s="83" t="s">
        <v>423</v>
      </c>
      <c r="D108" s="83" t="s">
        <v>56</v>
      </c>
      <c r="E108" s="83" t="s">
        <v>179</v>
      </c>
      <c r="F108" s="83" t="s">
        <v>45</v>
      </c>
      <c r="G108" s="83" t="s">
        <v>46</v>
      </c>
      <c r="H108" s="83" t="s">
        <v>167</v>
      </c>
      <c r="I108" s="83" t="s">
        <v>168</v>
      </c>
      <c r="J108" s="83" t="s">
        <v>424</v>
      </c>
      <c r="K108" s="83" t="s">
        <v>425</v>
      </c>
      <c r="L108" s="83" t="s">
        <v>3</v>
      </c>
      <c r="M108" s="84" t="s">
        <v>51</v>
      </c>
      <c r="N108" s="83" t="s">
        <v>52</v>
      </c>
      <c r="O108" s="85">
        <v>99</v>
      </c>
      <c r="P108" s="85">
        <f>VLOOKUP(B108,'[1]Student Wthout BRN'!AF$3:AG$294,2,FALSE)</f>
        <v>8</v>
      </c>
      <c r="Q108" s="85">
        <f t="shared" si="15"/>
        <v>91</v>
      </c>
      <c r="R108" s="86">
        <v>8900</v>
      </c>
      <c r="S108" s="87">
        <f t="shared" si="16"/>
        <v>809900</v>
      </c>
      <c r="T108" s="87">
        <f t="shared" si="17"/>
        <v>242970</v>
      </c>
      <c r="U108" s="87">
        <f>VLOOKUP(B108,'Tranche 1-3 2024'!$B$12:$BB$441,53,FALSE)</f>
        <v>881100</v>
      </c>
      <c r="V108" s="87">
        <f t="shared" si="18"/>
        <v>0</v>
      </c>
      <c r="W108" s="87">
        <f t="shared" si="19"/>
        <v>242970</v>
      </c>
      <c r="X108" s="88">
        <f t="shared" si="20"/>
        <v>242970</v>
      </c>
      <c r="Y108" s="84" t="s">
        <v>53</v>
      </c>
      <c r="Z108" s="84" t="s">
        <v>53</v>
      </c>
      <c r="AA108" s="84" t="s">
        <v>53</v>
      </c>
      <c r="AB108" s="84" t="s">
        <v>53</v>
      </c>
      <c r="AC108" s="84" t="s">
        <v>53</v>
      </c>
      <c r="AD108" s="84" t="s">
        <v>53</v>
      </c>
      <c r="AE108" s="84" t="s">
        <v>51</v>
      </c>
      <c r="AF108" s="84" t="s">
        <v>51</v>
      </c>
      <c r="AG108" s="5"/>
    </row>
    <row r="109" spans="1:33" x14ac:dyDescent="0.25">
      <c r="A109" s="94">
        <f t="shared" si="14"/>
        <v>98</v>
      </c>
      <c r="B109" s="100" t="s">
        <v>177</v>
      </c>
      <c r="C109" s="83" t="s">
        <v>178</v>
      </c>
      <c r="D109" s="83" t="s">
        <v>56</v>
      </c>
      <c r="E109" s="83" t="s">
        <v>179</v>
      </c>
      <c r="F109" s="83" t="s">
        <v>45</v>
      </c>
      <c r="G109" s="83" t="s">
        <v>46</v>
      </c>
      <c r="H109" s="83" t="s">
        <v>167</v>
      </c>
      <c r="I109" s="83" t="s">
        <v>168</v>
      </c>
      <c r="J109" s="83" t="s">
        <v>180</v>
      </c>
      <c r="K109" s="83" t="s">
        <v>181</v>
      </c>
      <c r="L109" s="83" t="s">
        <v>3</v>
      </c>
      <c r="M109" s="84" t="s">
        <v>51</v>
      </c>
      <c r="N109" s="83" t="s">
        <v>52</v>
      </c>
      <c r="O109" s="85">
        <v>314</v>
      </c>
      <c r="P109" s="85">
        <f>VLOOKUP(B109,'[1]Student Wthout BRN'!AF$3:AG$294,2,FALSE)</f>
        <v>8</v>
      </c>
      <c r="Q109" s="85">
        <f t="shared" si="15"/>
        <v>306</v>
      </c>
      <c r="R109" s="86">
        <v>8900</v>
      </c>
      <c r="S109" s="87">
        <f t="shared" si="16"/>
        <v>2723400</v>
      </c>
      <c r="T109" s="87">
        <f t="shared" si="17"/>
        <v>817020</v>
      </c>
      <c r="U109" s="87">
        <f>VLOOKUP(B109,'Tranche 1-3 2024'!$B$12:$BB$441,53,FALSE)</f>
        <v>2794600</v>
      </c>
      <c r="V109" s="87">
        <f t="shared" si="18"/>
        <v>0</v>
      </c>
      <c r="W109" s="87">
        <f t="shared" si="19"/>
        <v>817020</v>
      </c>
      <c r="X109" s="88">
        <f t="shared" si="20"/>
        <v>817020</v>
      </c>
      <c r="Y109" s="84" t="s">
        <v>51</v>
      </c>
      <c r="Z109" s="84" t="s">
        <v>53</v>
      </c>
      <c r="AA109" s="84" t="s">
        <v>51</v>
      </c>
      <c r="AB109" s="84" t="s">
        <v>53</v>
      </c>
      <c r="AC109" s="84" t="s">
        <v>53</v>
      </c>
      <c r="AD109" s="84" t="s">
        <v>53</v>
      </c>
      <c r="AE109" s="84" t="s">
        <v>53</v>
      </c>
      <c r="AF109" s="84" t="s">
        <v>51</v>
      </c>
      <c r="AG109" s="5" t="s">
        <v>101</v>
      </c>
    </row>
    <row r="110" spans="1:33" x14ac:dyDescent="0.25">
      <c r="A110" s="94">
        <f t="shared" si="14"/>
        <v>99</v>
      </c>
      <c r="B110" s="100" t="s">
        <v>380</v>
      </c>
      <c r="C110" s="83" t="s">
        <v>381</v>
      </c>
      <c r="D110" s="83" t="s">
        <v>56</v>
      </c>
      <c r="E110" s="83" t="s">
        <v>179</v>
      </c>
      <c r="F110" s="83" t="s">
        <v>45</v>
      </c>
      <c r="G110" s="83" t="s">
        <v>46</v>
      </c>
      <c r="H110" s="83" t="s">
        <v>167</v>
      </c>
      <c r="I110" s="83" t="s">
        <v>168</v>
      </c>
      <c r="J110" s="83" t="s">
        <v>382</v>
      </c>
      <c r="K110" s="83" t="s">
        <v>383</v>
      </c>
      <c r="L110" s="83" t="s">
        <v>3</v>
      </c>
      <c r="M110" s="84" t="s">
        <v>51</v>
      </c>
      <c r="N110" s="83" t="s">
        <v>52</v>
      </c>
      <c r="O110" s="85">
        <v>104</v>
      </c>
      <c r="P110" s="85">
        <f>VLOOKUP(B110,'[1]Student Wthout BRN'!AF$3:AG$294,2,FALSE)</f>
        <v>10</v>
      </c>
      <c r="Q110" s="85">
        <f t="shared" si="15"/>
        <v>94</v>
      </c>
      <c r="R110" s="86">
        <v>8900</v>
      </c>
      <c r="S110" s="87">
        <f t="shared" si="16"/>
        <v>836600</v>
      </c>
      <c r="T110" s="87">
        <f t="shared" si="17"/>
        <v>250980</v>
      </c>
      <c r="U110" s="87">
        <f>VLOOKUP(B110,'Tranche 1-3 2024'!$B$12:$BB$441,53,FALSE)</f>
        <v>925600</v>
      </c>
      <c r="V110" s="87">
        <f t="shared" si="18"/>
        <v>0</v>
      </c>
      <c r="W110" s="87">
        <f t="shared" si="19"/>
        <v>250980</v>
      </c>
      <c r="X110" s="88">
        <f t="shared" si="20"/>
        <v>250980</v>
      </c>
      <c r="Y110" s="84" t="s">
        <v>51</v>
      </c>
      <c r="Z110" s="84" t="s">
        <v>53</v>
      </c>
      <c r="AA110" s="84" t="s">
        <v>53</v>
      </c>
      <c r="AB110" s="84" t="s">
        <v>53</v>
      </c>
      <c r="AC110" s="84" t="s">
        <v>53</v>
      </c>
      <c r="AD110" s="84" t="s">
        <v>53</v>
      </c>
      <c r="AE110" s="84" t="s">
        <v>53</v>
      </c>
      <c r="AF110" s="84" t="s">
        <v>51</v>
      </c>
      <c r="AG110" s="5" t="s">
        <v>101</v>
      </c>
    </row>
    <row r="111" spans="1:33" x14ac:dyDescent="0.25">
      <c r="A111" s="94">
        <f t="shared" si="14"/>
        <v>100</v>
      </c>
      <c r="B111" s="99" t="s">
        <v>408</v>
      </c>
      <c r="C111" s="83" t="s">
        <v>409</v>
      </c>
      <c r="D111" s="83" t="s">
        <v>56</v>
      </c>
      <c r="E111" s="83" t="s">
        <v>179</v>
      </c>
      <c r="F111" s="83" t="s">
        <v>45</v>
      </c>
      <c r="G111" s="83" t="s">
        <v>46</v>
      </c>
      <c r="H111" s="83" t="s">
        <v>167</v>
      </c>
      <c r="I111" s="83" t="s">
        <v>168</v>
      </c>
      <c r="J111" s="83" t="s">
        <v>410</v>
      </c>
      <c r="K111" s="83" t="s">
        <v>411</v>
      </c>
      <c r="L111" s="83" t="s">
        <v>3</v>
      </c>
      <c r="M111" s="84" t="s">
        <v>51</v>
      </c>
      <c r="N111" s="83" t="s">
        <v>52</v>
      </c>
      <c r="O111" s="85">
        <v>308</v>
      </c>
      <c r="P111" s="85"/>
      <c r="Q111" s="85">
        <f t="shared" si="15"/>
        <v>308</v>
      </c>
      <c r="R111" s="86">
        <v>8900</v>
      </c>
      <c r="S111" s="87">
        <f t="shared" si="16"/>
        <v>2741200</v>
      </c>
      <c r="T111" s="87">
        <f t="shared" si="17"/>
        <v>822360</v>
      </c>
      <c r="U111" s="87">
        <f>VLOOKUP(B111,'Tranche 1-3 2024'!$B$12:$BB$441,53,FALSE)</f>
        <v>2741200</v>
      </c>
      <c r="V111" s="87">
        <f t="shared" si="18"/>
        <v>0</v>
      </c>
      <c r="W111" s="87">
        <f t="shared" si="19"/>
        <v>822360</v>
      </c>
      <c r="X111" s="88">
        <f t="shared" si="20"/>
        <v>822360</v>
      </c>
      <c r="Y111" s="84" t="s">
        <v>53</v>
      </c>
      <c r="Z111" s="84" t="s">
        <v>53</v>
      </c>
      <c r="AA111" s="84" t="s">
        <v>53</v>
      </c>
      <c r="AB111" s="84" t="s">
        <v>53</v>
      </c>
      <c r="AC111" s="84" t="s">
        <v>53</v>
      </c>
      <c r="AD111" s="84" t="s">
        <v>53</v>
      </c>
      <c r="AE111" s="84" t="s">
        <v>51</v>
      </c>
      <c r="AF111" s="84" t="s">
        <v>51</v>
      </c>
      <c r="AG111" s="5"/>
    </row>
    <row r="112" spans="1:33" x14ac:dyDescent="0.25">
      <c r="A112" s="94">
        <f t="shared" si="14"/>
        <v>101</v>
      </c>
      <c r="B112" s="100" t="s">
        <v>182</v>
      </c>
      <c r="C112" s="83" t="s">
        <v>183</v>
      </c>
      <c r="D112" s="83" t="s">
        <v>56</v>
      </c>
      <c r="E112" s="83" t="s">
        <v>179</v>
      </c>
      <c r="F112" s="83" t="s">
        <v>45</v>
      </c>
      <c r="G112" s="83" t="s">
        <v>46</v>
      </c>
      <c r="H112" s="83" t="s">
        <v>167</v>
      </c>
      <c r="I112" s="83" t="s">
        <v>168</v>
      </c>
      <c r="J112" s="83" t="s">
        <v>184</v>
      </c>
      <c r="K112" s="83" t="s">
        <v>185</v>
      </c>
      <c r="L112" s="83" t="s">
        <v>3</v>
      </c>
      <c r="M112" s="84" t="s">
        <v>51</v>
      </c>
      <c r="N112" s="83" t="s">
        <v>76</v>
      </c>
      <c r="O112" s="85">
        <v>450</v>
      </c>
      <c r="P112" s="85"/>
      <c r="Q112" s="85">
        <f t="shared" si="15"/>
        <v>450</v>
      </c>
      <c r="R112" s="86">
        <v>8900</v>
      </c>
      <c r="S112" s="87">
        <f t="shared" si="16"/>
        <v>4005000</v>
      </c>
      <c r="T112" s="87">
        <f t="shared" si="17"/>
        <v>1201500</v>
      </c>
      <c r="U112" s="87">
        <f>VLOOKUP(B112,'Tranche 1-3 2024'!$B$12:$BB$441,53,FALSE)</f>
        <v>4111800</v>
      </c>
      <c r="V112" s="87">
        <f t="shared" si="18"/>
        <v>-106800</v>
      </c>
      <c r="W112" s="87">
        <f t="shared" si="19"/>
        <v>1094700</v>
      </c>
      <c r="X112" s="88">
        <f t="shared" si="20"/>
        <v>1094700</v>
      </c>
      <c r="Y112" s="84" t="s">
        <v>53</v>
      </c>
      <c r="Z112" s="84" t="s">
        <v>51</v>
      </c>
      <c r="AA112" s="84" t="s">
        <v>53</v>
      </c>
      <c r="AB112" s="84" t="s">
        <v>53</v>
      </c>
      <c r="AC112" s="84" t="s">
        <v>53</v>
      </c>
      <c r="AD112" s="84" t="s">
        <v>53</v>
      </c>
      <c r="AE112" s="84" t="s">
        <v>51</v>
      </c>
      <c r="AF112" s="84" t="s">
        <v>51</v>
      </c>
      <c r="AG112" s="5"/>
    </row>
    <row r="113" spans="1:33" x14ac:dyDescent="0.25">
      <c r="A113" s="94">
        <f t="shared" si="14"/>
        <v>102</v>
      </c>
      <c r="B113" s="100" t="s">
        <v>436</v>
      </c>
      <c r="C113" s="83" t="s">
        <v>437</v>
      </c>
      <c r="D113" s="83" t="s">
        <v>43</v>
      </c>
      <c r="E113" s="83" t="s">
        <v>166</v>
      </c>
      <c r="F113" s="83" t="s">
        <v>58</v>
      </c>
      <c r="G113" s="83" t="s">
        <v>59</v>
      </c>
      <c r="H113" s="83" t="s">
        <v>167</v>
      </c>
      <c r="I113" s="83" t="s">
        <v>168</v>
      </c>
      <c r="J113" s="83" t="s">
        <v>438</v>
      </c>
      <c r="K113" s="83" t="s">
        <v>439</v>
      </c>
      <c r="L113" s="83" t="s">
        <v>3</v>
      </c>
      <c r="M113" s="84" t="s">
        <v>51</v>
      </c>
      <c r="N113" s="83" t="s">
        <v>52</v>
      </c>
      <c r="O113" s="85">
        <v>81</v>
      </c>
      <c r="P113" s="85">
        <f>VLOOKUP(B113,'[1]Student Wthout BRN'!AF$3:AG$294,2,FALSE)</f>
        <v>7</v>
      </c>
      <c r="Q113" s="85">
        <f t="shared" si="15"/>
        <v>74</v>
      </c>
      <c r="R113" s="86">
        <v>8900</v>
      </c>
      <c r="S113" s="87">
        <f t="shared" si="16"/>
        <v>658600</v>
      </c>
      <c r="T113" s="87">
        <f t="shared" si="17"/>
        <v>197580</v>
      </c>
      <c r="U113" s="87">
        <f>VLOOKUP(B113,'Tranche 1-3 2024'!$B$12:$BB$441,53,FALSE)</f>
        <v>720900</v>
      </c>
      <c r="V113" s="87">
        <f t="shared" si="18"/>
        <v>0</v>
      </c>
      <c r="W113" s="87">
        <f t="shared" si="19"/>
        <v>197580</v>
      </c>
      <c r="X113" s="88">
        <f t="shared" si="20"/>
        <v>197580</v>
      </c>
      <c r="Y113" s="84" t="s">
        <v>53</v>
      </c>
      <c r="Z113" s="84" t="s">
        <v>53</v>
      </c>
      <c r="AA113" s="84" t="s">
        <v>51</v>
      </c>
      <c r="AB113" s="84" t="s">
        <v>53</v>
      </c>
      <c r="AC113" s="84" t="s">
        <v>53</v>
      </c>
      <c r="AD113" s="84" t="s">
        <v>53</v>
      </c>
      <c r="AE113" s="84" t="s">
        <v>51</v>
      </c>
      <c r="AF113" s="84" t="s">
        <v>51</v>
      </c>
      <c r="AG113" s="5"/>
    </row>
    <row r="114" spans="1:33" x14ac:dyDescent="0.25">
      <c r="A114" s="94">
        <f t="shared" si="14"/>
        <v>103</v>
      </c>
      <c r="B114" s="100" t="s">
        <v>262</v>
      </c>
      <c r="C114" s="83" t="s">
        <v>263</v>
      </c>
      <c r="D114" s="83" t="s">
        <v>43</v>
      </c>
      <c r="E114" s="83" t="s">
        <v>166</v>
      </c>
      <c r="F114" s="83" t="s">
        <v>58</v>
      </c>
      <c r="G114" s="83" t="s">
        <v>59</v>
      </c>
      <c r="H114" s="83" t="s">
        <v>223</v>
      </c>
      <c r="I114" s="83" t="s">
        <v>168</v>
      </c>
      <c r="J114" s="83" t="s">
        <v>264</v>
      </c>
      <c r="K114" s="83" t="s">
        <v>265</v>
      </c>
      <c r="L114" s="83" t="s">
        <v>3</v>
      </c>
      <c r="M114" s="84" t="s">
        <v>51</v>
      </c>
      <c r="N114" s="83" t="s">
        <v>52</v>
      </c>
      <c r="O114" s="85">
        <v>55</v>
      </c>
      <c r="P114" s="85">
        <f>VLOOKUP(B114,'[1]Student Wthout BRN'!AF$3:AG$294,2,FALSE)</f>
        <v>3</v>
      </c>
      <c r="Q114" s="85">
        <f t="shared" si="15"/>
        <v>52</v>
      </c>
      <c r="R114" s="86">
        <v>8900</v>
      </c>
      <c r="S114" s="87">
        <f t="shared" si="16"/>
        <v>462800</v>
      </c>
      <c r="T114" s="87">
        <f t="shared" si="17"/>
        <v>138840</v>
      </c>
      <c r="U114" s="87">
        <f>VLOOKUP(B114,'Tranche 1-3 2024'!$B$12:$BB$441,53,FALSE)</f>
        <v>489500</v>
      </c>
      <c r="V114" s="87">
        <f t="shared" si="18"/>
        <v>0</v>
      </c>
      <c r="W114" s="87">
        <f t="shared" si="19"/>
        <v>138840</v>
      </c>
      <c r="X114" s="88">
        <f t="shared" si="20"/>
        <v>138840</v>
      </c>
      <c r="Y114" s="84" t="s">
        <v>51</v>
      </c>
      <c r="Z114" s="84" t="s">
        <v>51</v>
      </c>
      <c r="AA114" s="84" t="s">
        <v>51</v>
      </c>
      <c r="AB114" s="84" t="s">
        <v>53</v>
      </c>
      <c r="AC114" s="84" t="s">
        <v>53</v>
      </c>
      <c r="AD114" s="84" t="s">
        <v>53</v>
      </c>
      <c r="AE114" s="84" t="s">
        <v>51</v>
      </c>
      <c r="AF114" s="84" t="s">
        <v>51</v>
      </c>
      <c r="AG114" s="5"/>
    </row>
    <row r="115" spans="1:33" x14ac:dyDescent="0.25">
      <c r="A115" s="94">
        <f t="shared" si="14"/>
        <v>104</v>
      </c>
      <c r="B115" s="100" t="s">
        <v>444</v>
      </c>
      <c r="C115" s="83" t="s">
        <v>445</v>
      </c>
      <c r="D115" s="83" t="s">
        <v>56</v>
      </c>
      <c r="E115" s="83" t="s">
        <v>304</v>
      </c>
      <c r="F115" s="83" t="s">
        <v>45</v>
      </c>
      <c r="G115" s="83" t="s">
        <v>46</v>
      </c>
      <c r="H115" s="83" t="s">
        <v>167</v>
      </c>
      <c r="I115" s="83" t="s">
        <v>168</v>
      </c>
      <c r="J115" s="83" t="s">
        <v>446</v>
      </c>
      <c r="K115" s="83" t="s">
        <v>447</v>
      </c>
      <c r="L115" s="83" t="s">
        <v>3</v>
      </c>
      <c r="M115" s="84" t="s">
        <v>51</v>
      </c>
      <c r="N115" s="83" t="s">
        <v>52</v>
      </c>
      <c r="O115" s="85">
        <v>207</v>
      </c>
      <c r="P115" s="85">
        <f>VLOOKUP(B115,'[1]Student Wthout BRN'!AF$3:AG$294,2,FALSE)</f>
        <v>14</v>
      </c>
      <c r="Q115" s="85">
        <f t="shared" si="15"/>
        <v>193</v>
      </c>
      <c r="R115" s="86">
        <v>8900</v>
      </c>
      <c r="S115" s="87">
        <f t="shared" si="16"/>
        <v>1717700</v>
      </c>
      <c r="T115" s="87">
        <f t="shared" si="17"/>
        <v>515310</v>
      </c>
      <c r="U115" s="87">
        <f>VLOOKUP(B115,'Tranche 1-3 2024'!$B$12:$BB$441,53,FALSE)</f>
        <v>1842300</v>
      </c>
      <c r="V115" s="87">
        <f t="shared" si="18"/>
        <v>0</v>
      </c>
      <c r="W115" s="87">
        <f t="shared" si="19"/>
        <v>515310</v>
      </c>
      <c r="X115" s="88">
        <f t="shared" si="20"/>
        <v>515310</v>
      </c>
      <c r="Y115" s="84" t="s">
        <v>53</v>
      </c>
      <c r="Z115" s="84" t="s">
        <v>53</v>
      </c>
      <c r="AA115" s="84" t="s">
        <v>51</v>
      </c>
      <c r="AB115" s="84" t="s">
        <v>53</v>
      </c>
      <c r="AC115" s="84" t="s">
        <v>53</v>
      </c>
      <c r="AD115" s="84" t="s">
        <v>53</v>
      </c>
      <c r="AE115" s="84" t="s">
        <v>53</v>
      </c>
      <c r="AF115" s="84" t="s">
        <v>51</v>
      </c>
      <c r="AG115" s="5" t="s">
        <v>101</v>
      </c>
    </row>
    <row r="116" spans="1:33" x14ac:dyDescent="0.25">
      <c r="A116" s="94">
        <f t="shared" si="14"/>
        <v>105</v>
      </c>
      <c r="B116" s="99" t="s">
        <v>448</v>
      </c>
      <c r="C116" s="83" t="s">
        <v>449</v>
      </c>
      <c r="D116" s="83" t="s">
        <v>43</v>
      </c>
      <c r="E116" s="83" t="s">
        <v>450</v>
      </c>
      <c r="F116" s="83" t="s">
        <v>45</v>
      </c>
      <c r="G116" s="83" t="s">
        <v>46</v>
      </c>
      <c r="H116" s="83" t="s">
        <v>167</v>
      </c>
      <c r="I116" s="83" t="s">
        <v>168</v>
      </c>
      <c r="J116" s="83" t="s">
        <v>451</v>
      </c>
      <c r="K116" s="83" t="s">
        <v>452</v>
      </c>
      <c r="L116" s="83" t="s">
        <v>3</v>
      </c>
      <c r="M116" s="84" t="s">
        <v>51</v>
      </c>
      <c r="N116" s="83" t="s">
        <v>52</v>
      </c>
      <c r="O116" s="85">
        <v>246</v>
      </c>
      <c r="P116" s="85">
        <f>VLOOKUP(B116,'[1]Student Wthout BRN'!AF$3:AG$294,2,FALSE)</f>
        <v>9</v>
      </c>
      <c r="Q116" s="85">
        <f t="shared" si="15"/>
        <v>237</v>
      </c>
      <c r="R116" s="86">
        <v>8900</v>
      </c>
      <c r="S116" s="87">
        <f t="shared" si="16"/>
        <v>2109300</v>
      </c>
      <c r="T116" s="87">
        <f t="shared" si="17"/>
        <v>632790</v>
      </c>
      <c r="U116" s="87">
        <f>VLOOKUP(B116,'Tranche 1-3 2024'!$B$12:$BB$441,53,FALSE)</f>
        <v>2189400</v>
      </c>
      <c r="V116" s="87">
        <f t="shared" si="18"/>
        <v>0</v>
      </c>
      <c r="W116" s="87">
        <f t="shared" si="19"/>
        <v>632790</v>
      </c>
      <c r="X116" s="88">
        <f t="shared" si="20"/>
        <v>632790</v>
      </c>
      <c r="Y116" s="84" t="s">
        <v>53</v>
      </c>
      <c r="Z116" s="84" t="s">
        <v>53</v>
      </c>
      <c r="AA116" s="84" t="s">
        <v>53</v>
      </c>
      <c r="AB116" s="84" t="s">
        <v>53</v>
      </c>
      <c r="AC116" s="84" t="s">
        <v>53</v>
      </c>
      <c r="AD116" s="84" t="s">
        <v>53</v>
      </c>
      <c r="AE116" s="84" t="s">
        <v>53</v>
      </c>
      <c r="AF116" s="84" t="s">
        <v>51</v>
      </c>
      <c r="AG116" s="5" t="s">
        <v>101</v>
      </c>
    </row>
    <row r="117" spans="1:33" x14ac:dyDescent="0.25">
      <c r="A117" s="94">
        <f t="shared" si="14"/>
        <v>106</v>
      </c>
      <c r="B117" s="99" t="s">
        <v>343</v>
      </c>
      <c r="C117" s="83" t="s">
        <v>344</v>
      </c>
      <c r="D117" s="83" t="s">
        <v>43</v>
      </c>
      <c r="E117" s="83" t="s">
        <v>345</v>
      </c>
      <c r="F117" s="83" t="s">
        <v>45</v>
      </c>
      <c r="G117" s="83" t="s">
        <v>46</v>
      </c>
      <c r="H117" s="83" t="s">
        <v>167</v>
      </c>
      <c r="I117" s="83" t="s">
        <v>168</v>
      </c>
      <c r="J117" s="83" t="s">
        <v>346</v>
      </c>
      <c r="K117" s="83" t="s">
        <v>347</v>
      </c>
      <c r="L117" s="83" t="s">
        <v>3</v>
      </c>
      <c r="M117" s="84" t="s">
        <v>51</v>
      </c>
      <c r="N117" s="83" t="s">
        <v>52</v>
      </c>
      <c r="O117" s="85">
        <v>128</v>
      </c>
      <c r="P117" s="85">
        <f>VLOOKUP(B117,'[1]Student Wthout BRN'!AF$3:AG$294,2,FALSE)</f>
        <v>6</v>
      </c>
      <c r="Q117" s="85">
        <f t="shared" si="15"/>
        <v>122</v>
      </c>
      <c r="R117" s="86">
        <v>8900</v>
      </c>
      <c r="S117" s="87">
        <f t="shared" si="16"/>
        <v>1085800</v>
      </c>
      <c r="T117" s="87">
        <f t="shared" si="17"/>
        <v>325740</v>
      </c>
      <c r="U117" s="87">
        <f>VLOOKUP(B117,'Tranche 1-3 2024'!$B$12:$BB$441,53,FALSE)</f>
        <v>1139200</v>
      </c>
      <c r="V117" s="87">
        <f t="shared" si="18"/>
        <v>0</v>
      </c>
      <c r="W117" s="87">
        <f t="shared" si="19"/>
        <v>325740</v>
      </c>
      <c r="X117" s="88">
        <f t="shared" si="20"/>
        <v>325740</v>
      </c>
      <c r="Y117" s="84" t="s">
        <v>53</v>
      </c>
      <c r="Z117" s="84" t="s">
        <v>53</v>
      </c>
      <c r="AA117" s="84" t="s">
        <v>53</v>
      </c>
      <c r="AB117" s="84" t="s">
        <v>53</v>
      </c>
      <c r="AC117" s="84" t="s">
        <v>53</v>
      </c>
      <c r="AD117" s="84" t="s">
        <v>53</v>
      </c>
      <c r="AE117" s="84" t="s">
        <v>51</v>
      </c>
      <c r="AF117" s="84" t="s">
        <v>51</v>
      </c>
      <c r="AG117" s="5"/>
    </row>
    <row r="118" spans="1:33" x14ac:dyDescent="0.25">
      <c r="A118" s="94">
        <f t="shared" si="14"/>
        <v>107</v>
      </c>
      <c r="B118" s="100" t="s">
        <v>453</v>
      </c>
      <c r="C118" s="83" t="s">
        <v>454</v>
      </c>
      <c r="D118" s="83" t="s">
        <v>56</v>
      </c>
      <c r="E118" s="83" t="s">
        <v>304</v>
      </c>
      <c r="F118" s="83" t="s">
        <v>45</v>
      </c>
      <c r="G118" s="83" t="s">
        <v>46</v>
      </c>
      <c r="H118" s="83" t="s">
        <v>167</v>
      </c>
      <c r="I118" s="83" t="s">
        <v>168</v>
      </c>
      <c r="J118" s="83" t="s">
        <v>455</v>
      </c>
      <c r="K118" s="83" t="s">
        <v>456</v>
      </c>
      <c r="L118" s="83" t="s">
        <v>3</v>
      </c>
      <c r="M118" s="84" t="s">
        <v>51</v>
      </c>
      <c r="N118" s="83" t="s">
        <v>52</v>
      </c>
      <c r="O118" s="85">
        <v>62</v>
      </c>
      <c r="P118" s="85">
        <f>VLOOKUP(B118,'[1]Student Wthout BRN'!AF$3:AG$294,2,FALSE)</f>
        <v>11</v>
      </c>
      <c r="Q118" s="85">
        <f t="shared" si="15"/>
        <v>51</v>
      </c>
      <c r="R118" s="86">
        <v>8900</v>
      </c>
      <c r="S118" s="87">
        <f t="shared" si="16"/>
        <v>453900</v>
      </c>
      <c r="T118" s="87">
        <f t="shared" si="17"/>
        <v>136170</v>
      </c>
      <c r="U118" s="87">
        <f>VLOOKUP(B118,'Tranche 1-3 2024'!$B$12:$BB$441,53,FALSE)</f>
        <v>551800</v>
      </c>
      <c r="V118" s="87">
        <f t="shared" si="18"/>
        <v>0</v>
      </c>
      <c r="W118" s="87">
        <f t="shared" si="19"/>
        <v>136170</v>
      </c>
      <c r="X118" s="88">
        <f t="shared" si="20"/>
        <v>136170</v>
      </c>
      <c r="Y118" s="84" t="s">
        <v>51</v>
      </c>
      <c r="Z118" s="84" t="s">
        <v>51</v>
      </c>
      <c r="AA118" s="84" t="s">
        <v>51</v>
      </c>
      <c r="AB118" s="84" t="s">
        <v>53</v>
      </c>
      <c r="AC118" s="84" t="s">
        <v>53</v>
      </c>
      <c r="AD118" s="84" t="s">
        <v>53</v>
      </c>
      <c r="AE118" s="84" t="s">
        <v>51</v>
      </c>
      <c r="AF118" s="84" t="s">
        <v>51</v>
      </c>
      <c r="AG118" s="5"/>
    </row>
    <row r="119" spans="1:33" x14ac:dyDescent="0.25">
      <c r="A119" s="94">
        <f t="shared" si="14"/>
        <v>108</v>
      </c>
      <c r="B119" s="99" t="s">
        <v>457</v>
      </c>
      <c r="C119" s="83" t="s">
        <v>458</v>
      </c>
      <c r="D119" s="83" t="s">
        <v>43</v>
      </c>
      <c r="E119" s="83" t="s">
        <v>166</v>
      </c>
      <c r="F119" s="83" t="s">
        <v>58</v>
      </c>
      <c r="G119" s="83" t="s">
        <v>59</v>
      </c>
      <c r="H119" s="83" t="s">
        <v>167</v>
      </c>
      <c r="I119" s="83" t="s">
        <v>168</v>
      </c>
      <c r="J119" s="83" t="s">
        <v>459</v>
      </c>
      <c r="K119" s="83" t="s">
        <v>460</v>
      </c>
      <c r="L119" s="83" t="s">
        <v>3</v>
      </c>
      <c r="M119" s="84" t="s">
        <v>51</v>
      </c>
      <c r="N119" s="83" t="s">
        <v>52</v>
      </c>
      <c r="O119" s="85">
        <v>73</v>
      </c>
      <c r="P119" s="85"/>
      <c r="Q119" s="85">
        <f t="shared" si="15"/>
        <v>73</v>
      </c>
      <c r="R119" s="86">
        <v>8900</v>
      </c>
      <c r="S119" s="87">
        <f t="shared" si="16"/>
        <v>649700</v>
      </c>
      <c r="T119" s="87">
        <f t="shared" si="17"/>
        <v>194910</v>
      </c>
      <c r="U119" s="87">
        <f>VLOOKUP(B119,'Tranche 1-3 2024'!$B$12:$BB$441,53,FALSE)</f>
        <v>649700</v>
      </c>
      <c r="V119" s="87">
        <f t="shared" si="18"/>
        <v>0</v>
      </c>
      <c r="W119" s="87">
        <f t="shared" si="19"/>
        <v>194910</v>
      </c>
      <c r="X119" s="88">
        <f t="shared" si="20"/>
        <v>194910</v>
      </c>
      <c r="Y119" s="84" t="s">
        <v>53</v>
      </c>
      <c r="Z119" s="84" t="s">
        <v>53</v>
      </c>
      <c r="AA119" s="84" t="s">
        <v>53</v>
      </c>
      <c r="AB119" s="84" t="s">
        <v>53</v>
      </c>
      <c r="AC119" s="84" t="s">
        <v>53</v>
      </c>
      <c r="AD119" s="84" t="s">
        <v>53</v>
      </c>
      <c r="AE119" s="84" t="s">
        <v>51</v>
      </c>
      <c r="AF119" s="84" t="s">
        <v>51</v>
      </c>
      <c r="AG119" s="5"/>
    </row>
    <row r="120" spans="1:33" x14ac:dyDescent="0.25">
      <c r="A120" s="94">
        <f t="shared" si="14"/>
        <v>109</v>
      </c>
      <c r="B120" s="99" t="s">
        <v>511</v>
      </c>
      <c r="C120" s="83" t="s">
        <v>512</v>
      </c>
      <c r="D120" s="83" t="s">
        <v>43</v>
      </c>
      <c r="E120" s="83" t="s">
        <v>345</v>
      </c>
      <c r="F120" s="83" t="s">
        <v>45</v>
      </c>
      <c r="G120" s="83" t="s">
        <v>46</v>
      </c>
      <c r="H120" s="83" t="s">
        <v>167</v>
      </c>
      <c r="I120" s="83" t="s">
        <v>168</v>
      </c>
      <c r="J120" s="83" t="s">
        <v>513</v>
      </c>
      <c r="K120" s="83" t="s">
        <v>514</v>
      </c>
      <c r="L120" s="83" t="s">
        <v>3</v>
      </c>
      <c r="M120" s="84" t="s">
        <v>51</v>
      </c>
      <c r="N120" s="83" t="s">
        <v>52</v>
      </c>
      <c r="O120" s="85">
        <v>247</v>
      </c>
      <c r="P120" s="85">
        <f>VLOOKUP(B120,'[1]Student Wthout BRN'!AF$3:AG$294,2,FALSE)</f>
        <v>5</v>
      </c>
      <c r="Q120" s="85">
        <f t="shared" si="15"/>
        <v>242</v>
      </c>
      <c r="R120" s="86">
        <v>8900</v>
      </c>
      <c r="S120" s="87">
        <f t="shared" si="16"/>
        <v>2153800</v>
      </c>
      <c r="T120" s="87">
        <f t="shared" si="17"/>
        <v>646140</v>
      </c>
      <c r="U120" s="87">
        <f>VLOOKUP(B120,'Tranche 1-3 2024'!$B$12:$BB$441,53,FALSE)</f>
        <v>2198300</v>
      </c>
      <c r="V120" s="87">
        <f t="shared" si="18"/>
        <v>0</v>
      </c>
      <c r="W120" s="87">
        <f t="shared" si="19"/>
        <v>646140</v>
      </c>
      <c r="X120" s="88">
        <f t="shared" si="20"/>
        <v>646140</v>
      </c>
      <c r="Y120" s="84" t="s">
        <v>53</v>
      </c>
      <c r="Z120" s="84" t="s">
        <v>53</v>
      </c>
      <c r="AA120" s="84" t="s">
        <v>53</v>
      </c>
      <c r="AB120" s="84" t="s">
        <v>53</v>
      </c>
      <c r="AC120" s="84" t="s">
        <v>53</v>
      </c>
      <c r="AD120" s="84" t="s">
        <v>53</v>
      </c>
      <c r="AE120" s="84" t="s">
        <v>53</v>
      </c>
      <c r="AF120" s="84" t="s">
        <v>51</v>
      </c>
      <c r="AG120" s="5" t="s">
        <v>101</v>
      </c>
    </row>
    <row r="121" spans="1:33" x14ac:dyDescent="0.25">
      <c r="A121" s="94">
        <f t="shared" si="14"/>
        <v>110</v>
      </c>
      <c r="B121" s="100" t="s">
        <v>469</v>
      </c>
      <c r="C121" s="83" t="s">
        <v>470</v>
      </c>
      <c r="D121" s="83" t="s">
        <v>56</v>
      </c>
      <c r="E121" s="83" t="s">
        <v>304</v>
      </c>
      <c r="F121" s="83" t="s">
        <v>45</v>
      </c>
      <c r="G121" s="83" t="s">
        <v>46</v>
      </c>
      <c r="H121" s="83" t="s">
        <v>167</v>
      </c>
      <c r="I121" s="83" t="s">
        <v>168</v>
      </c>
      <c r="J121" s="83" t="s">
        <v>471</v>
      </c>
      <c r="K121" s="83" t="s">
        <v>472</v>
      </c>
      <c r="L121" s="83" t="s">
        <v>3</v>
      </c>
      <c r="M121" s="84" t="s">
        <v>51</v>
      </c>
      <c r="N121" s="83" t="s">
        <v>52</v>
      </c>
      <c r="O121" s="85">
        <v>64</v>
      </c>
      <c r="P121" s="85">
        <f>VLOOKUP(B121,'[1]Student Wthout BRN'!AF$3:AG$294,2,FALSE)</f>
        <v>5</v>
      </c>
      <c r="Q121" s="85">
        <f t="shared" si="15"/>
        <v>59</v>
      </c>
      <c r="R121" s="86">
        <v>8900</v>
      </c>
      <c r="S121" s="87">
        <f t="shared" si="16"/>
        <v>525100</v>
      </c>
      <c r="T121" s="87">
        <f t="shared" si="17"/>
        <v>157530</v>
      </c>
      <c r="U121" s="87">
        <f>VLOOKUP(B121,'Tranche 1-3 2024'!$B$12:$BB$441,53,FALSE)</f>
        <v>569600</v>
      </c>
      <c r="V121" s="87">
        <f t="shared" si="18"/>
        <v>0</v>
      </c>
      <c r="W121" s="87">
        <f t="shared" si="19"/>
        <v>157530</v>
      </c>
      <c r="X121" s="88">
        <f t="shared" si="20"/>
        <v>157530</v>
      </c>
      <c r="Y121" s="84" t="s">
        <v>53</v>
      </c>
      <c r="Z121" s="84" t="s">
        <v>53</v>
      </c>
      <c r="AA121" s="84" t="s">
        <v>51</v>
      </c>
      <c r="AB121" s="84" t="s">
        <v>53</v>
      </c>
      <c r="AC121" s="84" t="s">
        <v>53</v>
      </c>
      <c r="AD121" s="84" t="s">
        <v>53</v>
      </c>
      <c r="AE121" s="84" t="s">
        <v>51</v>
      </c>
      <c r="AF121" s="84" t="s">
        <v>51</v>
      </c>
      <c r="AG121" s="5"/>
    </row>
    <row r="122" spans="1:33" x14ac:dyDescent="0.25">
      <c r="A122" s="94">
        <f t="shared" si="14"/>
        <v>111</v>
      </c>
      <c r="B122" s="100" t="s">
        <v>473</v>
      </c>
      <c r="C122" s="83" t="s">
        <v>474</v>
      </c>
      <c r="D122" s="83" t="s">
        <v>43</v>
      </c>
      <c r="E122" s="83" t="s">
        <v>304</v>
      </c>
      <c r="F122" s="83" t="s">
        <v>45</v>
      </c>
      <c r="G122" s="83" t="s">
        <v>46</v>
      </c>
      <c r="H122" s="83" t="s">
        <v>167</v>
      </c>
      <c r="I122" s="83" t="s">
        <v>168</v>
      </c>
      <c r="J122" s="83" t="s">
        <v>406</v>
      </c>
      <c r="K122" s="83" t="s">
        <v>407</v>
      </c>
      <c r="L122" s="83" t="s">
        <v>3</v>
      </c>
      <c r="M122" s="84" t="s">
        <v>53</v>
      </c>
      <c r="N122" s="83" t="s">
        <v>52</v>
      </c>
      <c r="O122" s="85">
        <v>76</v>
      </c>
      <c r="P122" s="85">
        <f>VLOOKUP(B122,'[1]Student Wthout BRN'!AF$3:AG$294,2,FALSE)</f>
        <v>6</v>
      </c>
      <c r="Q122" s="85">
        <f t="shared" si="15"/>
        <v>70</v>
      </c>
      <c r="R122" s="86">
        <v>8900</v>
      </c>
      <c r="S122" s="87">
        <f t="shared" si="16"/>
        <v>623000</v>
      </c>
      <c r="T122" s="87">
        <f t="shared" si="17"/>
        <v>186900</v>
      </c>
      <c r="U122" s="87">
        <f>VLOOKUP(B122,'Tranche 1-3 2024'!$B$12:$BB$441,53,FALSE)</f>
        <v>676400</v>
      </c>
      <c r="V122" s="87">
        <f t="shared" si="18"/>
        <v>0</v>
      </c>
      <c r="W122" s="87">
        <f t="shared" si="19"/>
        <v>186900</v>
      </c>
      <c r="X122" s="88">
        <f t="shared" si="20"/>
        <v>186900</v>
      </c>
      <c r="Y122" s="84" t="s">
        <v>51</v>
      </c>
      <c r="Z122" s="84" t="s">
        <v>53</v>
      </c>
      <c r="AA122" s="84" t="s">
        <v>53</v>
      </c>
      <c r="AB122" s="84" t="s">
        <v>53</v>
      </c>
      <c r="AC122" s="84" t="s">
        <v>53</v>
      </c>
      <c r="AD122" s="84" t="s">
        <v>53</v>
      </c>
      <c r="AE122" s="84" t="s">
        <v>51</v>
      </c>
      <c r="AF122" s="84" t="s">
        <v>51</v>
      </c>
      <c r="AG122" s="5"/>
    </row>
    <row r="123" spans="1:33" x14ac:dyDescent="0.25">
      <c r="A123" s="94">
        <f t="shared" si="14"/>
        <v>112</v>
      </c>
      <c r="B123" s="99" t="s">
        <v>475</v>
      </c>
      <c r="C123" s="83" t="s">
        <v>476</v>
      </c>
      <c r="D123" s="83" t="s">
        <v>43</v>
      </c>
      <c r="E123" s="83" t="s">
        <v>166</v>
      </c>
      <c r="F123" s="83" t="s">
        <v>58</v>
      </c>
      <c r="G123" s="83" t="s">
        <v>59</v>
      </c>
      <c r="H123" s="83" t="s">
        <v>167</v>
      </c>
      <c r="I123" s="83" t="s">
        <v>168</v>
      </c>
      <c r="J123" s="83" t="s">
        <v>477</v>
      </c>
      <c r="K123" s="83" t="s">
        <v>478</v>
      </c>
      <c r="L123" s="83" t="s">
        <v>3</v>
      </c>
      <c r="M123" s="84" t="s">
        <v>51</v>
      </c>
      <c r="N123" s="83" t="s">
        <v>52</v>
      </c>
      <c r="O123" s="85">
        <v>128</v>
      </c>
      <c r="P123" s="85">
        <f>VLOOKUP(B123,'[1]Student Wthout BRN'!AF$3:AG$294,2,FALSE)</f>
        <v>2</v>
      </c>
      <c r="Q123" s="85">
        <f t="shared" si="15"/>
        <v>126</v>
      </c>
      <c r="R123" s="86">
        <v>8900</v>
      </c>
      <c r="S123" s="87">
        <f t="shared" si="16"/>
        <v>1121400</v>
      </c>
      <c r="T123" s="87">
        <f t="shared" si="17"/>
        <v>336420</v>
      </c>
      <c r="U123" s="87">
        <f>VLOOKUP(B123,'Tranche 1-3 2024'!$B$12:$BB$441,53,FALSE)</f>
        <v>1139200</v>
      </c>
      <c r="V123" s="87">
        <f t="shared" si="18"/>
        <v>0</v>
      </c>
      <c r="W123" s="87">
        <f t="shared" si="19"/>
        <v>336420</v>
      </c>
      <c r="X123" s="88">
        <f t="shared" si="20"/>
        <v>336420</v>
      </c>
      <c r="Y123" s="84" t="s">
        <v>53</v>
      </c>
      <c r="Z123" s="84" t="s">
        <v>53</v>
      </c>
      <c r="AA123" s="84" t="s">
        <v>53</v>
      </c>
      <c r="AB123" s="84" t="s">
        <v>53</v>
      </c>
      <c r="AC123" s="84" t="s">
        <v>53</v>
      </c>
      <c r="AD123" s="84" t="s">
        <v>53</v>
      </c>
      <c r="AE123" s="84" t="s">
        <v>51</v>
      </c>
      <c r="AF123" s="84" t="s">
        <v>51</v>
      </c>
      <c r="AG123" s="5"/>
    </row>
    <row r="124" spans="1:33" x14ac:dyDescent="0.25">
      <c r="A124" s="94">
        <f t="shared" si="14"/>
        <v>113</v>
      </c>
      <c r="B124" s="99" t="s">
        <v>479</v>
      </c>
      <c r="C124" s="83" t="s">
        <v>480</v>
      </c>
      <c r="D124" s="83" t="s">
        <v>43</v>
      </c>
      <c r="E124" s="83" t="s">
        <v>166</v>
      </c>
      <c r="F124" s="83" t="s">
        <v>58</v>
      </c>
      <c r="G124" s="83" t="s">
        <v>59</v>
      </c>
      <c r="H124" s="83" t="s">
        <v>167</v>
      </c>
      <c r="I124" s="83" t="s">
        <v>168</v>
      </c>
      <c r="J124" s="83" t="s">
        <v>481</v>
      </c>
      <c r="K124" s="83" t="s">
        <v>482</v>
      </c>
      <c r="L124" s="83" t="s">
        <v>3</v>
      </c>
      <c r="M124" s="84" t="s">
        <v>51</v>
      </c>
      <c r="N124" s="83" t="s">
        <v>52</v>
      </c>
      <c r="O124" s="85">
        <v>108</v>
      </c>
      <c r="P124" s="85"/>
      <c r="Q124" s="85">
        <f t="shared" si="15"/>
        <v>108</v>
      </c>
      <c r="R124" s="86">
        <v>8900</v>
      </c>
      <c r="S124" s="87">
        <f t="shared" si="16"/>
        <v>961200</v>
      </c>
      <c r="T124" s="87">
        <f t="shared" si="17"/>
        <v>288360</v>
      </c>
      <c r="U124" s="87">
        <f>VLOOKUP(B124,'Tranche 1-3 2024'!$B$12:$BB$441,53,FALSE)</f>
        <v>961200</v>
      </c>
      <c r="V124" s="87">
        <f t="shared" si="18"/>
        <v>0</v>
      </c>
      <c r="W124" s="87">
        <f t="shared" si="19"/>
        <v>288360</v>
      </c>
      <c r="X124" s="88">
        <f t="shared" si="20"/>
        <v>288360</v>
      </c>
      <c r="Y124" s="84" t="s">
        <v>53</v>
      </c>
      <c r="Z124" s="84" t="s">
        <v>53</v>
      </c>
      <c r="AA124" s="84" t="s">
        <v>53</v>
      </c>
      <c r="AB124" s="84" t="s">
        <v>53</v>
      </c>
      <c r="AC124" s="84" t="s">
        <v>53</v>
      </c>
      <c r="AD124" s="84" t="s">
        <v>53</v>
      </c>
      <c r="AE124" s="84" t="s">
        <v>51</v>
      </c>
      <c r="AF124" s="84" t="s">
        <v>51</v>
      </c>
      <c r="AG124" s="5"/>
    </row>
    <row r="125" spans="1:33" x14ac:dyDescent="0.25">
      <c r="A125" s="94">
        <f t="shared" si="14"/>
        <v>114</v>
      </c>
      <c r="B125" s="100" t="s">
        <v>483</v>
      </c>
      <c r="C125" s="83" t="s">
        <v>484</v>
      </c>
      <c r="D125" s="83" t="s">
        <v>56</v>
      </c>
      <c r="E125" s="83" t="s">
        <v>304</v>
      </c>
      <c r="F125" s="83" t="s">
        <v>45</v>
      </c>
      <c r="G125" s="83" t="s">
        <v>46</v>
      </c>
      <c r="H125" s="83" t="s">
        <v>167</v>
      </c>
      <c r="I125" s="83" t="s">
        <v>168</v>
      </c>
      <c r="J125" s="83" t="s">
        <v>485</v>
      </c>
      <c r="K125" s="83" t="s">
        <v>486</v>
      </c>
      <c r="L125" s="83" t="s">
        <v>3</v>
      </c>
      <c r="M125" s="84" t="s">
        <v>51</v>
      </c>
      <c r="N125" s="83" t="s">
        <v>76</v>
      </c>
      <c r="O125" s="85">
        <v>39</v>
      </c>
      <c r="P125" s="85">
        <f>VLOOKUP(B125,'[1]Student Wthout BRN'!AF$3:AG$294,2,FALSE)</f>
        <v>23</v>
      </c>
      <c r="Q125" s="85">
        <f t="shared" si="15"/>
        <v>16</v>
      </c>
      <c r="R125" s="86">
        <v>8900</v>
      </c>
      <c r="S125" s="87">
        <f t="shared" si="16"/>
        <v>142400</v>
      </c>
      <c r="T125" s="87">
        <f t="shared" si="17"/>
        <v>42720</v>
      </c>
      <c r="U125" s="87">
        <f>VLOOKUP(B125,'Tranche 1-3 2024'!$B$12:$BB$441,53,FALSE)</f>
        <v>347100</v>
      </c>
      <c r="V125" s="87">
        <f t="shared" si="18"/>
        <v>0</v>
      </c>
      <c r="W125" s="87">
        <f t="shared" si="19"/>
        <v>42720</v>
      </c>
      <c r="X125" s="88">
        <f t="shared" si="20"/>
        <v>42720</v>
      </c>
      <c r="Y125" s="84" t="s">
        <v>51</v>
      </c>
      <c r="Z125" s="84" t="s">
        <v>53</v>
      </c>
      <c r="AA125" s="84" t="s">
        <v>51</v>
      </c>
      <c r="AB125" s="84" t="s">
        <v>53</v>
      </c>
      <c r="AC125" s="84" t="s">
        <v>53</v>
      </c>
      <c r="AD125" s="84" t="s">
        <v>53</v>
      </c>
      <c r="AE125" s="84" t="s">
        <v>51</v>
      </c>
      <c r="AF125" s="84" t="s">
        <v>51</v>
      </c>
      <c r="AG125" s="5"/>
    </row>
    <row r="126" spans="1:33" x14ac:dyDescent="0.25">
      <c r="A126" s="94">
        <f t="shared" si="14"/>
        <v>115</v>
      </c>
      <c r="B126" s="100" t="s">
        <v>426</v>
      </c>
      <c r="C126" s="83" t="s">
        <v>427</v>
      </c>
      <c r="D126" s="83" t="s">
        <v>43</v>
      </c>
      <c r="E126" s="83" t="s">
        <v>166</v>
      </c>
      <c r="F126" s="83" t="s">
        <v>58</v>
      </c>
      <c r="G126" s="83" t="s">
        <v>59</v>
      </c>
      <c r="H126" s="83" t="s">
        <v>167</v>
      </c>
      <c r="I126" s="83" t="s">
        <v>168</v>
      </c>
      <c r="J126" s="83"/>
      <c r="K126" s="83"/>
      <c r="L126" s="83" t="s">
        <v>3</v>
      </c>
      <c r="M126" s="84" t="s">
        <v>51</v>
      </c>
      <c r="N126" s="83" t="s">
        <v>52</v>
      </c>
      <c r="O126" s="85">
        <v>20</v>
      </c>
      <c r="P126" s="85">
        <f>VLOOKUP(B126,'[1]Student Wthout BRN'!AF$3:AG$294,2,FALSE)</f>
        <v>13</v>
      </c>
      <c r="Q126" s="85">
        <f t="shared" si="15"/>
        <v>7</v>
      </c>
      <c r="R126" s="86">
        <v>8900</v>
      </c>
      <c r="S126" s="87">
        <f t="shared" si="16"/>
        <v>62300</v>
      </c>
      <c r="T126" s="87">
        <f t="shared" si="17"/>
        <v>18690</v>
      </c>
      <c r="U126" s="87">
        <f>VLOOKUP(B126,'Tranche 1-3 2024'!$B$12:$BB$441,53,FALSE)</f>
        <v>178000</v>
      </c>
      <c r="V126" s="87">
        <f t="shared" si="18"/>
        <v>0</v>
      </c>
      <c r="W126" s="87">
        <f t="shared" si="19"/>
        <v>18690</v>
      </c>
      <c r="X126" s="88">
        <f t="shared" si="20"/>
        <v>18690</v>
      </c>
      <c r="Y126" s="84" t="s">
        <v>51</v>
      </c>
      <c r="Z126" s="84" t="s">
        <v>51</v>
      </c>
      <c r="AA126" s="84" t="s">
        <v>51</v>
      </c>
      <c r="AB126" s="84" t="s">
        <v>51</v>
      </c>
      <c r="AC126" s="84" t="s">
        <v>51</v>
      </c>
      <c r="AD126" s="84" t="s">
        <v>51</v>
      </c>
      <c r="AE126" s="84" t="s">
        <v>51</v>
      </c>
      <c r="AF126" s="84" t="s">
        <v>51</v>
      </c>
      <c r="AG126" s="5"/>
    </row>
    <row r="127" spans="1:33" x14ac:dyDescent="0.25">
      <c r="A127" s="94">
        <f t="shared" si="14"/>
        <v>116</v>
      </c>
      <c r="B127" s="100" t="s">
        <v>503</v>
      </c>
      <c r="C127" s="83" t="s">
        <v>504</v>
      </c>
      <c r="D127" s="83" t="s">
        <v>43</v>
      </c>
      <c r="E127" s="83" t="s">
        <v>44</v>
      </c>
      <c r="F127" s="83" t="s">
        <v>45</v>
      </c>
      <c r="G127" s="83" t="s">
        <v>46</v>
      </c>
      <c r="H127" s="83" t="s">
        <v>167</v>
      </c>
      <c r="I127" s="83" t="s">
        <v>168</v>
      </c>
      <c r="J127" s="83" t="s">
        <v>505</v>
      </c>
      <c r="K127" s="83" t="s">
        <v>506</v>
      </c>
      <c r="L127" s="83" t="s">
        <v>3</v>
      </c>
      <c r="M127" s="84" t="s">
        <v>51</v>
      </c>
      <c r="N127" s="83" t="s">
        <v>52</v>
      </c>
      <c r="O127" s="85">
        <v>39</v>
      </c>
      <c r="P127" s="85">
        <f>VLOOKUP(B127,'[1]Student Wthout BRN'!AF$3:AG$294,2,FALSE)</f>
        <v>18</v>
      </c>
      <c r="Q127" s="85">
        <f t="shared" si="15"/>
        <v>21</v>
      </c>
      <c r="R127" s="86">
        <v>8900</v>
      </c>
      <c r="S127" s="87">
        <f t="shared" si="16"/>
        <v>186900</v>
      </c>
      <c r="T127" s="87">
        <f t="shared" si="17"/>
        <v>56070</v>
      </c>
      <c r="U127" s="87">
        <f>VLOOKUP(B127,'Tranche 1-3 2024'!$B$12:$BB$441,53,FALSE)</f>
        <v>347100</v>
      </c>
      <c r="V127" s="87">
        <f t="shared" si="18"/>
        <v>0</v>
      </c>
      <c r="W127" s="87">
        <f t="shared" si="19"/>
        <v>56070</v>
      </c>
      <c r="X127" s="88">
        <f t="shared" si="20"/>
        <v>56070</v>
      </c>
      <c r="Y127" s="84" t="s">
        <v>51</v>
      </c>
      <c r="Z127" s="84" t="s">
        <v>51</v>
      </c>
      <c r="AA127" s="84" t="s">
        <v>51</v>
      </c>
      <c r="AB127" s="84" t="s">
        <v>53</v>
      </c>
      <c r="AC127" s="84" t="s">
        <v>51</v>
      </c>
      <c r="AD127" s="84" t="s">
        <v>53</v>
      </c>
      <c r="AE127" s="84" t="s">
        <v>51</v>
      </c>
      <c r="AF127" s="84" t="s">
        <v>51</v>
      </c>
      <c r="AG127" s="5"/>
    </row>
    <row r="128" spans="1:33" x14ac:dyDescent="0.25">
      <c r="A128" s="94">
        <f t="shared" si="14"/>
        <v>117</v>
      </c>
      <c r="B128" s="99" t="s">
        <v>610</v>
      </c>
      <c r="C128" s="83" t="s">
        <v>611</v>
      </c>
      <c r="D128" s="83" t="s">
        <v>43</v>
      </c>
      <c r="E128" s="83" t="s">
        <v>526</v>
      </c>
      <c r="F128" s="83" t="s">
        <v>58</v>
      </c>
      <c r="G128" s="83" t="s">
        <v>59</v>
      </c>
      <c r="H128" s="83" t="s">
        <v>612</v>
      </c>
      <c r="I128" s="83" t="s">
        <v>528</v>
      </c>
      <c r="J128" s="83" t="s">
        <v>613</v>
      </c>
      <c r="K128" s="83" t="s">
        <v>614</v>
      </c>
      <c r="L128" s="83" t="s">
        <v>3</v>
      </c>
      <c r="M128" s="84" t="s">
        <v>51</v>
      </c>
      <c r="N128" s="83" t="s">
        <v>52</v>
      </c>
      <c r="O128" s="85">
        <v>126</v>
      </c>
      <c r="P128" s="85">
        <f>VLOOKUP(B128,'[1]Student Wthout BRN'!AF$3:AG$294,2,FALSE)</f>
        <v>40</v>
      </c>
      <c r="Q128" s="85">
        <f t="shared" si="15"/>
        <v>86</v>
      </c>
      <c r="R128" s="86">
        <v>8900</v>
      </c>
      <c r="S128" s="87">
        <f t="shared" si="16"/>
        <v>765400</v>
      </c>
      <c r="T128" s="87">
        <f t="shared" si="17"/>
        <v>229620</v>
      </c>
      <c r="U128" s="87">
        <f>VLOOKUP(B128,'Tranche 1-3 2024'!$B$12:$BB$441,53,FALSE)</f>
        <v>1121400</v>
      </c>
      <c r="V128" s="87">
        <f t="shared" si="18"/>
        <v>0</v>
      </c>
      <c r="W128" s="87">
        <f t="shared" si="19"/>
        <v>229620</v>
      </c>
      <c r="X128" s="88">
        <f t="shared" si="20"/>
        <v>229620</v>
      </c>
      <c r="Y128" s="84" t="s">
        <v>53</v>
      </c>
      <c r="Z128" s="84" t="s">
        <v>53</v>
      </c>
      <c r="AA128" s="84" t="s">
        <v>53</v>
      </c>
      <c r="AB128" s="84" t="s">
        <v>53</v>
      </c>
      <c r="AC128" s="84" t="s">
        <v>53</v>
      </c>
      <c r="AD128" s="84" t="s">
        <v>53</v>
      </c>
      <c r="AE128" s="84" t="s">
        <v>51</v>
      </c>
      <c r="AF128" s="84" t="s">
        <v>51</v>
      </c>
      <c r="AG128" s="5"/>
    </row>
    <row r="129" spans="1:33" x14ac:dyDescent="0.25">
      <c r="A129" s="94">
        <f t="shared" si="14"/>
        <v>118</v>
      </c>
      <c r="B129" s="99" t="s">
        <v>639</v>
      </c>
      <c r="C129" s="83" t="s">
        <v>640</v>
      </c>
      <c r="D129" s="83" t="s">
        <v>56</v>
      </c>
      <c r="E129" s="83" t="s">
        <v>526</v>
      </c>
      <c r="F129" s="83" t="s">
        <v>58</v>
      </c>
      <c r="G129" s="83" t="s">
        <v>59</v>
      </c>
      <c r="H129" s="83" t="s">
        <v>543</v>
      </c>
      <c r="I129" s="83" t="s">
        <v>528</v>
      </c>
      <c r="J129" s="83" t="s">
        <v>641</v>
      </c>
      <c r="K129" s="83" t="s">
        <v>642</v>
      </c>
      <c r="L129" s="83" t="s">
        <v>3</v>
      </c>
      <c r="M129" s="84" t="s">
        <v>51</v>
      </c>
      <c r="N129" s="83" t="s">
        <v>52</v>
      </c>
      <c r="O129" s="85">
        <v>174</v>
      </c>
      <c r="P129" s="85">
        <f>VLOOKUP(B129,'[1]Student Wthout BRN'!AF$3:AG$294,2,FALSE)</f>
        <v>66</v>
      </c>
      <c r="Q129" s="85">
        <f t="shared" si="15"/>
        <v>108</v>
      </c>
      <c r="R129" s="86">
        <v>8900</v>
      </c>
      <c r="S129" s="87">
        <f t="shared" si="16"/>
        <v>961200</v>
      </c>
      <c r="T129" s="87">
        <f t="shared" si="17"/>
        <v>288360</v>
      </c>
      <c r="U129" s="87">
        <f>VLOOKUP(B129,'Tranche 1-3 2024'!$B$12:$BB$441,53,FALSE)</f>
        <v>1548600</v>
      </c>
      <c r="V129" s="87">
        <f t="shared" si="18"/>
        <v>0</v>
      </c>
      <c r="W129" s="87">
        <f t="shared" si="19"/>
        <v>288360</v>
      </c>
      <c r="X129" s="88">
        <f t="shared" si="20"/>
        <v>288360</v>
      </c>
      <c r="Y129" s="84" t="s">
        <v>53</v>
      </c>
      <c r="Z129" s="84" t="s">
        <v>53</v>
      </c>
      <c r="AA129" s="84" t="s">
        <v>53</v>
      </c>
      <c r="AB129" s="84" t="s">
        <v>53</v>
      </c>
      <c r="AC129" s="84" t="s">
        <v>53</v>
      </c>
      <c r="AD129" s="84" t="s">
        <v>53</v>
      </c>
      <c r="AE129" s="84" t="s">
        <v>51</v>
      </c>
      <c r="AF129" s="84" t="s">
        <v>51</v>
      </c>
      <c r="AG129" s="5"/>
    </row>
    <row r="130" spans="1:33" x14ac:dyDescent="0.25">
      <c r="A130" s="94">
        <f t="shared" si="14"/>
        <v>119</v>
      </c>
      <c r="B130" s="99" t="s">
        <v>562</v>
      </c>
      <c r="C130" s="83" t="s">
        <v>563</v>
      </c>
      <c r="D130" s="83" t="s">
        <v>43</v>
      </c>
      <c r="E130" s="83" t="s">
        <v>44</v>
      </c>
      <c r="F130" s="83" t="s">
        <v>45</v>
      </c>
      <c r="G130" s="83" t="s">
        <v>46</v>
      </c>
      <c r="H130" s="83" t="s">
        <v>527</v>
      </c>
      <c r="I130" s="83" t="s">
        <v>528</v>
      </c>
      <c r="J130" s="83" t="s">
        <v>564</v>
      </c>
      <c r="K130" s="83" t="s">
        <v>565</v>
      </c>
      <c r="L130" s="83" t="s">
        <v>3</v>
      </c>
      <c r="M130" s="84" t="s">
        <v>51</v>
      </c>
      <c r="N130" s="83" t="s">
        <v>52</v>
      </c>
      <c r="O130" s="85">
        <v>77</v>
      </c>
      <c r="P130" s="85">
        <f>VLOOKUP(B130,'[1]Student Wthout BRN'!AF$3:AG$294,2,FALSE)</f>
        <v>2</v>
      </c>
      <c r="Q130" s="85">
        <f t="shared" si="15"/>
        <v>75</v>
      </c>
      <c r="R130" s="86">
        <v>8900</v>
      </c>
      <c r="S130" s="87">
        <f t="shared" si="16"/>
        <v>667500</v>
      </c>
      <c r="T130" s="87">
        <f t="shared" si="17"/>
        <v>200250</v>
      </c>
      <c r="U130" s="87">
        <f>VLOOKUP(B130,'Tranche 1-3 2024'!$B$12:$BB$441,53,FALSE)</f>
        <v>685300</v>
      </c>
      <c r="V130" s="87">
        <f t="shared" si="18"/>
        <v>0</v>
      </c>
      <c r="W130" s="87">
        <f t="shared" si="19"/>
        <v>200250</v>
      </c>
      <c r="X130" s="88">
        <f t="shared" si="20"/>
        <v>200250</v>
      </c>
      <c r="Y130" s="84" t="s">
        <v>53</v>
      </c>
      <c r="Z130" s="84" t="s">
        <v>53</v>
      </c>
      <c r="AA130" s="84" t="s">
        <v>53</v>
      </c>
      <c r="AB130" s="84" t="s">
        <v>53</v>
      </c>
      <c r="AC130" s="84" t="s">
        <v>53</v>
      </c>
      <c r="AD130" s="84" t="s">
        <v>53</v>
      </c>
      <c r="AE130" s="84" t="s">
        <v>51</v>
      </c>
      <c r="AF130" s="84" t="s">
        <v>51</v>
      </c>
      <c r="AG130" s="5"/>
    </row>
    <row r="131" spans="1:33" x14ac:dyDescent="0.25">
      <c r="A131" s="94">
        <f t="shared" si="14"/>
        <v>120</v>
      </c>
      <c r="B131" s="99" t="s">
        <v>643</v>
      </c>
      <c r="C131" s="83" t="s">
        <v>644</v>
      </c>
      <c r="D131" s="83" t="s">
        <v>43</v>
      </c>
      <c r="E131" s="83" t="s">
        <v>526</v>
      </c>
      <c r="F131" s="83" t="s">
        <v>58</v>
      </c>
      <c r="G131" s="83" t="s">
        <v>59</v>
      </c>
      <c r="H131" s="83" t="s">
        <v>543</v>
      </c>
      <c r="I131" s="83" t="s">
        <v>528</v>
      </c>
      <c r="J131" s="83" t="s">
        <v>645</v>
      </c>
      <c r="K131" s="83" t="s">
        <v>646</v>
      </c>
      <c r="L131" s="83" t="s">
        <v>3</v>
      </c>
      <c r="M131" s="84" t="s">
        <v>51</v>
      </c>
      <c r="N131" s="83" t="s">
        <v>52</v>
      </c>
      <c r="O131" s="85">
        <v>178</v>
      </c>
      <c r="P131" s="85">
        <f>VLOOKUP(B131,'[1]Student Wthout BRN'!AF$3:AG$294,2,FALSE)</f>
        <v>15</v>
      </c>
      <c r="Q131" s="85">
        <f t="shared" si="15"/>
        <v>163</v>
      </c>
      <c r="R131" s="86">
        <v>8900</v>
      </c>
      <c r="S131" s="87">
        <f t="shared" si="16"/>
        <v>1450700</v>
      </c>
      <c r="T131" s="87">
        <f t="shared" si="17"/>
        <v>435210</v>
      </c>
      <c r="U131" s="87">
        <f>VLOOKUP(B131,'Tranche 1-3 2024'!$B$12:$BB$441,53,FALSE)</f>
        <v>1584200</v>
      </c>
      <c r="V131" s="87">
        <f t="shared" si="18"/>
        <v>0</v>
      </c>
      <c r="W131" s="87">
        <f t="shared" si="19"/>
        <v>435210</v>
      </c>
      <c r="X131" s="88">
        <f t="shared" si="20"/>
        <v>435210</v>
      </c>
      <c r="Y131" s="84" t="s">
        <v>53</v>
      </c>
      <c r="Z131" s="84" t="s">
        <v>53</v>
      </c>
      <c r="AA131" s="84" t="s">
        <v>53</v>
      </c>
      <c r="AB131" s="84" t="s">
        <v>53</v>
      </c>
      <c r="AC131" s="84" t="s">
        <v>53</v>
      </c>
      <c r="AD131" s="84" t="s">
        <v>53</v>
      </c>
      <c r="AE131" s="84" t="s">
        <v>51</v>
      </c>
      <c r="AF131" s="84" t="s">
        <v>51</v>
      </c>
      <c r="AG131" s="5"/>
    </row>
    <row r="132" spans="1:33" x14ac:dyDescent="0.25">
      <c r="A132" s="94">
        <f t="shared" si="14"/>
        <v>121</v>
      </c>
      <c r="B132" s="99" t="s">
        <v>524</v>
      </c>
      <c r="C132" s="83" t="s">
        <v>525</v>
      </c>
      <c r="D132" s="83" t="s">
        <v>43</v>
      </c>
      <c r="E132" s="83" t="s">
        <v>526</v>
      </c>
      <c r="F132" s="83" t="s">
        <v>58</v>
      </c>
      <c r="G132" s="83" t="s">
        <v>59</v>
      </c>
      <c r="H132" s="83" t="s">
        <v>527</v>
      </c>
      <c r="I132" s="83" t="s">
        <v>528</v>
      </c>
      <c r="J132" s="83" t="s">
        <v>529</v>
      </c>
      <c r="K132" s="83" t="s">
        <v>530</v>
      </c>
      <c r="L132" s="83" t="s">
        <v>3</v>
      </c>
      <c r="M132" s="84" t="s">
        <v>53</v>
      </c>
      <c r="N132" s="83" t="s">
        <v>52</v>
      </c>
      <c r="O132" s="85">
        <v>151</v>
      </c>
      <c r="P132" s="85">
        <f>VLOOKUP(B132,'[1]Student Wthout BRN'!AF$3:AG$294,2,FALSE)</f>
        <v>8</v>
      </c>
      <c r="Q132" s="85">
        <f t="shared" si="15"/>
        <v>143</v>
      </c>
      <c r="R132" s="86">
        <v>8900</v>
      </c>
      <c r="S132" s="87">
        <f t="shared" si="16"/>
        <v>1272700</v>
      </c>
      <c r="T132" s="87">
        <f t="shared" si="17"/>
        <v>381810</v>
      </c>
      <c r="U132" s="87">
        <f>VLOOKUP(B132,'Tranche 1-3 2024'!$B$12:$BB$441,53,FALSE)</f>
        <v>1343900</v>
      </c>
      <c r="V132" s="87">
        <f t="shared" si="18"/>
        <v>0</v>
      </c>
      <c r="W132" s="87">
        <f t="shared" si="19"/>
        <v>381810</v>
      </c>
      <c r="X132" s="88">
        <f t="shared" si="20"/>
        <v>381810</v>
      </c>
      <c r="Y132" s="84" t="s">
        <v>53</v>
      </c>
      <c r="Z132" s="84" t="s">
        <v>53</v>
      </c>
      <c r="AA132" s="84" t="s">
        <v>53</v>
      </c>
      <c r="AB132" s="84" t="s">
        <v>53</v>
      </c>
      <c r="AC132" s="84" t="s">
        <v>53</v>
      </c>
      <c r="AD132" s="84" t="s">
        <v>53</v>
      </c>
      <c r="AE132" s="84" t="s">
        <v>51</v>
      </c>
      <c r="AF132" s="84" t="s">
        <v>51</v>
      </c>
      <c r="AG132" s="5"/>
    </row>
    <row r="133" spans="1:33" x14ac:dyDescent="0.25">
      <c r="A133" s="94">
        <f t="shared" si="14"/>
        <v>122</v>
      </c>
      <c r="B133" s="99" t="s">
        <v>531</v>
      </c>
      <c r="C133" s="83" t="s">
        <v>532</v>
      </c>
      <c r="D133" s="83" t="s">
        <v>56</v>
      </c>
      <c r="E133" s="83" t="s">
        <v>526</v>
      </c>
      <c r="F133" s="83" t="s">
        <v>58</v>
      </c>
      <c r="G133" s="83" t="s">
        <v>59</v>
      </c>
      <c r="H133" s="83" t="s">
        <v>527</v>
      </c>
      <c r="I133" s="83" t="s">
        <v>528</v>
      </c>
      <c r="J133" s="83" t="s">
        <v>529</v>
      </c>
      <c r="K133" s="83" t="s">
        <v>530</v>
      </c>
      <c r="L133" s="83" t="s">
        <v>3</v>
      </c>
      <c r="M133" s="84" t="s">
        <v>53</v>
      </c>
      <c r="N133" s="83" t="s">
        <v>52</v>
      </c>
      <c r="O133" s="85">
        <v>39</v>
      </c>
      <c r="P133" s="85">
        <f>VLOOKUP(B133,'[1]Student Wthout BRN'!AF$3:AG$294,2,FALSE)</f>
        <v>7</v>
      </c>
      <c r="Q133" s="85">
        <f t="shared" si="15"/>
        <v>32</v>
      </c>
      <c r="R133" s="86">
        <v>8900</v>
      </c>
      <c r="S133" s="87">
        <f t="shared" si="16"/>
        <v>284800</v>
      </c>
      <c r="T133" s="87">
        <f t="shared" si="17"/>
        <v>85440</v>
      </c>
      <c r="U133" s="87">
        <f>VLOOKUP(B133,'Tranche 1-3 2024'!$B$12:$BB$441,53,FALSE)</f>
        <v>347100</v>
      </c>
      <c r="V133" s="87">
        <f t="shared" si="18"/>
        <v>0</v>
      </c>
      <c r="W133" s="87">
        <f t="shared" si="19"/>
        <v>85440</v>
      </c>
      <c r="X133" s="88">
        <f t="shared" si="20"/>
        <v>85440</v>
      </c>
      <c r="Y133" s="84" t="s">
        <v>53</v>
      </c>
      <c r="Z133" s="84" t="s">
        <v>53</v>
      </c>
      <c r="AA133" s="84" t="s">
        <v>53</v>
      </c>
      <c r="AB133" s="84" t="s">
        <v>53</v>
      </c>
      <c r="AC133" s="84" t="s">
        <v>53</v>
      </c>
      <c r="AD133" s="84" t="s">
        <v>53</v>
      </c>
      <c r="AE133" s="84" t="s">
        <v>51</v>
      </c>
      <c r="AF133" s="84" t="s">
        <v>51</v>
      </c>
      <c r="AG133" s="5"/>
    </row>
    <row r="134" spans="1:33" x14ac:dyDescent="0.25">
      <c r="A134" s="94">
        <f t="shared" si="14"/>
        <v>123</v>
      </c>
      <c r="B134" s="99" t="s">
        <v>647</v>
      </c>
      <c r="C134" s="83" t="s">
        <v>648</v>
      </c>
      <c r="D134" s="83" t="s">
        <v>43</v>
      </c>
      <c r="E134" s="83" t="s">
        <v>526</v>
      </c>
      <c r="F134" s="83" t="s">
        <v>58</v>
      </c>
      <c r="G134" s="83" t="s">
        <v>59</v>
      </c>
      <c r="H134" s="83" t="s">
        <v>543</v>
      </c>
      <c r="I134" s="83" t="s">
        <v>528</v>
      </c>
      <c r="J134" s="83" t="s">
        <v>649</v>
      </c>
      <c r="K134" s="83" t="s">
        <v>650</v>
      </c>
      <c r="L134" s="83" t="s">
        <v>3</v>
      </c>
      <c r="M134" s="84" t="s">
        <v>53</v>
      </c>
      <c r="N134" s="83" t="s">
        <v>52</v>
      </c>
      <c r="O134" s="85">
        <v>211</v>
      </c>
      <c r="P134" s="85">
        <f>VLOOKUP(B134,'[1]Student Wthout BRN'!AF$3:AG$294,2,FALSE)</f>
        <v>19</v>
      </c>
      <c r="Q134" s="85">
        <f t="shared" si="15"/>
        <v>192</v>
      </c>
      <c r="R134" s="86">
        <v>8900</v>
      </c>
      <c r="S134" s="87">
        <f t="shared" si="16"/>
        <v>1708800</v>
      </c>
      <c r="T134" s="87">
        <f t="shared" si="17"/>
        <v>512640</v>
      </c>
      <c r="U134" s="87">
        <f>VLOOKUP(B134,'Tranche 1-3 2024'!$B$12:$BB$441,53,FALSE)</f>
        <v>1877900</v>
      </c>
      <c r="V134" s="87">
        <f t="shared" si="18"/>
        <v>0</v>
      </c>
      <c r="W134" s="87">
        <f t="shared" si="19"/>
        <v>512640</v>
      </c>
      <c r="X134" s="88">
        <f t="shared" si="20"/>
        <v>512640</v>
      </c>
      <c r="Y134" s="84" t="s">
        <v>53</v>
      </c>
      <c r="Z134" s="84" t="s">
        <v>53</v>
      </c>
      <c r="AA134" s="84" t="s">
        <v>53</v>
      </c>
      <c r="AB134" s="84" t="s">
        <v>53</v>
      </c>
      <c r="AC134" s="84" t="s">
        <v>53</v>
      </c>
      <c r="AD134" s="84" t="s">
        <v>53</v>
      </c>
      <c r="AE134" s="84" t="s">
        <v>51</v>
      </c>
      <c r="AF134" s="84" t="s">
        <v>51</v>
      </c>
      <c r="AG134" s="5"/>
    </row>
    <row r="135" spans="1:33" x14ac:dyDescent="0.25">
      <c r="A135" s="94">
        <f t="shared" si="14"/>
        <v>124</v>
      </c>
      <c r="B135" s="99" t="s">
        <v>533</v>
      </c>
      <c r="C135" s="83" t="s">
        <v>534</v>
      </c>
      <c r="D135" s="83" t="s">
        <v>43</v>
      </c>
      <c r="E135" s="83" t="s">
        <v>526</v>
      </c>
      <c r="F135" s="83" t="s">
        <v>58</v>
      </c>
      <c r="G135" s="83" t="s">
        <v>59</v>
      </c>
      <c r="H135" s="83" t="s">
        <v>527</v>
      </c>
      <c r="I135" s="83" t="s">
        <v>528</v>
      </c>
      <c r="J135" s="83" t="s">
        <v>535</v>
      </c>
      <c r="K135" s="83" t="s">
        <v>536</v>
      </c>
      <c r="L135" s="83" t="s">
        <v>3</v>
      </c>
      <c r="M135" s="84" t="s">
        <v>51</v>
      </c>
      <c r="N135" s="83" t="s">
        <v>52</v>
      </c>
      <c r="O135" s="85">
        <v>51</v>
      </c>
      <c r="P135" s="85">
        <f>VLOOKUP(B135,'[1]Student Wthout BRN'!AF$3:AG$294,2,FALSE)</f>
        <v>5</v>
      </c>
      <c r="Q135" s="85">
        <f t="shared" si="15"/>
        <v>46</v>
      </c>
      <c r="R135" s="86">
        <v>8900</v>
      </c>
      <c r="S135" s="87">
        <f t="shared" si="16"/>
        <v>409400</v>
      </c>
      <c r="T135" s="87">
        <f t="shared" si="17"/>
        <v>122820</v>
      </c>
      <c r="U135" s="87">
        <f>VLOOKUP(B135,'Tranche 1-3 2024'!$B$12:$BB$441,53,FALSE)</f>
        <v>453900</v>
      </c>
      <c r="V135" s="87">
        <f t="shared" si="18"/>
        <v>0</v>
      </c>
      <c r="W135" s="87">
        <f t="shared" si="19"/>
        <v>122820</v>
      </c>
      <c r="X135" s="88">
        <f t="shared" si="20"/>
        <v>122820</v>
      </c>
      <c r="Y135" s="84" t="s">
        <v>53</v>
      </c>
      <c r="Z135" s="84" t="s">
        <v>53</v>
      </c>
      <c r="AA135" s="84" t="s">
        <v>53</v>
      </c>
      <c r="AB135" s="84" t="s">
        <v>53</v>
      </c>
      <c r="AC135" s="84" t="s">
        <v>53</v>
      </c>
      <c r="AD135" s="84" t="s">
        <v>53</v>
      </c>
      <c r="AE135" s="84" t="s">
        <v>51</v>
      </c>
      <c r="AF135" s="84" t="s">
        <v>51</v>
      </c>
      <c r="AG135" s="5"/>
    </row>
    <row r="136" spans="1:33" x14ac:dyDescent="0.25">
      <c r="A136" s="94">
        <f t="shared" si="14"/>
        <v>125</v>
      </c>
      <c r="B136" s="99" t="s">
        <v>651</v>
      </c>
      <c r="C136" s="83" t="s">
        <v>652</v>
      </c>
      <c r="D136" s="83" t="s">
        <v>56</v>
      </c>
      <c r="E136" s="83" t="s">
        <v>179</v>
      </c>
      <c r="F136" s="83" t="s">
        <v>45</v>
      </c>
      <c r="G136" s="83" t="s">
        <v>46</v>
      </c>
      <c r="H136" s="83" t="s">
        <v>543</v>
      </c>
      <c r="I136" s="83" t="s">
        <v>528</v>
      </c>
      <c r="J136" s="83" t="s">
        <v>653</v>
      </c>
      <c r="K136" s="83" t="s">
        <v>654</v>
      </c>
      <c r="L136" s="83" t="s">
        <v>3</v>
      </c>
      <c r="M136" s="84" t="s">
        <v>51</v>
      </c>
      <c r="N136" s="83" t="s">
        <v>52</v>
      </c>
      <c r="O136" s="85">
        <v>69</v>
      </c>
      <c r="P136" s="85">
        <f>VLOOKUP(B136,'[1]Student Wthout BRN'!AF$3:AG$294,2,FALSE)</f>
        <v>6</v>
      </c>
      <c r="Q136" s="85">
        <f t="shared" si="15"/>
        <v>63</v>
      </c>
      <c r="R136" s="86">
        <v>8900</v>
      </c>
      <c r="S136" s="87">
        <f t="shared" si="16"/>
        <v>560700</v>
      </c>
      <c r="T136" s="87">
        <f t="shared" si="17"/>
        <v>168210</v>
      </c>
      <c r="U136" s="87">
        <f>VLOOKUP(B136,'Tranche 1-3 2024'!$B$12:$BB$441,53,FALSE)</f>
        <v>614100</v>
      </c>
      <c r="V136" s="87">
        <f t="shared" si="18"/>
        <v>0</v>
      </c>
      <c r="W136" s="87">
        <f t="shared" si="19"/>
        <v>168210</v>
      </c>
      <c r="X136" s="88">
        <f t="shared" si="20"/>
        <v>168210</v>
      </c>
      <c r="Y136" s="84" t="s">
        <v>53</v>
      </c>
      <c r="Z136" s="84" t="s">
        <v>53</v>
      </c>
      <c r="AA136" s="84" t="s">
        <v>53</v>
      </c>
      <c r="AB136" s="84" t="s">
        <v>53</v>
      </c>
      <c r="AC136" s="84" t="s">
        <v>53</v>
      </c>
      <c r="AD136" s="84" t="s">
        <v>53</v>
      </c>
      <c r="AE136" s="84" t="s">
        <v>51</v>
      </c>
      <c r="AF136" s="84" t="s">
        <v>51</v>
      </c>
      <c r="AG136" s="5"/>
    </row>
    <row r="137" spans="1:33" x14ac:dyDescent="0.25">
      <c r="A137" s="94">
        <f t="shared" si="14"/>
        <v>126</v>
      </c>
      <c r="B137" s="99" t="s">
        <v>623</v>
      </c>
      <c r="C137" s="83" t="s">
        <v>624</v>
      </c>
      <c r="D137" s="83" t="s">
        <v>56</v>
      </c>
      <c r="E137" s="83" t="s">
        <v>526</v>
      </c>
      <c r="F137" s="83" t="s">
        <v>58</v>
      </c>
      <c r="G137" s="83" t="s">
        <v>59</v>
      </c>
      <c r="H137" s="83" t="s">
        <v>612</v>
      </c>
      <c r="I137" s="83" t="s">
        <v>528</v>
      </c>
      <c r="J137" s="83" t="s">
        <v>625</v>
      </c>
      <c r="K137" s="83" t="s">
        <v>626</v>
      </c>
      <c r="L137" s="83" t="s">
        <v>3</v>
      </c>
      <c r="M137" s="84" t="s">
        <v>51</v>
      </c>
      <c r="N137" s="83" t="s">
        <v>52</v>
      </c>
      <c r="O137" s="85">
        <v>36</v>
      </c>
      <c r="P137" s="85">
        <f>VLOOKUP(B137,'[1]Student Wthout BRN'!AF$3:AG$294,2,FALSE)</f>
        <v>10</v>
      </c>
      <c r="Q137" s="85">
        <f t="shared" si="15"/>
        <v>26</v>
      </c>
      <c r="R137" s="86">
        <v>8900</v>
      </c>
      <c r="S137" s="87">
        <f t="shared" si="16"/>
        <v>231400</v>
      </c>
      <c r="T137" s="87">
        <f t="shared" si="17"/>
        <v>69420</v>
      </c>
      <c r="U137" s="87">
        <f>VLOOKUP(B137,'Tranche 1-3 2024'!$B$12:$BB$441,53,FALSE)</f>
        <v>320400</v>
      </c>
      <c r="V137" s="87">
        <f t="shared" si="18"/>
        <v>0</v>
      </c>
      <c r="W137" s="87">
        <f t="shared" si="19"/>
        <v>69420</v>
      </c>
      <c r="X137" s="88">
        <f t="shared" si="20"/>
        <v>69420</v>
      </c>
      <c r="Y137" s="84" t="s">
        <v>53</v>
      </c>
      <c r="Z137" s="84" t="s">
        <v>53</v>
      </c>
      <c r="AA137" s="84" t="s">
        <v>53</v>
      </c>
      <c r="AB137" s="84" t="s">
        <v>53</v>
      </c>
      <c r="AC137" s="84" t="s">
        <v>53</v>
      </c>
      <c r="AD137" s="84" t="s">
        <v>53</v>
      </c>
      <c r="AE137" s="84" t="s">
        <v>51</v>
      </c>
      <c r="AF137" s="84" t="s">
        <v>51</v>
      </c>
      <c r="AG137" s="5"/>
    </row>
    <row r="138" spans="1:33" x14ac:dyDescent="0.25">
      <c r="A138" s="94">
        <f t="shared" si="14"/>
        <v>127</v>
      </c>
      <c r="B138" s="99" t="s">
        <v>615</v>
      </c>
      <c r="C138" s="83" t="s">
        <v>616</v>
      </c>
      <c r="D138" s="83" t="s">
        <v>43</v>
      </c>
      <c r="E138" s="83" t="s">
        <v>44</v>
      </c>
      <c r="F138" s="83" t="s">
        <v>45</v>
      </c>
      <c r="G138" s="83" t="s">
        <v>46</v>
      </c>
      <c r="H138" s="83" t="s">
        <v>612</v>
      </c>
      <c r="I138" s="83" t="s">
        <v>528</v>
      </c>
      <c r="J138" s="83" t="s">
        <v>617</v>
      </c>
      <c r="K138" s="83" t="s">
        <v>618</v>
      </c>
      <c r="L138" s="83" t="s">
        <v>3</v>
      </c>
      <c r="M138" s="84" t="s">
        <v>51</v>
      </c>
      <c r="N138" s="83" t="s">
        <v>52</v>
      </c>
      <c r="O138" s="85">
        <v>192</v>
      </c>
      <c r="P138" s="85">
        <f>VLOOKUP(B138,'[1]Student Wthout BRN'!AF$3:AG$294,2,FALSE)</f>
        <v>85</v>
      </c>
      <c r="Q138" s="85">
        <f t="shared" si="15"/>
        <v>107</v>
      </c>
      <c r="R138" s="86">
        <v>8900</v>
      </c>
      <c r="S138" s="87">
        <f t="shared" si="16"/>
        <v>952300</v>
      </c>
      <c r="T138" s="87">
        <f t="shared" si="17"/>
        <v>285690</v>
      </c>
      <c r="U138" s="87">
        <f>VLOOKUP(B138,'Tranche 1-3 2024'!$B$12:$BB$441,53,FALSE)</f>
        <v>1708800</v>
      </c>
      <c r="V138" s="87">
        <f t="shared" si="18"/>
        <v>0</v>
      </c>
      <c r="W138" s="87">
        <f t="shared" si="19"/>
        <v>285690</v>
      </c>
      <c r="X138" s="88">
        <f t="shared" si="20"/>
        <v>285690</v>
      </c>
      <c r="Y138" s="84" t="s">
        <v>53</v>
      </c>
      <c r="Z138" s="84" t="s">
        <v>53</v>
      </c>
      <c r="AA138" s="84" t="s">
        <v>53</v>
      </c>
      <c r="AB138" s="84" t="s">
        <v>53</v>
      </c>
      <c r="AC138" s="84" t="s">
        <v>53</v>
      </c>
      <c r="AD138" s="84" t="s">
        <v>53</v>
      </c>
      <c r="AE138" s="84" t="s">
        <v>51</v>
      </c>
      <c r="AF138" s="84" t="s">
        <v>51</v>
      </c>
      <c r="AG138" s="5"/>
    </row>
    <row r="139" spans="1:33" x14ac:dyDescent="0.25">
      <c r="A139" s="94">
        <f t="shared" si="14"/>
        <v>128</v>
      </c>
      <c r="B139" s="99" t="s">
        <v>537</v>
      </c>
      <c r="C139" s="83" t="s">
        <v>538</v>
      </c>
      <c r="D139" s="83" t="s">
        <v>43</v>
      </c>
      <c r="E139" s="83" t="s">
        <v>526</v>
      </c>
      <c r="F139" s="83" t="s">
        <v>58</v>
      </c>
      <c r="G139" s="83" t="s">
        <v>59</v>
      </c>
      <c r="H139" s="83" t="s">
        <v>527</v>
      </c>
      <c r="I139" s="83" t="s">
        <v>528</v>
      </c>
      <c r="J139" s="83" t="s">
        <v>539</v>
      </c>
      <c r="K139" s="83" t="s">
        <v>540</v>
      </c>
      <c r="L139" s="83" t="s">
        <v>3</v>
      </c>
      <c r="M139" s="84" t="s">
        <v>51</v>
      </c>
      <c r="N139" s="83" t="s">
        <v>52</v>
      </c>
      <c r="O139" s="85">
        <v>116</v>
      </c>
      <c r="P139" s="85">
        <f>VLOOKUP(B139,'[1]Student Wthout BRN'!AF$3:AG$294,2,FALSE)</f>
        <v>3</v>
      </c>
      <c r="Q139" s="85">
        <f t="shared" si="15"/>
        <v>113</v>
      </c>
      <c r="R139" s="86">
        <v>8900</v>
      </c>
      <c r="S139" s="87">
        <f t="shared" si="16"/>
        <v>1005700</v>
      </c>
      <c r="T139" s="87">
        <f t="shared" si="17"/>
        <v>301710</v>
      </c>
      <c r="U139" s="87">
        <f>VLOOKUP(B139,'Tranche 1-3 2024'!$B$12:$BB$441,53,FALSE)</f>
        <v>1032400</v>
      </c>
      <c r="V139" s="87">
        <f t="shared" si="18"/>
        <v>0</v>
      </c>
      <c r="W139" s="87">
        <f t="shared" si="19"/>
        <v>301710</v>
      </c>
      <c r="X139" s="88">
        <f t="shared" si="20"/>
        <v>301710</v>
      </c>
      <c r="Y139" s="84" t="s">
        <v>53</v>
      </c>
      <c r="Z139" s="84" t="s">
        <v>53</v>
      </c>
      <c r="AA139" s="84" t="s">
        <v>53</v>
      </c>
      <c r="AB139" s="84" t="s">
        <v>53</v>
      </c>
      <c r="AC139" s="84" t="s">
        <v>53</v>
      </c>
      <c r="AD139" s="84" t="s">
        <v>53</v>
      </c>
      <c r="AE139" s="84" t="s">
        <v>51</v>
      </c>
      <c r="AF139" s="84" t="s">
        <v>51</v>
      </c>
      <c r="AG139" s="5"/>
    </row>
    <row r="140" spans="1:33" x14ac:dyDescent="0.25">
      <c r="A140" s="94">
        <f t="shared" si="14"/>
        <v>129</v>
      </c>
      <c r="B140" s="99" t="s">
        <v>659</v>
      </c>
      <c r="C140" s="83" t="s">
        <v>660</v>
      </c>
      <c r="D140" s="83" t="s">
        <v>43</v>
      </c>
      <c r="E140" s="83" t="s">
        <v>44</v>
      </c>
      <c r="F140" s="83" t="s">
        <v>45</v>
      </c>
      <c r="G140" s="83" t="s">
        <v>46</v>
      </c>
      <c r="H140" s="83" t="s">
        <v>543</v>
      </c>
      <c r="I140" s="83" t="s">
        <v>528</v>
      </c>
      <c r="J140" s="83" t="s">
        <v>661</v>
      </c>
      <c r="K140" s="83" t="s">
        <v>662</v>
      </c>
      <c r="L140" s="83" t="s">
        <v>3</v>
      </c>
      <c r="M140" s="84" t="s">
        <v>51</v>
      </c>
      <c r="N140" s="83" t="s">
        <v>52</v>
      </c>
      <c r="O140" s="85">
        <v>146</v>
      </c>
      <c r="P140" s="85">
        <f>VLOOKUP(B140,'[1]Student Wthout BRN'!AF$3:AG$294,2,FALSE)</f>
        <v>4</v>
      </c>
      <c r="Q140" s="85">
        <f t="shared" si="15"/>
        <v>142</v>
      </c>
      <c r="R140" s="86">
        <v>8900</v>
      </c>
      <c r="S140" s="87">
        <f t="shared" si="16"/>
        <v>1263800</v>
      </c>
      <c r="T140" s="87">
        <f t="shared" si="17"/>
        <v>379140</v>
      </c>
      <c r="U140" s="87">
        <f>VLOOKUP(B140,'Tranche 1-3 2024'!$B$12:$BB$441,53,FALSE)</f>
        <v>1299400</v>
      </c>
      <c r="V140" s="87">
        <f t="shared" si="18"/>
        <v>0</v>
      </c>
      <c r="W140" s="87">
        <f t="shared" si="19"/>
        <v>379140</v>
      </c>
      <c r="X140" s="88">
        <f t="shared" si="20"/>
        <v>379140</v>
      </c>
      <c r="Y140" s="84" t="s">
        <v>53</v>
      </c>
      <c r="Z140" s="84" t="s">
        <v>53</v>
      </c>
      <c r="AA140" s="84" t="s">
        <v>53</v>
      </c>
      <c r="AB140" s="84" t="s">
        <v>53</v>
      </c>
      <c r="AC140" s="84" t="s">
        <v>53</v>
      </c>
      <c r="AD140" s="84" t="s">
        <v>53</v>
      </c>
      <c r="AE140" s="84" t="s">
        <v>51</v>
      </c>
      <c r="AF140" s="84" t="s">
        <v>51</v>
      </c>
      <c r="AG140" s="5"/>
    </row>
    <row r="141" spans="1:33" x14ac:dyDescent="0.25">
      <c r="A141" s="94">
        <f t="shared" si="14"/>
        <v>130</v>
      </c>
      <c r="B141" s="99" t="s">
        <v>663</v>
      </c>
      <c r="C141" s="83" t="s">
        <v>664</v>
      </c>
      <c r="D141" s="83" t="s">
        <v>43</v>
      </c>
      <c r="E141" s="83" t="s">
        <v>44</v>
      </c>
      <c r="F141" s="83" t="s">
        <v>45</v>
      </c>
      <c r="G141" s="83" t="s">
        <v>46</v>
      </c>
      <c r="H141" s="83" t="s">
        <v>543</v>
      </c>
      <c r="I141" s="83" t="s">
        <v>528</v>
      </c>
      <c r="J141" s="83" t="s">
        <v>665</v>
      </c>
      <c r="K141" s="83" t="s">
        <v>666</v>
      </c>
      <c r="L141" s="83" t="s">
        <v>3</v>
      </c>
      <c r="M141" s="84" t="s">
        <v>51</v>
      </c>
      <c r="N141" s="83" t="s">
        <v>52</v>
      </c>
      <c r="O141" s="85">
        <v>69</v>
      </c>
      <c r="P141" s="85">
        <f>VLOOKUP(B141,'[1]Student Wthout BRN'!AF$3:AG$294,2,FALSE)</f>
        <v>31</v>
      </c>
      <c r="Q141" s="85">
        <f t="shared" si="15"/>
        <v>38</v>
      </c>
      <c r="R141" s="86">
        <v>8900</v>
      </c>
      <c r="S141" s="87">
        <f t="shared" si="16"/>
        <v>338200</v>
      </c>
      <c r="T141" s="87">
        <f t="shared" si="17"/>
        <v>101460</v>
      </c>
      <c r="U141" s="87">
        <f>VLOOKUP(B141,'Tranche 1-3 2024'!$B$12:$BB$441,53,FALSE)</f>
        <v>614100</v>
      </c>
      <c r="V141" s="87">
        <f t="shared" si="18"/>
        <v>0</v>
      </c>
      <c r="W141" s="87">
        <f t="shared" si="19"/>
        <v>101460</v>
      </c>
      <c r="X141" s="88">
        <f t="shared" si="20"/>
        <v>101460</v>
      </c>
      <c r="Y141" s="84" t="s">
        <v>53</v>
      </c>
      <c r="Z141" s="84" t="s">
        <v>53</v>
      </c>
      <c r="AA141" s="84" t="s">
        <v>53</v>
      </c>
      <c r="AB141" s="84" t="s">
        <v>53</v>
      </c>
      <c r="AC141" s="84" t="s">
        <v>53</v>
      </c>
      <c r="AD141" s="84" t="s">
        <v>53</v>
      </c>
      <c r="AE141" s="84" t="s">
        <v>51</v>
      </c>
      <c r="AF141" s="84" t="s">
        <v>51</v>
      </c>
      <c r="AG141" s="5"/>
    </row>
    <row r="142" spans="1:33" x14ac:dyDescent="0.25">
      <c r="A142" s="94">
        <f t="shared" si="14"/>
        <v>131</v>
      </c>
      <c r="B142" s="99" t="s">
        <v>667</v>
      </c>
      <c r="C142" s="83" t="s">
        <v>668</v>
      </c>
      <c r="D142" s="83" t="s">
        <v>43</v>
      </c>
      <c r="E142" s="83" t="s">
        <v>44</v>
      </c>
      <c r="F142" s="83" t="s">
        <v>45</v>
      </c>
      <c r="G142" s="83" t="s">
        <v>46</v>
      </c>
      <c r="H142" s="83" t="s">
        <v>543</v>
      </c>
      <c r="I142" s="83" t="s">
        <v>528</v>
      </c>
      <c r="J142" s="83" t="s">
        <v>669</v>
      </c>
      <c r="K142" s="83" t="s">
        <v>670</v>
      </c>
      <c r="L142" s="83" t="s">
        <v>3</v>
      </c>
      <c r="M142" s="84" t="s">
        <v>51</v>
      </c>
      <c r="N142" s="83" t="s">
        <v>52</v>
      </c>
      <c r="O142" s="85">
        <v>125</v>
      </c>
      <c r="P142" s="85">
        <f>VLOOKUP(B142,'[1]Student Wthout BRN'!AF$3:AG$294,2,FALSE)</f>
        <v>24</v>
      </c>
      <c r="Q142" s="85">
        <f t="shared" si="15"/>
        <v>101</v>
      </c>
      <c r="R142" s="86">
        <v>8900</v>
      </c>
      <c r="S142" s="87">
        <f t="shared" si="16"/>
        <v>898900</v>
      </c>
      <c r="T142" s="87">
        <f t="shared" si="17"/>
        <v>269670</v>
      </c>
      <c r="U142" s="87">
        <f>VLOOKUP(B142,'Tranche 1-3 2024'!$B$12:$BB$441,53,FALSE)</f>
        <v>1112500</v>
      </c>
      <c r="V142" s="87">
        <f t="shared" si="18"/>
        <v>0</v>
      </c>
      <c r="W142" s="87">
        <f t="shared" si="19"/>
        <v>269670</v>
      </c>
      <c r="X142" s="88">
        <f t="shared" si="20"/>
        <v>269670</v>
      </c>
      <c r="Y142" s="84" t="s">
        <v>53</v>
      </c>
      <c r="Z142" s="84" t="s">
        <v>53</v>
      </c>
      <c r="AA142" s="84" t="s">
        <v>53</v>
      </c>
      <c r="AB142" s="84" t="s">
        <v>53</v>
      </c>
      <c r="AC142" s="84" t="s">
        <v>53</v>
      </c>
      <c r="AD142" s="84" t="s">
        <v>53</v>
      </c>
      <c r="AE142" s="84" t="s">
        <v>51</v>
      </c>
      <c r="AF142" s="84" t="s">
        <v>51</v>
      </c>
      <c r="AG142" s="5"/>
    </row>
    <row r="143" spans="1:33" x14ac:dyDescent="0.25">
      <c r="A143" s="94">
        <f t="shared" si="14"/>
        <v>132</v>
      </c>
      <c r="B143" s="99" t="s">
        <v>619</v>
      </c>
      <c r="C143" s="83" t="s">
        <v>620</v>
      </c>
      <c r="D143" s="83" t="s">
        <v>43</v>
      </c>
      <c r="E143" s="83" t="s">
        <v>526</v>
      </c>
      <c r="F143" s="83" t="s">
        <v>58</v>
      </c>
      <c r="G143" s="83" t="s">
        <v>59</v>
      </c>
      <c r="H143" s="83" t="s">
        <v>612</v>
      </c>
      <c r="I143" s="83" t="s">
        <v>528</v>
      </c>
      <c r="J143" s="83" t="s">
        <v>621</v>
      </c>
      <c r="K143" s="83" t="s">
        <v>622</v>
      </c>
      <c r="L143" s="83" t="s">
        <v>3</v>
      </c>
      <c r="M143" s="84" t="s">
        <v>51</v>
      </c>
      <c r="N143" s="83" t="s">
        <v>52</v>
      </c>
      <c r="O143" s="85">
        <v>237</v>
      </c>
      <c r="P143" s="85">
        <f>VLOOKUP(B143,'[1]Student Wthout BRN'!AF$3:AG$294,2,FALSE)</f>
        <v>33</v>
      </c>
      <c r="Q143" s="85">
        <f t="shared" si="15"/>
        <v>204</v>
      </c>
      <c r="R143" s="86">
        <v>8900</v>
      </c>
      <c r="S143" s="87">
        <f t="shared" si="16"/>
        <v>1815600</v>
      </c>
      <c r="T143" s="87">
        <f t="shared" si="17"/>
        <v>544680</v>
      </c>
      <c r="U143" s="87">
        <f>VLOOKUP(B143,'Tranche 1-3 2024'!$B$12:$BB$441,53,FALSE)</f>
        <v>2109300</v>
      </c>
      <c r="V143" s="87">
        <f t="shared" si="18"/>
        <v>0</v>
      </c>
      <c r="W143" s="87">
        <f t="shared" si="19"/>
        <v>544680</v>
      </c>
      <c r="X143" s="88">
        <f t="shared" si="20"/>
        <v>544680</v>
      </c>
      <c r="Y143" s="84" t="s">
        <v>53</v>
      </c>
      <c r="Z143" s="84" t="s">
        <v>53</v>
      </c>
      <c r="AA143" s="84" t="s">
        <v>53</v>
      </c>
      <c r="AB143" s="84" t="s">
        <v>53</v>
      </c>
      <c r="AC143" s="84" t="s">
        <v>53</v>
      </c>
      <c r="AD143" s="84" t="s">
        <v>53</v>
      </c>
      <c r="AE143" s="84" t="s">
        <v>51</v>
      </c>
      <c r="AF143" s="84" t="s">
        <v>51</v>
      </c>
      <c r="AG143" s="5"/>
    </row>
    <row r="144" spans="1:33" x14ac:dyDescent="0.25">
      <c r="A144" s="94">
        <f t="shared" si="14"/>
        <v>133</v>
      </c>
      <c r="B144" s="99" t="s">
        <v>541</v>
      </c>
      <c r="C144" s="83" t="s">
        <v>542</v>
      </c>
      <c r="D144" s="83" t="s">
        <v>43</v>
      </c>
      <c r="E144" s="83" t="s">
        <v>526</v>
      </c>
      <c r="F144" s="83" t="s">
        <v>58</v>
      </c>
      <c r="G144" s="83" t="s">
        <v>59</v>
      </c>
      <c r="H144" s="83" t="s">
        <v>543</v>
      </c>
      <c r="I144" s="83" t="s">
        <v>528</v>
      </c>
      <c r="J144" s="83" t="s">
        <v>544</v>
      </c>
      <c r="K144" s="83" t="s">
        <v>545</v>
      </c>
      <c r="L144" s="83" t="s">
        <v>3</v>
      </c>
      <c r="M144" s="84" t="s">
        <v>51</v>
      </c>
      <c r="N144" s="83" t="s">
        <v>52</v>
      </c>
      <c r="O144" s="85">
        <v>208</v>
      </c>
      <c r="P144" s="85">
        <f>VLOOKUP(B144,'[1]Student Wthout BRN'!AF$3:AG$294,2,FALSE)</f>
        <v>18</v>
      </c>
      <c r="Q144" s="85">
        <f t="shared" si="15"/>
        <v>190</v>
      </c>
      <c r="R144" s="86">
        <v>8900</v>
      </c>
      <c r="S144" s="87">
        <f t="shared" si="16"/>
        <v>1691000</v>
      </c>
      <c r="T144" s="87">
        <f t="shared" si="17"/>
        <v>507300</v>
      </c>
      <c r="U144" s="87">
        <f>VLOOKUP(B144,'Tranche 1-3 2024'!$B$12:$BB$441,53,FALSE)</f>
        <v>1851200</v>
      </c>
      <c r="V144" s="87">
        <f t="shared" si="18"/>
        <v>0</v>
      </c>
      <c r="W144" s="87">
        <f t="shared" si="19"/>
        <v>507300</v>
      </c>
      <c r="X144" s="88">
        <f t="shared" si="20"/>
        <v>507300</v>
      </c>
      <c r="Y144" s="84" t="s">
        <v>53</v>
      </c>
      <c r="Z144" s="84" t="s">
        <v>53</v>
      </c>
      <c r="AA144" s="84" t="s">
        <v>53</v>
      </c>
      <c r="AB144" s="84" t="s">
        <v>53</v>
      </c>
      <c r="AC144" s="84" t="s">
        <v>53</v>
      </c>
      <c r="AD144" s="84" t="s">
        <v>53</v>
      </c>
      <c r="AE144" s="84" t="s">
        <v>51</v>
      </c>
      <c r="AF144" s="84" t="s">
        <v>51</v>
      </c>
      <c r="AG144" s="5" t="s">
        <v>69</v>
      </c>
    </row>
    <row r="145" spans="1:33" x14ac:dyDescent="0.25">
      <c r="A145" s="94">
        <f t="shared" si="14"/>
        <v>134</v>
      </c>
      <c r="B145" s="99" t="s">
        <v>671</v>
      </c>
      <c r="C145" s="83" t="s">
        <v>672</v>
      </c>
      <c r="D145" s="83" t="s">
        <v>43</v>
      </c>
      <c r="E145" s="83" t="s">
        <v>526</v>
      </c>
      <c r="F145" s="83" t="s">
        <v>58</v>
      </c>
      <c r="G145" s="83" t="s">
        <v>59</v>
      </c>
      <c r="H145" s="83" t="s">
        <v>543</v>
      </c>
      <c r="I145" s="83" t="s">
        <v>528</v>
      </c>
      <c r="J145" s="83" t="s">
        <v>673</v>
      </c>
      <c r="K145" s="83" t="s">
        <v>674</v>
      </c>
      <c r="L145" s="83" t="s">
        <v>3</v>
      </c>
      <c r="M145" s="84" t="s">
        <v>51</v>
      </c>
      <c r="N145" s="83" t="s">
        <v>52</v>
      </c>
      <c r="O145" s="85">
        <v>91</v>
      </c>
      <c r="P145" s="85">
        <f>VLOOKUP(B145,'[1]Student Wthout BRN'!AF$3:AG$294,2,FALSE)</f>
        <v>4</v>
      </c>
      <c r="Q145" s="85">
        <f t="shared" si="15"/>
        <v>87</v>
      </c>
      <c r="R145" s="86">
        <v>8900</v>
      </c>
      <c r="S145" s="87">
        <f t="shared" si="16"/>
        <v>774300</v>
      </c>
      <c r="T145" s="87">
        <f t="shared" si="17"/>
        <v>232290</v>
      </c>
      <c r="U145" s="87">
        <f>VLOOKUP(B145,'Tranche 1-3 2024'!$B$12:$BB$441,53,FALSE)</f>
        <v>809900</v>
      </c>
      <c r="V145" s="87">
        <f t="shared" si="18"/>
        <v>0</v>
      </c>
      <c r="W145" s="87">
        <f t="shared" si="19"/>
        <v>232290</v>
      </c>
      <c r="X145" s="88">
        <f t="shared" si="20"/>
        <v>232290</v>
      </c>
      <c r="Y145" s="84" t="s">
        <v>53</v>
      </c>
      <c r="Z145" s="84" t="s">
        <v>53</v>
      </c>
      <c r="AA145" s="84" t="s">
        <v>53</v>
      </c>
      <c r="AB145" s="84" t="s">
        <v>53</v>
      </c>
      <c r="AC145" s="84" t="s">
        <v>53</v>
      </c>
      <c r="AD145" s="84" t="s">
        <v>53</v>
      </c>
      <c r="AE145" s="84" t="s">
        <v>51</v>
      </c>
      <c r="AF145" s="84" t="s">
        <v>51</v>
      </c>
      <c r="AG145" s="5"/>
    </row>
    <row r="146" spans="1:33" x14ac:dyDescent="0.25">
      <c r="A146" s="94">
        <f t="shared" si="14"/>
        <v>135</v>
      </c>
      <c r="B146" s="99" t="s">
        <v>675</v>
      </c>
      <c r="C146" s="83" t="s">
        <v>676</v>
      </c>
      <c r="D146" s="83" t="s">
        <v>56</v>
      </c>
      <c r="E146" s="83" t="s">
        <v>179</v>
      </c>
      <c r="F146" s="83" t="s">
        <v>45</v>
      </c>
      <c r="G146" s="83" t="s">
        <v>46</v>
      </c>
      <c r="H146" s="83" t="s">
        <v>543</v>
      </c>
      <c r="I146" s="83" t="s">
        <v>528</v>
      </c>
      <c r="J146" s="83" t="s">
        <v>677</v>
      </c>
      <c r="K146" s="83" t="s">
        <v>678</v>
      </c>
      <c r="L146" s="83" t="s">
        <v>3</v>
      </c>
      <c r="M146" s="84" t="s">
        <v>51</v>
      </c>
      <c r="N146" s="83" t="s">
        <v>52</v>
      </c>
      <c r="O146" s="85">
        <v>165</v>
      </c>
      <c r="P146" s="85">
        <f>VLOOKUP(B146,'[1]Student Wthout BRN'!AF$3:AG$294,2,FALSE)</f>
        <v>42</v>
      </c>
      <c r="Q146" s="85">
        <f t="shared" si="15"/>
        <v>123</v>
      </c>
      <c r="R146" s="86">
        <v>8900</v>
      </c>
      <c r="S146" s="87">
        <f t="shared" si="16"/>
        <v>1094700</v>
      </c>
      <c r="T146" s="87">
        <f t="shared" si="17"/>
        <v>328410</v>
      </c>
      <c r="U146" s="87">
        <f>VLOOKUP(B146,'Tranche 1-3 2024'!$B$12:$BB$441,53,FALSE)</f>
        <v>1468500</v>
      </c>
      <c r="V146" s="87">
        <f t="shared" si="18"/>
        <v>0</v>
      </c>
      <c r="W146" s="87">
        <f t="shared" si="19"/>
        <v>328410</v>
      </c>
      <c r="X146" s="88">
        <f t="shared" si="20"/>
        <v>328410</v>
      </c>
      <c r="Y146" s="84" t="s">
        <v>53</v>
      </c>
      <c r="Z146" s="84" t="s">
        <v>53</v>
      </c>
      <c r="AA146" s="84" t="s">
        <v>53</v>
      </c>
      <c r="AB146" s="84" t="s">
        <v>53</v>
      </c>
      <c r="AC146" s="84" t="s">
        <v>53</v>
      </c>
      <c r="AD146" s="84" t="s">
        <v>53</v>
      </c>
      <c r="AE146" s="84" t="s">
        <v>51</v>
      </c>
      <c r="AF146" s="84" t="s">
        <v>51</v>
      </c>
      <c r="AG146" s="5"/>
    </row>
    <row r="147" spans="1:33" x14ac:dyDescent="0.25">
      <c r="A147" s="94">
        <f t="shared" si="14"/>
        <v>136</v>
      </c>
      <c r="B147" s="99" t="s">
        <v>687</v>
      </c>
      <c r="C147" s="83" t="s">
        <v>688</v>
      </c>
      <c r="D147" s="83" t="s">
        <v>56</v>
      </c>
      <c r="E147" s="83" t="s">
        <v>179</v>
      </c>
      <c r="F147" s="83" t="s">
        <v>45</v>
      </c>
      <c r="G147" s="83" t="s">
        <v>46</v>
      </c>
      <c r="H147" s="83" t="s">
        <v>543</v>
      </c>
      <c r="I147" s="83" t="s">
        <v>528</v>
      </c>
      <c r="J147" s="83" t="s">
        <v>689</v>
      </c>
      <c r="K147" s="83" t="s">
        <v>690</v>
      </c>
      <c r="L147" s="83" t="s">
        <v>3</v>
      </c>
      <c r="M147" s="84" t="s">
        <v>51</v>
      </c>
      <c r="N147" s="83" t="s">
        <v>52</v>
      </c>
      <c r="O147" s="85">
        <v>145</v>
      </c>
      <c r="P147" s="85">
        <f>VLOOKUP(B147,'[1]Student Wthout BRN'!AF$3:AG$294,2,FALSE)</f>
        <v>7</v>
      </c>
      <c r="Q147" s="85">
        <f t="shared" si="15"/>
        <v>138</v>
      </c>
      <c r="R147" s="86">
        <v>8900</v>
      </c>
      <c r="S147" s="87">
        <f t="shared" si="16"/>
        <v>1228200</v>
      </c>
      <c r="T147" s="87">
        <f t="shared" si="17"/>
        <v>368460</v>
      </c>
      <c r="U147" s="87">
        <f>VLOOKUP(B147,'Tranche 1-3 2024'!$B$12:$BB$441,53,FALSE)</f>
        <v>1290500</v>
      </c>
      <c r="V147" s="87">
        <f t="shared" si="18"/>
        <v>0</v>
      </c>
      <c r="W147" s="87">
        <f t="shared" si="19"/>
        <v>368460</v>
      </c>
      <c r="X147" s="88">
        <f t="shared" si="20"/>
        <v>368460</v>
      </c>
      <c r="Y147" s="84" t="s">
        <v>53</v>
      </c>
      <c r="Z147" s="84" t="s">
        <v>53</v>
      </c>
      <c r="AA147" s="84" t="s">
        <v>53</v>
      </c>
      <c r="AB147" s="84" t="s">
        <v>53</v>
      </c>
      <c r="AC147" s="84" t="s">
        <v>53</v>
      </c>
      <c r="AD147" s="84" t="s">
        <v>53</v>
      </c>
      <c r="AE147" s="84" t="s">
        <v>51</v>
      </c>
      <c r="AF147" s="84" t="s">
        <v>51</v>
      </c>
      <c r="AG147" s="5"/>
    </row>
    <row r="148" spans="1:33" x14ac:dyDescent="0.25">
      <c r="A148" s="94">
        <f t="shared" si="14"/>
        <v>137</v>
      </c>
      <c r="B148" s="99" t="s">
        <v>679</v>
      </c>
      <c r="C148" s="83" t="s">
        <v>680</v>
      </c>
      <c r="D148" s="83" t="s">
        <v>43</v>
      </c>
      <c r="E148" s="83" t="s">
        <v>526</v>
      </c>
      <c r="F148" s="83" t="s">
        <v>58</v>
      </c>
      <c r="G148" s="83" t="s">
        <v>59</v>
      </c>
      <c r="H148" s="83" t="s">
        <v>543</v>
      </c>
      <c r="I148" s="83" t="s">
        <v>528</v>
      </c>
      <c r="J148" s="83" t="s">
        <v>681</v>
      </c>
      <c r="K148" s="83" t="s">
        <v>682</v>
      </c>
      <c r="L148" s="83" t="s">
        <v>3</v>
      </c>
      <c r="M148" s="84" t="s">
        <v>51</v>
      </c>
      <c r="N148" s="83" t="s">
        <v>52</v>
      </c>
      <c r="O148" s="85">
        <v>127</v>
      </c>
      <c r="P148" s="85">
        <f>VLOOKUP(B148,'[1]Student Wthout BRN'!AF$3:AG$294,2,FALSE)</f>
        <v>7</v>
      </c>
      <c r="Q148" s="85">
        <f t="shared" si="15"/>
        <v>120</v>
      </c>
      <c r="R148" s="86">
        <v>8900</v>
      </c>
      <c r="S148" s="87">
        <f t="shared" si="16"/>
        <v>1068000</v>
      </c>
      <c r="T148" s="87">
        <f t="shared" si="17"/>
        <v>320400</v>
      </c>
      <c r="U148" s="87">
        <f>VLOOKUP(B148,'Tranche 1-3 2024'!$B$12:$BB$441,53,FALSE)</f>
        <v>1130300</v>
      </c>
      <c r="V148" s="87">
        <f t="shared" si="18"/>
        <v>0</v>
      </c>
      <c r="W148" s="87">
        <f t="shared" si="19"/>
        <v>320400</v>
      </c>
      <c r="X148" s="88">
        <f t="shared" si="20"/>
        <v>320400</v>
      </c>
      <c r="Y148" s="84" t="s">
        <v>53</v>
      </c>
      <c r="Z148" s="84" t="s">
        <v>53</v>
      </c>
      <c r="AA148" s="84" t="s">
        <v>53</v>
      </c>
      <c r="AB148" s="84" t="s">
        <v>53</v>
      </c>
      <c r="AC148" s="84" t="s">
        <v>53</v>
      </c>
      <c r="AD148" s="84" t="s">
        <v>53</v>
      </c>
      <c r="AE148" s="84" t="s">
        <v>51</v>
      </c>
      <c r="AF148" s="84" t="s">
        <v>51</v>
      </c>
      <c r="AG148" s="5"/>
    </row>
    <row r="149" spans="1:33" x14ac:dyDescent="0.25">
      <c r="A149" s="94">
        <f t="shared" si="14"/>
        <v>138</v>
      </c>
      <c r="B149" s="99" t="s">
        <v>683</v>
      </c>
      <c r="C149" s="83" t="s">
        <v>684</v>
      </c>
      <c r="D149" s="83" t="s">
        <v>43</v>
      </c>
      <c r="E149" s="83" t="s">
        <v>44</v>
      </c>
      <c r="F149" s="83" t="s">
        <v>45</v>
      </c>
      <c r="G149" s="83" t="s">
        <v>46</v>
      </c>
      <c r="H149" s="83" t="s">
        <v>543</v>
      </c>
      <c r="I149" s="83" t="s">
        <v>528</v>
      </c>
      <c r="J149" s="83" t="s">
        <v>685</v>
      </c>
      <c r="K149" s="83" t="s">
        <v>686</v>
      </c>
      <c r="L149" s="83" t="s">
        <v>3</v>
      </c>
      <c r="M149" s="84" t="s">
        <v>51</v>
      </c>
      <c r="N149" s="83" t="s">
        <v>52</v>
      </c>
      <c r="O149" s="85">
        <v>185</v>
      </c>
      <c r="P149" s="85">
        <f>VLOOKUP(B149,'[1]Student Wthout BRN'!AF$3:AG$294,2,FALSE)</f>
        <v>47</v>
      </c>
      <c r="Q149" s="85">
        <f t="shared" si="15"/>
        <v>138</v>
      </c>
      <c r="R149" s="86">
        <v>8900</v>
      </c>
      <c r="S149" s="87">
        <f t="shared" si="16"/>
        <v>1228200</v>
      </c>
      <c r="T149" s="87">
        <f t="shared" si="17"/>
        <v>368460</v>
      </c>
      <c r="U149" s="87">
        <f>VLOOKUP(B149,'Tranche 1-3 2024'!$B$12:$BB$441,53,FALSE)</f>
        <v>1646500</v>
      </c>
      <c r="V149" s="87">
        <f t="shared" si="18"/>
        <v>0</v>
      </c>
      <c r="W149" s="87">
        <f t="shared" si="19"/>
        <v>368460</v>
      </c>
      <c r="X149" s="88">
        <f t="shared" si="20"/>
        <v>368460</v>
      </c>
      <c r="Y149" s="84" t="s">
        <v>53</v>
      </c>
      <c r="Z149" s="84" t="s">
        <v>53</v>
      </c>
      <c r="AA149" s="84" t="s">
        <v>53</v>
      </c>
      <c r="AB149" s="84" t="s">
        <v>53</v>
      </c>
      <c r="AC149" s="84" t="s">
        <v>53</v>
      </c>
      <c r="AD149" s="84" t="s">
        <v>53</v>
      </c>
      <c r="AE149" s="84" t="s">
        <v>51</v>
      </c>
      <c r="AF149" s="84" t="s">
        <v>51</v>
      </c>
      <c r="AG149" s="5"/>
    </row>
    <row r="150" spans="1:33" x14ac:dyDescent="0.25">
      <c r="A150" s="94">
        <f t="shared" si="14"/>
        <v>139</v>
      </c>
      <c r="B150" s="99" t="s">
        <v>546</v>
      </c>
      <c r="C150" s="83" t="s">
        <v>547</v>
      </c>
      <c r="D150" s="83" t="s">
        <v>56</v>
      </c>
      <c r="E150" s="83" t="s">
        <v>179</v>
      </c>
      <c r="F150" s="83" t="s">
        <v>45</v>
      </c>
      <c r="G150" s="83" t="s">
        <v>46</v>
      </c>
      <c r="H150" s="83" t="s">
        <v>527</v>
      </c>
      <c r="I150" s="83" t="s">
        <v>528</v>
      </c>
      <c r="J150" s="83" t="s">
        <v>548</v>
      </c>
      <c r="K150" s="83" t="s">
        <v>549</v>
      </c>
      <c r="L150" s="83" t="s">
        <v>3</v>
      </c>
      <c r="M150" s="84" t="s">
        <v>51</v>
      </c>
      <c r="N150" s="83" t="s">
        <v>52</v>
      </c>
      <c r="O150" s="85">
        <v>114</v>
      </c>
      <c r="P150" s="85">
        <f>VLOOKUP(B150,'[1]Student Wthout BRN'!AF$3:AG$294,2,FALSE)</f>
        <v>26</v>
      </c>
      <c r="Q150" s="85">
        <f t="shared" si="15"/>
        <v>88</v>
      </c>
      <c r="R150" s="86">
        <v>8900</v>
      </c>
      <c r="S150" s="87">
        <f t="shared" si="16"/>
        <v>783200</v>
      </c>
      <c r="T150" s="87">
        <f t="shared" si="17"/>
        <v>234960</v>
      </c>
      <c r="U150" s="87">
        <f>VLOOKUP(B150,'Tranche 1-3 2024'!$B$12:$BB$441,53,FALSE)</f>
        <v>1014600</v>
      </c>
      <c r="V150" s="87">
        <f t="shared" si="18"/>
        <v>0</v>
      </c>
      <c r="W150" s="87">
        <f t="shared" si="19"/>
        <v>234960</v>
      </c>
      <c r="X150" s="88">
        <f t="shared" si="20"/>
        <v>234960</v>
      </c>
      <c r="Y150" s="84" t="s">
        <v>53</v>
      </c>
      <c r="Z150" s="84" t="s">
        <v>53</v>
      </c>
      <c r="AA150" s="84" t="s">
        <v>53</v>
      </c>
      <c r="AB150" s="84" t="s">
        <v>53</v>
      </c>
      <c r="AC150" s="84" t="s">
        <v>53</v>
      </c>
      <c r="AD150" s="84" t="s">
        <v>53</v>
      </c>
      <c r="AE150" s="84" t="s">
        <v>51</v>
      </c>
      <c r="AF150" s="84" t="s">
        <v>51</v>
      </c>
      <c r="AG150" s="5"/>
    </row>
    <row r="151" spans="1:33" x14ac:dyDescent="0.25">
      <c r="A151" s="94">
        <f t="shared" si="14"/>
        <v>140</v>
      </c>
      <c r="B151" s="99" t="s">
        <v>550</v>
      </c>
      <c r="C151" s="83" t="s">
        <v>551</v>
      </c>
      <c r="D151" s="83" t="s">
        <v>43</v>
      </c>
      <c r="E151" s="83" t="s">
        <v>526</v>
      </c>
      <c r="F151" s="83" t="s">
        <v>58</v>
      </c>
      <c r="G151" s="83" t="s">
        <v>59</v>
      </c>
      <c r="H151" s="83" t="s">
        <v>527</v>
      </c>
      <c r="I151" s="83" t="s">
        <v>528</v>
      </c>
      <c r="J151" s="83" t="s">
        <v>552</v>
      </c>
      <c r="K151" s="83" t="s">
        <v>553</v>
      </c>
      <c r="L151" s="83" t="s">
        <v>3</v>
      </c>
      <c r="M151" s="84" t="s">
        <v>51</v>
      </c>
      <c r="N151" s="83" t="s">
        <v>52</v>
      </c>
      <c r="O151" s="85">
        <v>89</v>
      </c>
      <c r="P151" s="85">
        <f>VLOOKUP(B151,'[1]Student Wthout BRN'!AF$3:AG$294,2,FALSE)</f>
        <v>6</v>
      </c>
      <c r="Q151" s="85">
        <f t="shared" si="15"/>
        <v>83</v>
      </c>
      <c r="R151" s="86">
        <v>8900</v>
      </c>
      <c r="S151" s="87">
        <f t="shared" si="16"/>
        <v>738700</v>
      </c>
      <c r="T151" s="87">
        <f t="shared" si="17"/>
        <v>221610</v>
      </c>
      <c r="U151" s="87">
        <f>VLOOKUP(B151,'Tranche 1-3 2024'!$B$12:$BB$441,53,FALSE)</f>
        <v>792100</v>
      </c>
      <c r="V151" s="87">
        <f t="shared" si="18"/>
        <v>0</v>
      </c>
      <c r="W151" s="87">
        <f t="shared" si="19"/>
        <v>221610</v>
      </c>
      <c r="X151" s="88">
        <f t="shared" si="20"/>
        <v>221610</v>
      </c>
      <c r="Y151" s="84" t="s">
        <v>53</v>
      </c>
      <c r="Z151" s="84" t="s">
        <v>53</v>
      </c>
      <c r="AA151" s="84" t="s">
        <v>53</v>
      </c>
      <c r="AB151" s="84" t="s">
        <v>53</v>
      </c>
      <c r="AC151" s="84" t="s">
        <v>53</v>
      </c>
      <c r="AD151" s="84" t="s">
        <v>53</v>
      </c>
      <c r="AE151" s="84" t="s">
        <v>51</v>
      </c>
      <c r="AF151" s="84" t="s">
        <v>51</v>
      </c>
      <c r="AG151" s="5"/>
    </row>
    <row r="152" spans="1:33" x14ac:dyDescent="0.25">
      <c r="A152" s="94">
        <f t="shared" si="14"/>
        <v>141</v>
      </c>
      <c r="B152" s="99" t="s">
        <v>695</v>
      </c>
      <c r="C152" s="83" t="s">
        <v>696</v>
      </c>
      <c r="D152" s="83" t="s">
        <v>56</v>
      </c>
      <c r="E152" s="83" t="s">
        <v>179</v>
      </c>
      <c r="F152" s="83" t="s">
        <v>45</v>
      </c>
      <c r="G152" s="83" t="s">
        <v>46</v>
      </c>
      <c r="H152" s="83" t="s">
        <v>543</v>
      </c>
      <c r="I152" s="83" t="s">
        <v>528</v>
      </c>
      <c r="J152" s="83" t="s">
        <v>697</v>
      </c>
      <c r="K152" s="83" t="s">
        <v>698</v>
      </c>
      <c r="L152" s="83" t="s">
        <v>3</v>
      </c>
      <c r="M152" s="84" t="s">
        <v>51</v>
      </c>
      <c r="N152" s="83" t="s">
        <v>52</v>
      </c>
      <c r="O152" s="85">
        <v>73</v>
      </c>
      <c r="P152" s="85">
        <f>VLOOKUP(B152,'[1]Student Wthout BRN'!AF$3:AG$294,2,FALSE)</f>
        <v>9</v>
      </c>
      <c r="Q152" s="85">
        <f t="shared" si="15"/>
        <v>64</v>
      </c>
      <c r="R152" s="86">
        <v>8900</v>
      </c>
      <c r="S152" s="87">
        <f t="shared" si="16"/>
        <v>569600</v>
      </c>
      <c r="T152" s="87">
        <f t="shared" si="17"/>
        <v>170880</v>
      </c>
      <c r="U152" s="87">
        <f>VLOOKUP(B152,'Tranche 1-3 2024'!$B$12:$BB$441,53,FALSE)</f>
        <v>649700</v>
      </c>
      <c r="V152" s="87">
        <f t="shared" si="18"/>
        <v>0</v>
      </c>
      <c r="W152" s="87">
        <f t="shared" si="19"/>
        <v>170880</v>
      </c>
      <c r="X152" s="88">
        <f t="shared" si="20"/>
        <v>170880</v>
      </c>
      <c r="Y152" s="84" t="s">
        <v>53</v>
      </c>
      <c r="Z152" s="84" t="s">
        <v>53</v>
      </c>
      <c r="AA152" s="84" t="s">
        <v>53</v>
      </c>
      <c r="AB152" s="84" t="s">
        <v>53</v>
      </c>
      <c r="AC152" s="84" t="s">
        <v>53</v>
      </c>
      <c r="AD152" s="84" t="s">
        <v>53</v>
      </c>
      <c r="AE152" s="84" t="s">
        <v>51</v>
      </c>
      <c r="AF152" s="84" t="s">
        <v>51</v>
      </c>
      <c r="AG152" s="5"/>
    </row>
    <row r="153" spans="1:33" x14ac:dyDescent="0.25">
      <c r="A153" s="94">
        <f t="shared" si="14"/>
        <v>142</v>
      </c>
      <c r="B153" s="99" t="s">
        <v>554</v>
      </c>
      <c r="C153" s="83" t="s">
        <v>555</v>
      </c>
      <c r="D153" s="83" t="s">
        <v>43</v>
      </c>
      <c r="E153" s="83" t="s">
        <v>179</v>
      </c>
      <c r="F153" s="83" t="s">
        <v>45</v>
      </c>
      <c r="G153" s="83" t="s">
        <v>46</v>
      </c>
      <c r="H153" s="83" t="s">
        <v>527</v>
      </c>
      <c r="I153" s="83" t="s">
        <v>528</v>
      </c>
      <c r="J153" s="83" t="s">
        <v>556</v>
      </c>
      <c r="K153" s="83" t="s">
        <v>557</v>
      </c>
      <c r="L153" s="83" t="s">
        <v>3</v>
      </c>
      <c r="M153" s="84" t="s">
        <v>51</v>
      </c>
      <c r="N153" s="83" t="s">
        <v>52</v>
      </c>
      <c r="O153" s="85">
        <v>41</v>
      </c>
      <c r="P153" s="85">
        <f>VLOOKUP(B153,'[1]Student Wthout BRN'!AF$3:AG$294,2,FALSE)</f>
        <v>3</v>
      </c>
      <c r="Q153" s="85">
        <f t="shared" si="15"/>
        <v>38</v>
      </c>
      <c r="R153" s="86">
        <v>8900</v>
      </c>
      <c r="S153" s="87">
        <f t="shared" si="16"/>
        <v>338200</v>
      </c>
      <c r="T153" s="87">
        <f t="shared" si="17"/>
        <v>101460</v>
      </c>
      <c r="U153" s="87">
        <f>VLOOKUP(B153,'Tranche 1-3 2024'!$B$12:$BB$441,53,FALSE)</f>
        <v>364900</v>
      </c>
      <c r="V153" s="87">
        <f t="shared" si="18"/>
        <v>0</v>
      </c>
      <c r="W153" s="87">
        <f t="shared" si="19"/>
        <v>101460</v>
      </c>
      <c r="X153" s="88">
        <f t="shared" si="20"/>
        <v>101460</v>
      </c>
      <c r="Y153" s="84" t="s">
        <v>53</v>
      </c>
      <c r="Z153" s="84" t="s">
        <v>53</v>
      </c>
      <c r="AA153" s="84" t="s">
        <v>53</v>
      </c>
      <c r="AB153" s="84" t="s">
        <v>53</v>
      </c>
      <c r="AC153" s="84" t="s">
        <v>53</v>
      </c>
      <c r="AD153" s="84" t="s">
        <v>53</v>
      </c>
      <c r="AE153" s="84" t="s">
        <v>51</v>
      </c>
      <c r="AF153" s="84" t="s">
        <v>51</v>
      </c>
      <c r="AG153" s="5"/>
    </row>
    <row r="154" spans="1:33" x14ac:dyDescent="0.25">
      <c r="A154" s="94">
        <f t="shared" si="14"/>
        <v>143</v>
      </c>
      <c r="B154" s="99" t="s">
        <v>558</v>
      </c>
      <c r="C154" s="83" t="s">
        <v>559</v>
      </c>
      <c r="D154" s="83" t="s">
        <v>43</v>
      </c>
      <c r="E154" s="83" t="s">
        <v>526</v>
      </c>
      <c r="F154" s="83" t="s">
        <v>58</v>
      </c>
      <c r="G154" s="83" t="s">
        <v>59</v>
      </c>
      <c r="H154" s="83" t="s">
        <v>527</v>
      </c>
      <c r="I154" s="83" t="s">
        <v>528</v>
      </c>
      <c r="J154" s="83" t="s">
        <v>560</v>
      </c>
      <c r="K154" s="83" t="s">
        <v>561</v>
      </c>
      <c r="L154" s="83" t="s">
        <v>3</v>
      </c>
      <c r="M154" s="84" t="s">
        <v>51</v>
      </c>
      <c r="N154" s="83" t="s">
        <v>52</v>
      </c>
      <c r="O154" s="85">
        <v>106</v>
      </c>
      <c r="P154" s="85">
        <f>VLOOKUP(B154,'[1]Student Wthout BRN'!AF$3:AG$294,2,FALSE)</f>
        <v>12</v>
      </c>
      <c r="Q154" s="85">
        <f t="shared" si="15"/>
        <v>94</v>
      </c>
      <c r="R154" s="86">
        <v>8900</v>
      </c>
      <c r="S154" s="87">
        <f t="shared" si="16"/>
        <v>836600</v>
      </c>
      <c r="T154" s="87">
        <f t="shared" si="17"/>
        <v>250980</v>
      </c>
      <c r="U154" s="87">
        <f>VLOOKUP(B154,'Tranche 1-3 2024'!$B$12:$BB$441,53,FALSE)</f>
        <v>943400</v>
      </c>
      <c r="V154" s="87">
        <f t="shared" si="18"/>
        <v>0</v>
      </c>
      <c r="W154" s="87">
        <f t="shared" si="19"/>
        <v>250980</v>
      </c>
      <c r="X154" s="88">
        <f t="shared" si="20"/>
        <v>250980</v>
      </c>
      <c r="Y154" s="84" t="s">
        <v>53</v>
      </c>
      <c r="Z154" s="84" t="s">
        <v>53</v>
      </c>
      <c r="AA154" s="84" t="s">
        <v>53</v>
      </c>
      <c r="AB154" s="84" t="s">
        <v>53</v>
      </c>
      <c r="AC154" s="84" t="s">
        <v>53</v>
      </c>
      <c r="AD154" s="84" t="s">
        <v>53</v>
      </c>
      <c r="AE154" s="84" t="s">
        <v>51</v>
      </c>
      <c r="AF154" s="84" t="s">
        <v>51</v>
      </c>
      <c r="AG154" s="5"/>
    </row>
    <row r="155" spans="1:33" x14ac:dyDescent="0.25">
      <c r="A155" s="94">
        <f t="shared" si="14"/>
        <v>144</v>
      </c>
      <c r="B155" s="99" t="s">
        <v>699</v>
      </c>
      <c r="C155" s="83" t="s">
        <v>700</v>
      </c>
      <c r="D155" s="83" t="s">
        <v>56</v>
      </c>
      <c r="E155" s="83" t="s">
        <v>179</v>
      </c>
      <c r="F155" s="83" t="s">
        <v>45</v>
      </c>
      <c r="G155" s="83" t="s">
        <v>46</v>
      </c>
      <c r="H155" s="83" t="s">
        <v>543</v>
      </c>
      <c r="I155" s="83" t="s">
        <v>528</v>
      </c>
      <c r="J155" s="83" t="s">
        <v>701</v>
      </c>
      <c r="K155" s="83" t="s">
        <v>702</v>
      </c>
      <c r="L155" s="83" t="s">
        <v>3</v>
      </c>
      <c r="M155" s="84" t="s">
        <v>51</v>
      </c>
      <c r="N155" s="83" t="s">
        <v>52</v>
      </c>
      <c r="O155" s="85">
        <v>188</v>
      </c>
      <c r="P155" s="85">
        <f>VLOOKUP(B155,'[1]Student Wthout BRN'!AF$3:AG$294,2,FALSE)</f>
        <v>13</v>
      </c>
      <c r="Q155" s="85">
        <f t="shared" si="15"/>
        <v>175</v>
      </c>
      <c r="R155" s="86">
        <v>8900</v>
      </c>
      <c r="S155" s="87">
        <f t="shared" si="16"/>
        <v>1557500</v>
      </c>
      <c r="T155" s="87">
        <f t="shared" si="17"/>
        <v>467250</v>
      </c>
      <c r="U155" s="87">
        <f>VLOOKUP(B155,'Tranche 1-3 2024'!$B$12:$BB$441,53,FALSE)</f>
        <v>1673200</v>
      </c>
      <c r="V155" s="87">
        <f t="shared" si="18"/>
        <v>0</v>
      </c>
      <c r="W155" s="87">
        <f t="shared" si="19"/>
        <v>467250</v>
      </c>
      <c r="X155" s="88">
        <f t="shared" si="20"/>
        <v>467250</v>
      </c>
      <c r="Y155" s="84" t="s">
        <v>53</v>
      </c>
      <c r="Z155" s="84" t="s">
        <v>53</v>
      </c>
      <c r="AA155" s="84" t="s">
        <v>53</v>
      </c>
      <c r="AB155" s="84" t="s">
        <v>53</v>
      </c>
      <c r="AC155" s="84" t="s">
        <v>53</v>
      </c>
      <c r="AD155" s="84" t="s">
        <v>53</v>
      </c>
      <c r="AE155" s="84" t="s">
        <v>51</v>
      </c>
      <c r="AF155" s="84" t="s">
        <v>51</v>
      </c>
      <c r="AG155" s="5"/>
    </row>
    <row r="156" spans="1:33" x14ac:dyDescent="0.25">
      <c r="A156" s="94">
        <f t="shared" si="14"/>
        <v>145</v>
      </c>
      <c r="B156" s="99" t="s">
        <v>566</v>
      </c>
      <c r="C156" s="83" t="s">
        <v>567</v>
      </c>
      <c r="D156" s="83" t="s">
        <v>43</v>
      </c>
      <c r="E156" s="83" t="s">
        <v>526</v>
      </c>
      <c r="F156" s="83" t="s">
        <v>58</v>
      </c>
      <c r="G156" s="83" t="s">
        <v>59</v>
      </c>
      <c r="H156" s="83" t="s">
        <v>527</v>
      </c>
      <c r="I156" s="83" t="s">
        <v>528</v>
      </c>
      <c r="J156" s="83" t="s">
        <v>568</v>
      </c>
      <c r="K156" s="83" t="s">
        <v>569</v>
      </c>
      <c r="L156" s="83" t="s">
        <v>3</v>
      </c>
      <c r="M156" s="84" t="s">
        <v>51</v>
      </c>
      <c r="N156" s="83" t="s">
        <v>52</v>
      </c>
      <c r="O156" s="85">
        <v>37</v>
      </c>
      <c r="P156" s="85">
        <f>VLOOKUP(B156,'[1]Student Wthout BRN'!AF$3:AG$294,2,FALSE)</f>
        <v>3</v>
      </c>
      <c r="Q156" s="85">
        <f t="shared" si="15"/>
        <v>34</v>
      </c>
      <c r="R156" s="86">
        <v>8900</v>
      </c>
      <c r="S156" s="87">
        <f t="shared" si="16"/>
        <v>302600</v>
      </c>
      <c r="T156" s="87">
        <f t="shared" si="17"/>
        <v>90780</v>
      </c>
      <c r="U156" s="87">
        <f>VLOOKUP(B156,'Tranche 1-3 2024'!$B$12:$BB$441,53,FALSE)</f>
        <v>329300</v>
      </c>
      <c r="V156" s="87">
        <f t="shared" si="18"/>
        <v>0</v>
      </c>
      <c r="W156" s="87">
        <f t="shared" si="19"/>
        <v>90780</v>
      </c>
      <c r="X156" s="88">
        <f t="shared" si="20"/>
        <v>90780</v>
      </c>
      <c r="Y156" s="84" t="s">
        <v>53</v>
      </c>
      <c r="Z156" s="84" t="s">
        <v>53</v>
      </c>
      <c r="AA156" s="84" t="s">
        <v>53</v>
      </c>
      <c r="AB156" s="84" t="s">
        <v>53</v>
      </c>
      <c r="AC156" s="84" t="s">
        <v>53</v>
      </c>
      <c r="AD156" s="84" t="s">
        <v>53</v>
      </c>
      <c r="AE156" s="84" t="s">
        <v>51</v>
      </c>
      <c r="AF156" s="84" t="s">
        <v>51</v>
      </c>
      <c r="AG156" s="5"/>
    </row>
    <row r="157" spans="1:33" x14ac:dyDescent="0.25">
      <c r="A157" s="94">
        <f t="shared" si="14"/>
        <v>146</v>
      </c>
      <c r="B157" s="99" t="s">
        <v>703</v>
      </c>
      <c r="C157" s="83" t="s">
        <v>704</v>
      </c>
      <c r="D157" s="83" t="s">
        <v>56</v>
      </c>
      <c r="E157" s="83" t="s">
        <v>179</v>
      </c>
      <c r="F157" s="83" t="s">
        <v>45</v>
      </c>
      <c r="G157" s="83" t="s">
        <v>46</v>
      </c>
      <c r="H157" s="83" t="s">
        <v>543</v>
      </c>
      <c r="I157" s="83" t="s">
        <v>528</v>
      </c>
      <c r="J157" s="83" t="s">
        <v>705</v>
      </c>
      <c r="K157" s="83" t="s">
        <v>706</v>
      </c>
      <c r="L157" s="83" t="s">
        <v>3</v>
      </c>
      <c r="M157" s="84" t="s">
        <v>51</v>
      </c>
      <c r="N157" s="83" t="s">
        <v>52</v>
      </c>
      <c r="O157" s="85">
        <v>118</v>
      </c>
      <c r="P157" s="85">
        <f>VLOOKUP(B157,'[1]Student Wthout BRN'!AF$3:AG$294,2,FALSE)</f>
        <v>24</v>
      </c>
      <c r="Q157" s="85">
        <f t="shared" si="15"/>
        <v>94</v>
      </c>
      <c r="R157" s="86">
        <v>8900</v>
      </c>
      <c r="S157" s="87">
        <f t="shared" si="16"/>
        <v>836600</v>
      </c>
      <c r="T157" s="87">
        <f t="shared" si="17"/>
        <v>250980</v>
      </c>
      <c r="U157" s="87">
        <f>VLOOKUP(B157,'Tranche 1-3 2024'!$B$12:$BB$441,53,FALSE)</f>
        <v>1050200</v>
      </c>
      <c r="V157" s="87">
        <f t="shared" si="18"/>
        <v>0</v>
      </c>
      <c r="W157" s="87">
        <f t="shared" si="19"/>
        <v>250980</v>
      </c>
      <c r="X157" s="88">
        <f t="shared" si="20"/>
        <v>250980</v>
      </c>
      <c r="Y157" s="84" t="s">
        <v>53</v>
      </c>
      <c r="Z157" s="84" t="s">
        <v>53</v>
      </c>
      <c r="AA157" s="84" t="s">
        <v>53</v>
      </c>
      <c r="AB157" s="84" t="s">
        <v>53</v>
      </c>
      <c r="AC157" s="84" t="s">
        <v>53</v>
      </c>
      <c r="AD157" s="84" t="s">
        <v>53</v>
      </c>
      <c r="AE157" s="84" t="s">
        <v>51</v>
      </c>
      <c r="AF157" s="84" t="s">
        <v>51</v>
      </c>
      <c r="AG157" s="5"/>
    </row>
    <row r="158" spans="1:33" x14ac:dyDescent="0.25">
      <c r="A158" s="94">
        <f t="shared" si="14"/>
        <v>147</v>
      </c>
      <c r="B158" s="99" t="s">
        <v>627</v>
      </c>
      <c r="C158" s="83" t="s">
        <v>628</v>
      </c>
      <c r="D158" s="83" t="s">
        <v>43</v>
      </c>
      <c r="E158" s="83" t="s">
        <v>526</v>
      </c>
      <c r="F158" s="83" t="s">
        <v>58</v>
      </c>
      <c r="G158" s="83" t="s">
        <v>59</v>
      </c>
      <c r="H158" s="83" t="s">
        <v>612</v>
      </c>
      <c r="I158" s="83" t="s">
        <v>528</v>
      </c>
      <c r="J158" s="83" t="s">
        <v>629</v>
      </c>
      <c r="K158" s="83" t="s">
        <v>630</v>
      </c>
      <c r="L158" s="83" t="s">
        <v>3</v>
      </c>
      <c r="M158" s="84" t="s">
        <v>51</v>
      </c>
      <c r="N158" s="83" t="s">
        <v>52</v>
      </c>
      <c r="O158" s="85">
        <v>118</v>
      </c>
      <c r="P158" s="85">
        <f>VLOOKUP(B158,'[1]Student Wthout BRN'!AF$3:AG$294,2,FALSE)</f>
        <v>11</v>
      </c>
      <c r="Q158" s="85">
        <f t="shared" si="15"/>
        <v>107</v>
      </c>
      <c r="R158" s="86">
        <v>8900</v>
      </c>
      <c r="S158" s="87">
        <f t="shared" si="16"/>
        <v>952300</v>
      </c>
      <c r="T158" s="87">
        <f t="shared" si="17"/>
        <v>285690</v>
      </c>
      <c r="U158" s="87">
        <f>VLOOKUP(B158,'Tranche 1-3 2024'!$B$12:$BB$441,53,FALSE)</f>
        <v>1050200</v>
      </c>
      <c r="V158" s="87">
        <f t="shared" si="18"/>
        <v>0</v>
      </c>
      <c r="W158" s="87">
        <f t="shared" si="19"/>
        <v>285690</v>
      </c>
      <c r="X158" s="88">
        <f t="shared" si="20"/>
        <v>285690</v>
      </c>
      <c r="Y158" s="84" t="s">
        <v>53</v>
      </c>
      <c r="Z158" s="84" t="s">
        <v>53</v>
      </c>
      <c r="AA158" s="84" t="s">
        <v>53</v>
      </c>
      <c r="AB158" s="84" t="s">
        <v>53</v>
      </c>
      <c r="AC158" s="84" t="s">
        <v>53</v>
      </c>
      <c r="AD158" s="84" t="s">
        <v>53</v>
      </c>
      <c r="AE158" s="84" t="s">
        <v>51</v>
      </c>
      <c r="AF158" s="84" t="s">
        <v>51</v>
      </c>
      <c r="AG158" s="5"/>
    </row>
    <row r="159" spans="1:33" x14ac:dyDescent="0.25">
      <c r="A159" s="94">
        <f t="shared" si="14"/>
        <v>148</v>
      </c>
      <c r="B159" s="99" t="s">
        <v>707</v>
      </c>
      <c r="C159" s="83" t="s">
        <v>708</v>
      </c>
      <c r="D159" s="83" t="s">
        <v>56</v>
      </c>
      <c r="E159" s="83" t="s">
        <v>526</v>
      </c>
      <c r="F159" s="83" t="s">
        <v>58</v>
      </c>
      <c r="G159" s="83" t="s">
        <v>59</v>
      </c>
      <c r="H159" s="83" t="s">
        <v>543</v>
      </c>
      <c r="I159" s="83" t="s">
        <v>528</v>
      </c>
      <c r="J159" s="83" t="s">
        <v>709</v>
      </c>
      <c r="K159" s="83" t="s">
        <v>710</v>
      </c>
      <c r="L159" s="83" t="s">
        <v>3</v>
      </c>
      <c r="M159" s="84" t="s">
        <v>51</v>
      </c>
      <c r="N159" s="83" t="s">
        <v>52</v>
      </c>
      <c r="O159" s="85">
        <v>94</v>
      </c>
      <c r="P159" s="85">
        <f>VLOOKUP(B159,'[1]Student Wthout BRN'!AF$3:AG$294,2,FALSE)</f>
        <v>41</v>
      </c>
      <c r="Q159" s="85">
        <f t="shared" si="15"/>
        <v>53</v>
      </c>
      <c r="R159" s="86">
        <v>8900</v>
      </c>
      <c r="S159" s="87">
        <f t="shared" si="16"/>
        <v>471700</v>
      </c>
      <c r="T159" s="87">
        <f t="shared" si="17"/>
        <v>141510</v>
      </c>
      <c r="U159" s="87">
        <f>VLOOKUP(B159,'Tranche 1-3 2024'!$B$12:$BB$441,53,FALSE)</f>
        <v>836600</v>
      </c>
      <c r="V159" s="87">
        <f t="shared" si="18"/>
        <v>0</v>
      </c>
      <c r="W159" s="87">
        <f t="shared" si="19"/>
        <v>141510</v>
      </c>
      <c r="X159" s="88">
        <f t="shared" si="20"/>
        <v>141510</v>
      </c>
      <c r="Y159" s="84" t="s">
        <v>53</v>
      </c>
      <c r="Z159" s="84" t="s">
        <v>53</v>
      </c>
      <c r="AA159" s="84" t="s">
        <v>53</v>
      </c>
      <c r="AB159" s="84" t="s">
        <v>53</v>
      </c>
      <c r="AC159" s="84" t="s">
        <v>53</v>
      </c>
      <c r="AD159" s="84" t="s">
        <v>53</v>
      </c>
      <c r="AE159" s="84" t="s">
        <v>51</v>
      </c>
      <c r="AF159" s="84" t="s">
        <v>51</v>
      </c>
      <c r="AG159" s="5"/>
    </row>
    <row r="160" spans="1:33" x14ac:dyDescent="0.25">
      <c r="A160" s="94">
        <f t="shared" si="14"/>
        <v>149</v>
      </c>
      <c r="B160" s="99" t="s">
        <v>631</v>
      </c>
      <c r="C160" s="83" t="s">
        <v>632</v>
      </c>
      <c r="D160" s="83" t="s">
        <v>56</v>
      </c>
      <c r="E160" s="83" t="s">
        <v>526</v>
      </c>
      <c r="F160" s="83" t="s">
        <v>58</v>
      </c>
      <c r="G160" s="83" t="s">
        <v>59</v>
      </c>
      <c r="H160" s="83" t="s">
        <v>612</v>
      </c>
      <c r="I160" s="83" t="s">
        <v>528</v>
      </c>
      <c r="J160" s="83" t="s">
        <v>633</v>
      </c>
      <c r="K160" s="83" t="s">
        <v>634</v>
      </c>
      <c r="L160" s="83" t="s">
        <v>3</v>
      </c>
      <c r="M160" s="84" t="s">
        <v>51</v>
      </c>
      <c r="N160" s="83" t="s">
        <v>52</v>
      </c>
      <c r="O160" s="85">
        <v>97</v>
      </c>
      <c r="P160" s="85">
        <f>VLOOKUP(B160,'[1]Student Wthout BRN'!AF$3:AG$294,2,FALSE)</f>
        <v>10</v>
      </c>
      <c r="Q160" s="85">
        <f t="shared" si="15"/>
        <v>87</v>
      </c>
      <c r="R160" s="86">
        <v>8900</v>
      </c>
      <c r="S160" s="87">
        <f t="shared" si="16"/>
        <v>774300</v>
      </c>
      <c r="T160" s="87">
        <f t="shared" si="17"/>
        <v>232290</v>
      </c>
      <c r="U160" s="87">
        <f>VLOOKUP(B160,'Tranche 1-3 2024'!$B$12:$BB$441,53,FALSE)</f>
        <v>863300</v>
      </c>
      <c r="V160" s="87">
        <f t="shared" si="18"/>
        <v>0</v>
      </c>
      <c r="W160" s="87">
        <f t="shared" si="19"/>
        <v>232290</v>
      </c>
      <c r="X160" s="88">
        <f t="shared" si="20"/>
        <v>232290</v>
      </c>
      <c r="Y160" s="84" t="s">
        <v>53</v>
      </c>
      <c r="Z160" s="84" t="s">
        <v>53</v>
      </c>
      <c r="AA160" s="84" t="s">
        <v>53</v>
      </c>
      <c r="AB160" s="84" t="s">
        <v>53</v>
      </c>
      <c r="AC160" s="84" t="s">
        <v>53</v>
      </c>
      <c r="AD160" s="84" t="s">
        <v>53</v>
      </c>
      <c r="AE160" s="84" t="s">
        <v>51</v>
      </c>
      <c r="AF160" s="84" t="s">
        <v>51</v>
      </c>
      <c r="AG160" s="5" t="s">
        <v>69</v>
      </c>
    </row>
    <row r="161" spans="1:33" x14ac:dyDescent="0.25">
      <c r="A161" s="94">
        <f t="shared" si="14"/>
        <v>150</v>
      </c>
      <c r="B161" s="99" t="s">
        <v>574</v>
      </c>
      <c r="C161" s="83" t="s">
        <v>575</v>
      </c>
      <c r="D161" s="83" t="s">
        <v>43</v>
      </c>
      <c r="E161" s="83" t="s">
        <v>526</v>
      </c>
      <c r="F161" s="83" t="s">
        <v>58</v>
      </c>
      <c r="G161" s="83" t="s">
        <v>59</v>
      </c>
      <c r="H161" s="83" t="s">
        <v>527</v>
      </c>
      <c r="I161" s="83" t="s">
        <v>528</v>
      </c>
      <c r="J161" s="83" t="s">
        <v>576</v>
      </c>
      <c r="K161" s="83" t="s">
        <v>577</v>
      </c>
      <c r="L161" s="83" t="s">
        <v>3</v>
      </c>
      <c r="M161" s="84" t="s">
        <v>51</v>
      </c>
      <c r="N161" s="83" t="s">
        <v>52</v>
      </c>
      <c r="O161" s="85">
        <v>75</v>
      </c>
      <c r="P161" s="85">
        <f>VLOOKUP(B161,'[1]Student Wthout BRN'!AF$3:AG$294,2,FALSE)</f>
        <v>1</v>
      </c>
      <c r="Q161" s="85">
        <f t="shared" si="15"/>
        <v>74</v>
      </c>
      <c r="R161" s="86">
        <v>8900</v>
      </c>
      <c r="S161" s="87">
        <f t="shared" si="16"/>
        <v>658600</v>
      </c>
      <c r="T161" s="87">
        <f t="shared" si="17"/>
        <v>197580</v>
      </c>
      <c r="U161" s="87">
        <f>VLOOKUP(B161,'Tranche 1-3 2024'!$B$12:$BB$441,53,FALSE)</f>
        <v>667500</v>
      </c>
      <c r="V161" s="87">
        <f t="shared" si="18"/>
        <v>0</v>
      </c>
      <c r="W161" s="87">
        <f t="shared" si="19"/>
        <v>197580</v>
      </c>
      <c r="X161" s="88">
        <f t="shared" si="20"/>
        <v>197580</v>
      </c>
      <c r="Y161" s="84" t="s">
        <v>53</v>
      </c>
      <c r="Z161" s="84" t="s">
        <v>53</v>
      </c>
      <c r="AA161" s="84" t="s">
        <v>53</v>
      </c>
      <c r="AB161" s="84" t="s">
        <v>53</v>
      </c>
      <c r="AC161" s="84" t="s">
        <v>53</v>
      </c>
      <c r="AD161" s="84" t="s">
        <v>53</v>
      </c>
      <c r="AE161" s="84" t="s">
        <v>51</v>
      </c>
      <c r="AF161" s="84" t="s">
        <v>51</v>
      </c>
      <c r="AG161" s="5"/>
    </row>
    <row r="162" spans="1:33" x14ac:dyDescent="0.25">
      <c r="A162" s="94">
        <f t="shared" si="14"/>
        <v>151</v>
      </c>
      <c r="B162" s="99" t="s">
        <v>578</v>
      </c>
      <c r="C162" s="83" t="s">
        <v>579</v>
      </c>
      <c r="D162" s="83" t="s">
        <v>56</v>
      </c>
      <c r="E162" s="83" t="s">
        <v>526</v>
      </c>
      <c r="F162" s="83" t="s">
        <v>58</v>
      </c>
      <c r="G162" s="83" t="s">
        <v>59</v>
      </c>
      <c r="H162" s="83" t="s">
        <v>527</v>
      </c>
      <c r="I162" s="83" t="s">
        <v>528</v>
      </c>
      <c r="J162" s="83" t="s">
        <v>580</v>
      </c>
      <c r="K162" s="83" t="s">
        <v>581</v>
      </c>
      <c r="L162" s="83" t="s">
        <v>3</v>
      </c>
      <c r="M162" s="84" t="s">
        <v>51</v>
      </c>
      <c r="N162" s="83" t="s">
        <v>52</v>
      </c>
      <c r="O162" s="85">
        <v>32</v>
      </c>
      <c r="P162" s="85"/>
      <c r="Q162" s="85">
        <f t="shared" si="15"/>
        <v>32</v>
      </c>
      <c r="R162" s="86">
        <v>8900</v>
      </c>
      <c r="S162" s="87">
        <f t="shared" si="16"/>
        <v>284800</v>
      </c>
      <c r="T162" s="87">
        <f t="shared" si="17"/>
        <v>85440</v>
      </c>
      <c r="U162" s="87">
        <f>VLOOKUP(B162,'Tranche 1-3 2024'!$B$12:$BB$441,53,FALSE)</f>
        <v>284800</v>
      </c>
      <c r="V162" s="87">
        <f t="shared" si="18"/>
        <v>0</v>
      </c>
      <c r="W162" s="87">
        <f t="shared" si="19"/>
        <v>85440</v>
      </c>
      <c r="X162" s="88">
        <f t="shared" si="20"/>
        <v>85440</v>
      </c>
      <c r="Y162" s="84" t="s">
        <v>53</v>
      </c>
      <c r="Z162" s="84" t="s">
        <v>53</v>
      </c>
      <c r="AA162" s="84" t="s">
        <v>53</v>
      </c>
      <c r="AB162" s="84" t="s">
        <v>53</v>
      </c>
      <c r="AC162" s="84" t="s">
        <v>53</v>
      </c>
      <c r="AD162" s="84" t="s">
        <v>53</v>
      </c>
      <c r="AE162" s="84" t="s">
        <v>51</v>
      </c>
      <c r="AF162" s="84" t="s">
        <v>51</v>
      </c>
      <c r="AG162" s="5"/>
    </row>
    <row r="163" spans="1:33" x14ac:dyDescent="0.25">
      <c r="A163" s="94">
        <f t="shared" si="14"/>
        <v>152</v>
      </c>
      <c r="B163" s="99" t="s">
        <v>711</v>
      </c>
      <c r="C163" s="83" t="s">
        <v>712</v>
      </c>
      <c r="D163" s="83" t="s">
        <v>43</v>
      </c>
      <c r="E163" s="83" t="s">
        <v>526</v>
      </c>
      <c r="F163" s="83" t="s">
        <v>58</v>
      </c>
      <c r="G163" s="83" t="s">
        <v>59</v>
      </c>
      <c r="H163" s="83" t="s">
        <v>543</v>
      </c>
      <c r="I163" s="83" t="s">
        <v>528</v>
      </c>
      <c r="J163" s="83" t="s">
        <v>713</v>
      </c>
      <c r="K163" s="83" t="s">
        <v>714</v>
      </c>
      <c r="L163" s="83" t="s">
        <v>3</v>
      </c>
      <c r="M163" s="84" t="s">
        <v>51</v>
      </c>
      <c r="N163" s="83" t="s">
        <v>52</v>
      </c>
      <c r="O163" s="85">
        <v>155</v>
      </c>
      <c r="P163" s="85">
        <f>VLOOKUP(B163,'[1]Student Wthout BRN'!AF$3:AG$294,2,FALSE)</f>
        <v>23</v>
      </c>
      <c r="Q163" s="85">
        <f t="shared" si="15"/>
        <v>132</v>
      </c>
      <c r="R163" s="86">
        <v>8900</v>
      </c>
      <c r="S163" s="87">
        <f t="shared" si="16"/>
        <v>1174800</v>
      </c>
      <c r="T163" s="87">
        <f t="shared" si="17"/>
        <v>352440</v>
      </c>
      <c r="U163" s="87">
        <f>VLOOKUP(B163,'Tranche 1-3 2024'!$B$12:$BB$441,53,FALSE)</f>
        <v>1379500</v>
      </c>
      <c r="V163" s="87">
        <f t="shared" si="18"/>
        <v>0</v>
      </c>
      <c r="W163" s="87">
        <f t="shared" si="19"/>
        <v>352440</v>
      </c>
      <c r="X163" s="88">
        <f t="shared" si="20"/>
        <v>352440</v>
      </c>
      <c r="Y163" s="84" t="s">
        <v>53</v>
      </c>
      <c r="Z163" s="84" t="s">
        <v>53</v>
      </c>
      <c r="AA163" s="84" t="s">
        <v>53</v>
      </c>
      <c r="AB163" s="84" t="s">
        <v>53</v>
      </c>
      <c r="AC163" s="84" t="s">
        <v>53</v>
      </c>
      <c r="AD163" s="84" t="s">
        <v>53</v>
      </c>
      <c r="AE163" s="84" t="s">
        <v>51</v>
      </c>
      <c r="AF163" s="84" t="s">
        <v>51</v>
      </c>
      <c r="AG163" s="5"/>
    </row>
    <row r="164" spans="1:33" x14ac:dyDescent="0.25">
      <c r="A164" s="94">
        <f t="shared" si="14"/>
        <v>153</v>
      </c>
      <c r="B164" s="99" t="s">
        <v>655</v>
      </c>
      <c r="C164" s="83" t="s">
        <v>656</v>
      </c>
      <c r="D164" s="83" t="s">
        <v>43</v>
      </c>
      <c r="E164" s="83" t="s">
        <v>44</v>
      </c>
      <c r="F164" s="83" t="s">
        <v>45</v>
      </c>
      <c r="G164" s="83" t="s">
        <v>46</v>
      </c>
      <c r="H164" s="83" t="s">
        <v>543</v>
      </c>
      <c r="I164" s="83" t="s">
        <v>528</v>
      </c>
      <c r="J164" s="83" t="s">
        <v>657</v>
      </c>
      <c r="K164" s="83" t="s">
        <v>658</v>
      </c>
      <c r="L164" s="83" t="s">
        <v>3</v>
      </c>
      <c r="M164" s="84" t="s">
        <v>51</v>
      </c>
      <c r="N164" s="83" t="s">
        <v>52</v>
      </c>
      <c r="O164" s="85">
        <v>116</v>
      </c>
      <c r="P164" s="85">
        <f>VLOOKUP(B164,'[1]Student Wthout BRN'!AF$3:AG$294,2,FALSE)</f>
        <v>8</v>
      </c>
      <c r="Q164" s="85">
        <f t="shared" si="15"/>
        <v>108</v>
      </c>
      <c r="R164" s="86">
        <v>8900</v>
      </c>
      <c r="S164" s="87">
        <f t="shared" si="16"/>
        <v>961200</v>
      </c>
      <c r="T164" s="87">
        <f t="shared" si="17"/>
        <v>288360</v>
      </c>
      <c r="U164" s="87">
        <f>VLOOKUP(B164,'Tranche 1-3 2024'!$B$12:$BB$441,53,FALSE)</f>
        <v>1032400</v>
      </c>
      <c r="V164" s="87">
        <f t="shared" si="18"/>
        <v>0</v>
      </c>
      <c r="W164" s="87">
        <f t="shared" si="19"/>
        <v>288360</v>
      </c>
      <c r="X164" s="88">
        <f t="shared" si="20"/>
        <v>288360</v>
      </c>
      <c r="Y164" s="84" t="s">
        <v>53</v>
      </c>
      <c r="Z164" s="84" t="s">
        <v>53</v>
      </c>
      <c r="AA164" s="84" t="s">
        <v>53</v>
      </c>
      <c r="AB164" s="84" t="s">
        <v>53</v>
      </c>
      <c r="AC164" s="84" t="s">
        <v>53</v>
      </c>
      <c r="AD164" s="84" t="s">
        <v>53</v>
      </c>
      <c r="AE164" s="84" t="s">
        <v>51</v>
      </c>
      <c r="AF164" s="84" t="s">
        <v>51</v>
      </c>
      <c r="AG164" s="5"/>
    </row>
    <row r="165" spans="1:33" x14ac:dyDescent="0.25">
      <c r="A165" s="94">
        <f t="shared" si="14"/>
        <v>154</v>
      </c>
      <c r="B165" s="99" t="s">
        <v>586</v>
      </c>
      <c r="C165" s="83" t="s">
        <v>587</v>
      </c>
      <c r="D165" s="83" t="s">
        <v>43</v>
      </c>
      <c r="E165" s="83" t="s">
        <v>526</v>
      </c>
      <c r="F165" s="83" t="s">
        <v>58</v>
      </c>
      <c r="G165" s="83" t="s">
        <v>59</v>
      </c>
      <c r="H165" s="83" t="s">
        <v>527</v>
      </c>
      <c r="I165" s="83" t="s">
        <v>528</v>
      </c>
      <c r="J165" s="83" t="s">
        <v>588</v>
      </c>
      <c r="K165" s="83" t="s">
        <v>589</v>
      </c>
      <c r="L165" s="83" t="s">
        <v>3</v>
      </c>
      <c r="M165" s="84" t="s">
        <v>51</v>
      </c>
      <c r="N165" s="83" t="s">
        <v>52</v>
      </c>
      <c r="O165" s="85">
        <v>86</v>
      </c>
      <c r="P165" s="85"/>
      <c r="Q165" s="85">
        <f t="shared" si="15"/>
        <v>86</v>
      </c>
      <c r="R165" s="86">
        <v>8900</v>
      </c>
      <c r="S165" s="87">
        <f t="shared" si="16"/>
        <v>765400</v>
      </c>
      <c r="T165" s="87">
        <f t="shared" si="17"/>
        <v>229620</v>
      </c>
      <c r="U165" s="87">
        <f>VLOOKUP(B165,'Tranche 1-3 2024'!$B$12:$BB$441,53,FALSE)</f>
        <v>783200</v>
      </c>
      <c r="V165" s="87">
        <f t="shared" si="18"/>
        <v>-17800</v>
      </c>
      <c r="W165" s="87">
        <f t="shared" si="19"/>
        <v>211820</v>
      </c>
      <c r="X165" s="88">
        <f t="shared" si="20"/>
        <v>211820</v>
      </c>
      <c r="Y165" s="84" t="s">
        <v>53</v>
      </c>
      <c r="Z165" s="84" t="s">
        <v>53</v>
      </c>
      <c r="AA165" s="84" t="s">
        <v>53</v>
      </c>
      <c r="AB165" s="84" t="s">
        <v>53</v>
      </c>
      <c r="AC165" s="84" t="s">
        <v>53</v>
      </c>
      <c r="AD165" s="84" t="s">
        <v>53</v>
      </c>
      <c r="AE165" s="84" t="s">
        <v>51</v>
      </c>
      <c r="AF165" s="84" t="s">
        <v>51</v>
      </c>
      <c r="AG165" s="5"/>
    </row>
    <row r="166" spans="1:33" x14ac:dyDescent="0.25">
      <c r="A166" s="94">
        <f t="shared" si="14"/>
        <v>155</v>
      </c>
      <c r="B166" s="99" t="s">
        <v>582</v>
      </c>
      <c r="C166" s="83" t="s">
        <v>583</v>
      </c>
      <c r="D166" s="83" t="s">
        <v>43</v>
      </c>
      <c r="E166" s="83" t="s">
        <v>526</v>
      </c>
      <c r="F166" s="83" t="s">
        <v>58</v>
      </c>
      <c r="G166" s="83" t="s">
        <v>59</v>
      </c>
      <c r="H166" s="83" t="s">
        <v>527</v>
      </c>
      <c r="I166" s="83" t="s">
        <v>528</v>
      </c>
      <c r="J166" s="83" t="s">
        <v>584</v>
      </c>
      <c r="K166" s="83" t="s">
        <v>585</v>
      </c>
      <c r="L166" s="83" t="s">
        <v>3</v>
      </c>
      <c r="M166" s="84" t="s">
        <v>51</v>
      </c>
      <c r="N166" s="83" t="s">
        <v>52</v>
      </c>
      <c r="O166" s="85">
        <v>125</v>
      </c>
      <c r="P166" s="85">
        <f>VLOOKUP(B166,'[1]Student Wthout BRN'!AF$3:AG$294,2,FALSE)</f>
        <v>23</v>
      </c>
      <c r="Q166" s="85">
        <f t="shared" si="15"/>
        <v>102</v>
      </c>
      <c r="R166" s="86">
        <v>8900</v>
      </c>
      <c r="S166" s="87">
        <f t="shared" si="16"/>
        <v>907800</v>
      </c>
      <c r="T166" s="87">
        <f t="shared" si="17"/>
        <v>272340</v>
      </c>
      <c r="U166" s="87">
        <f>VLOOKUP(B166,'Tranche 1-3 2024'!$B$12:$BB$441,53,FALSE)</f>
        <v>1112500</v>
      </c>
      <c r="V166" s="87">
        <f t="shared" si="18"/>
        <v>0</v>
      </c>
      <c r="W166" s="87">
        <f t="shared" si="19"/>
        <v>272340</v>
      </c>
      <c r="X166" s="88">
        <f t="shared" si="20"/>
        <v>272340</v>
      </c>
      <c r="Y166" s="84" t="s">
        <v>53</v>
      </c>
      <c r="Z166" s="84" t="s">
        <v>53</v>
      </c>
      <c r="AA166" s="84" t="s">
        <v>53</v>
      </c>
      <c r="AB166" s="84" t="s">
        <v>53</v>
      </c>
      <c r="AC166" s="84" t="s">
        <v>53</v>
      </c>
      <c r="AD166" s="84" t="s">
        <v>53</v>
      </c>
      <c r="AE166" s="84" t="s">
        <v>51</v>
      </c>
      <c r="AF166" s="84" t="s">
        <v>51</v>
      </c>
      <c r="AG166" s="5"/>
    </row>
    <row r="167" spans="1:33" x14ac:dyDescent="0.25">
      <c r="A167" s="94">
        <f t="shared" ref="A167:A230" si="21">A166+1</f>
        <v>156</v>
      </c>
      <c r="B167" s="99" t="s">
        <v>715</v>
      </c>
      <c r="C167" s="83" t="s">
        <v>716</v>
      </c>
      <c r="D167" s="83" t="s">
        <v>56</v>
      </c>
      <c r="E167" s="83" t="s">
        <v>179</v>
      </c>
      <c r="F167" s="83" t="s">
        <v>45</v>
      </c>
      <c r="G167" s="83" t="s">
        <v>46</v>
      </c>
      <c r="H167" s="83" t="s">
        <v>543</v>
      </c>
      <c r="I167" s="83" t="s">
        <v>528</v>
      </c>
      <c r="J167" s="83" t="s">
        <v>717</v>
      </c>
      <c r="K167" s="83" t="s">
        <v>718</v>
      </c>
      <c r="L167" s="83" t="s">
        <v>3</v>
      </c>
      <c r="M167" s="84" t="s">
        <v>51</v>
      </c>
      <c r="N167" s="83" t="s">
        <v>52</v>
      </c>
      <c r="O167" s="85">
        <v>124</v>
      </c>
      <c r="P167" s="85">
        <f>VLOOKUP(B167,'[1]Student Wthout BRN'!AF$3:AG$294,2,FALSE)</f>
        <v>26</v>
      </c>
      <c r="Q167" s="85">
        <f t="shared" ref="Q167:Q230" si="22">O167-P167</f>
        <v>98</v>
      </c>
      <c r="R167" s="86">
        <v>8900</v>
      </c>
      <c r="S167" s="87">
        <f t="shared" ref="S167:S230" si="23">Q167*R167</f>
        <v>872200</v>
      </c>
      <c r="T167" s="87">
        <f t="shared" ref="T167:T230" si="24">S167*30%</f>
        <v>261660</v>
      </c>
      <c r="U167" s="87">
        <f>VLOOKUP(B167,'Tranche 1-3 2024'!$B$12:$BB$441,53,FALSE)</f>
        <v>1103600</v>
      </c>
      <c r="V167" s="87">
        <f t="shared" ref="V167:V230" si="25">O167*R167-U167</f>
        <v>0</v>
      </c>
      <c r="W167" s="87">
        <f t="shared" ref="W167:W230" si="26">T167+V167</f>
        <v>261660</v>
      </c>
      <c r="X167" s="88">
        <f t="shared" ref="X167:X230" si="27">IF(W167&gt;=0,W167,0)</f>
        <v>261660</v>
      </c>
      <c r="Y167" s="84" t="s">
        <v>53</v>
      </c>
      <c r="Z167" s="84" t="s">
        <v>53</v>
      </c>
      <c r="AA167" s="84" t="s">
        <v>53</v>
      </c>
      <c r="AB167" s="84" t="s">
        <v>53</v>
      </c>
      <c r="AC167" s="84" t="s">
        <v>53</v>
      </c>
      <c r="AD167" s="84" t="s">
        <v>53</v>
      </c>
      <c r="AE167" s="84" t="s">
        <v>51</v>
      </c>
      <c r="AF167" s="84" t="s">
        <v>51</v>
      </c>
      <c r="AG167" s="5"/>
    </row>
    <row r="168" spans="1:33" x14ac:dyDescent="0.25">
      <c r="A168" s="94">
        <f t="shared" si="21"/>
        <v>157</v>
      </c>
      <c r="B168" s="99" t="s">
        <v>719</v>
      </c>
      <c r="C168" s="83" t="s">
        <v>720</v>
      </c>
      <c r="D168" s="83" t="s">
        <v>43</v>
      </c>
      <c r="E168" s="83" t="s">
        <v>526</v>
      </c>
      <c r="F168" s="83" t="s">
        <v>58</v>
      </c>
      <c r="G168" s="83" t="s">
        <v>59</v>
      </c>
      <c r="H168" s="83" t="s">
        <v>543</v>
      </c>
      <c r="I168" s="83" t="s">
        <v>528</v>
      </c>
      <c r="J168" s="83" t="s">
        <v>721</v>
      </c>
      <c r="K168" s="83" t="s">
        <v>722</v>
      </c>
      <c r="L168" s="83" t="s">
        <v>3</v>
      </c>
      <c r="M168" s="84" t="s">
        <v>51</v>
      </c>
      <c r="N168" s="83" t="s">
        <v>52</v>
      </c>
      <c r="O168" s="85">
        <v>145</v>
      </c>
      <c r="P168" s="85">
        <f>VLOOKUP(B168,'[1]Student Wthout BRN'!AF$3:AG$294,2,FALSE)</f>
        <v>12</v>
      </c>
      <c r="Q168" s="85">
        <f t="shared" si="22"/>
        <v>133</v>
      </c>
      <c r="R168" s="86">
        <v>8900</v>
      </c>
      <c r="S168" s="87">
        <f t="shared" si="23"/>
        <v>1183700</v>
      </c>
      <c r="T168" s="87">
        <f t="shared" si="24"/>
        <v>355110</v>
      </c>
      <c r="U168" s="87">
        <f>VLOOKUP(B168,'Tranche 1-3 2024'!$B$12:$BB$441,53,FALSE)</f>
        <v>1290500</v>
      </c>
      <c r="V168" s="87">
        <f t="shared" si="25"/>
        <v>0</v>
      </c>
      <c r="W168" s="87">
        <f t="shared" si="26"/>
        <v>355110</v>
      </c>
      <c r="X168" s="88">
        <f t="shared" si="27"/>
        <v>355110</v>
      </c>
      <c r="Y168" s="84" t="s">
        <v>53</v>
      </c>
      <c r="Z168" s="84" t="s">
        <v>53</v>
      </c>
      <c r="AA168" s="84" t="s">
        <v>53</v>
      </c>
      <c r="AB168" s="84" t="s">
        <v>53</v>
      </c>
      <c r="AC168" s="84" t="s">
        <v>53</v>
      </c>
      <c r="AD168" s="84" t="s">
        <v>53</v>
      </c>
      <c r="AE168" s="84" t="s">
        <v>51</v>
      </c>
      <c r="AF168" s="84" t="s">
        <v>51</v>
      </c>
      <c r="AG168" s="5"/>
    </row>
    <row r="169" spans="1:33" x14ac:dyDescent="0.25">
      <c r="A169" s="94">
        <f t="shared" si="21"/>
        <v>158</v>
      </c>
      <c r="B169" s="99" t="s">
        <v>723</v>
      </c>
      <c r="C169" s="83" t="s">
        <v>724</v>
      </c>
      <c r="D169" s="83" t="s">
        <v>43</v>
      </c>
      <c r="E169" s="83" t="s">
        <v>526</v>
      </c>
      <c r="F169" s="83" t="s">
        <v>58</v>
      </c>
      <c r="G169" s="83" t="s">
        <v>59</v>
      </c>
      <c r="H169" s="83" t="s">
        <v>543</v>
      </c>
      <c r="I169" s="83" t="s">
        <v>528</v>
      </c>
      <c r="J169" s="83" t="s">
        <v>725</v>
      </c>
      <c r="K169" s="83" t="s">
        <v>726</v>
      </c>
      <c r="L169" s="83" t="s">
        <v>3</v>
      </c>
      <c r="M169" s="84" t="s">
        <v>51</v>
      </c>
      <c r="N169" s="83" t="s">
        <v>52</v>
      </c>
      <c r="O169" s="85">
        <v>48</v>
      </c>
      <c r="P169" s="85">
        <f>VLOOKUP(B169,'[1]Student Wthout BRN'!AF$3:AG$294,2,FALSE)</f>
        <v>18</v>
      </c>
      <c r="Q169" s="85">
        <f t="shared" si="22"/>
        <v>30</v>
      </c>
      <c r="R169" s="86">
        <v>8900</v>
      </c>
      <c r="S169" s="87">
        <f t="shared" si="23"/>
        <v>267000</v>
      </c>
      <c r="T169" s="87">
        <f t="shared" si="24"/>
        <v>80100</v>
      </c>
      <c r="U169" s="87">
        <f>VLOOKUP(B169,'Tranche 1-3 2024'!$B$12:$BB$441,53,FALSE)</f>
        <v>427200</v>
      </c>
      <c r="V169" s="87">
        <f t="shared" si="25"/>
        <v>0</v>
      </c>
      <c r="W169" s="87">
        <f t="shared" si="26"/>
        <v>80100</v>
      </c>
      <c r="X169" s="88">
        <f t="shared" si="27"/>
        <v>80100</v>
      </c>
      <c r="Y169" s="84" t="s">
        <v>53</v>
      </c>
      <c r="Z169" s="84" t="s">
        <v>53</v>
      </c>
      <c r="AA169" s="84" t="s">
        <v>53</v>
      </c>
      <c r="AB169" s="84" t="s">
        <v>53</v>
      </c>
      <c r="AC169" s="84" t="s">
        <v>53</v>
      </c>
      <c r="AD169" s="84" t="s">
        <v>53</v>
      </c>
      <c r="AE169" s="84" t="s">
        <v>51</v>
      </c>
      <c r="AF169" s="84" t="s">
        <v>51</v>
      </c>
      <c r="AG169" s="5"/>
    </row>
    <row r="170" spans="1:33" x14ac:dyDescent="0.25">
      <c r="A170" s="94">
        <f t="shared" si="21"/>
        <v>159</v>
      </c>
      <c r="B170" s="99" t="s">
        <v>590</v>
      </c>
      <c r="C170" s="83" t="s">
        <v>591</v>
      </c>
      <c r="D170" s="83" t="s">
        <v>43</v>
      </c>
      <c r="E170" s="83" t="s">
        <v>526</v>
      </c>
      <c r="F170" s="83" t="s">
        <v>58</v>
      </c>
      <c r="G170" s="83" t="s">
        <v>59</v>
      </c>
      <c r="H170" s="83" t="s">
        <v>527</v>
      </c>
      <c r="I170" s="83" t="s">
        <v>528</v>
      </c>
      <c r="J170" s="83" t="s">
        <v>592</v>
      </c>
      <c r="K170" s="83" t="s">
        <v>593</v>
      </c>
      <c r="L170" s="83" t="s">
        <v>3</v>
      </c>
      <c r="M170" s="84" t="s">
        <v>51</v>
      </c>
      <c r="N170" s="83" t="s">
        <v>52</v>
      </c>
      <c r="O170" s="85">
        <v>72</v>
      </c>
      <c r="P170" s="85">
        <f>VLOOKUP(B170,'[1]Student Wthout BRN'!AF$3:AG$294,2,FALSE)</f>
        <v>10</v>
      </c>
      <c r="Q170" s="85">
        <f t="shared" si="22"/>
        <v>62</v>
      </c>
      <c r="R170" s="86">
        <v>8900</v>
      </c>
      <c r="S170" s="87">
        <f t="shared" si="23"/>
        <v>551800</v>
      </c>
      <c r="T170" s="87">
        <f t="shared" si="24"/>
        <v>165540</v>
      </c>
      <c r="U170" s="87">
        <f>VLOOKUP(B170,'Tranche 1-3 2024'!$B$12:$BB$441,53,FALSE)</f>
        <v>640800</v>
      </c>
      <c r="V170" s="87">
        <f t="shared" si="25"/>
        <v>0</v>
      </c>
      <c r="W170" s="87">
        <f t="shared" si="26"/>
        <v>165540</v>
      </c>
      <c r="X170" s="88">
        <f t="shared" si="27"/>
        <v>165540</v>
      </c>
      <c r="Y170" s="84" t="s">
        <v>53</v>
      </c>
      <c r="Z170" s="84" t="s">
        <v>53</v>
      </c>
      <c r="AA170" s="84" t="s">
        <v>53</v>
      </c>
      <c r="AB170" s="84" t="s">
        <v>53</v>
      </c>
      <c r="AC170" s="84" t="s">
        <v>53</v>
      </c>
      <c r="AD170" s="84" t="s">
        <v>53</v>
      </c>
      <c r="AE170" s="84" t="s">
        <v>51</v>
      </c>
      <c r="AF170" s="84" t="s">
        <v>51</v>
      </c>
      <c r="AG170" s="5"/>
    </row>
    <row r="171" spans="1:33" x14ac:dyDescent="0.25">
      <c r="A171" s="94">
        <f t="shared" si="21"/>
        <v>160</v>
      </c>
      <c r="B171" s="99" t="s">
        <v>594</v>
      </c>
      <c r="C171" s="83" t="s">
        <v>595</v>
      </c>
      <c r="D171" s="83" t="s">
        <v>56</v>
      </c>
      <c r="E171" s="83" t="s">
        <v>526</v>
      </c>
      <c r="F171" s="83" t="s">
        <v>58</v>
      </c>
      <c r="G171" s="83" t="s">
        <v>59</v>
      </c>
      <c r="H171" s="83" t="s">
        <v>527</v>
      </c>
      <c r="I171" s="83" t="s">
        <v>528</v>
      </c>
      <c r="J171" s="83" t="s">
        <v>596</v>
      </c>
      <c r="K171" s="83" t="s">
        <v>597</v>
      </c>
      <c r="L171" s="83" t="s">
        <v>3</v>
      </c>
      <c r="M171" s="84" t="s">
        <v>51</v>
      </c>
      <c r="N171" s="83" t="s">
        <v>52</v>
      </c>
      <c r="O171" s="85">
        <v>45</v>
      </c>
      <c r="P171" s="85">
        <f>VLOOKUP(B171,'[1]Student Wthout BRN'!AF$3:AG$294,2,FALSE)</f>
        <v>3</v>
      </c>
      <c r="Q171" s="85">
        <f t="shared" si="22"/>
        <v>42</v>
      </c>
      <c r="R171" s="86">
        <v>8900</v>
      </c>
      <c r="S171" s="87">
        <f t="shared" si="23"/>
        <v>373800</v>
      </c>
      <c r="T171" s="87">
        <f t="shared" si="24"/>
        <v>112140</v>
      </c>
      <c r="U171" s="87">
        <f>VLOOKUP(B171,'Tranche 1-3 2024'!$B$12:$BB$441,53,FALSE)</f>
        <v>400500</v>
      </c>
      <c r="V171" s="87">
        <f t="shared" si="25"/>
        <v>0</v>
      </c>
      <c r="W171" s="87">
        <f t="shared" si="26"/>
        <v>112140</v>
      </c>
      <c r="X171" s="88">
        <f t="shared" si="27"/>
        <v>112140</v>
      </c>
      <c r="Y171" s="84" t="s">
        <v>53</v>
      </c>
      <c r="Z171" s="84" t="s">
        <v>53</v>
      </c>
      <c r="AA171" s="84" t="s">
        <v>53</v>
      </c>
      <c r="AB171" s="84" t="s">
        <v>53</v>
      </c>
      <c r="AC171" s="84" t="s">
        <v>53</v>
      </c>
      <c r="AD171" s="84" t="s">
        <v>53</v>
      </c>
      <c r="AE171" s="84" t="s">
        <v>51</v>
      </c>
      <c r="AF171" s="84" t="s">
        <v>51</v>
      </c>
      <c r="AG171" s="5"/>
    </row>
    <row r="172" spans="1:33" x14ac:dyDescent="0.25">
      <c r="A172" s="94">
        <f t="shared" si="21"/>
        <v>161</v>
      </c>
      <c r="B172" s="99" t="s">
        <v>598</v>
      </c>
      <c r="C172" s="83" t="s">
        <v>599</v>
      </c>
      <c r="D172" s="83" t="s">
        <v>43</v>
      </c>
      <c r="E172" s="83" t="s">
        <v>526</v>
      </c>
      <c r="F172" s="83" t="s">
        <v>58</v>
      </c>
      <c r="G172" s="83" t="s">
        <v>59</v>
      </c>
      <c r="H172" s="83" t="s">
        <v>527</v>
      </c>
      <c r="I172" s="83" t="s">
        <v>528</v>
      </c>
      <c r="J172" s="83" t="s">
        <v>600</v>
      </c>
      <c r="K172" s="83" t="s">
        <v>601</v>
      </c>
      <c r="L172" s="83" t="s">
        <v>3</v>
      </c>
      <c r="M172" s="84" t="s">
        <v>51</v>
      </c>
      <c r="N172" s="83" t="s">
        <v>52</v>
      </c>
      <c r="O172" s="85">
        <v>63</v>
      </c>
      <c r="P172" s="85">
        <f>VLOOKUP(B172,'[1]Student Wthout BRN'!AF$3:AG$294,2,FALSE)</f>
        <v>2</v>
      </c>
      <c r="Q172" s="85">
        <f t="shared" si="22"/>
        <v>61</v>
      </c>
      <c r="R172" s="86">
        <v>8900</v>
      </c>
      <c r="S172" s="87">
        <f t="shared" si="23"/>
        <v>542900</v>
      </c>
      <c r="T172" s="87">
        <f t="shared" si="24"/>
        <v>162870</v>
      </c>
      <c r="U172" s="87">
        <f>VLOOKUP(B172,'Tranche 1-3 2024'!$B$12:$BB$441,53,FALSE)</f>
        <v>560700</v>
      </c>
      <c r="V172" s="87">
        <f t="shared" si="25"/>
        <v>0</v>
      </c>
      <c r="W172" s="87">
        <f t="shared" si="26"/>
        <v>162870</v>
      </c>
      <c r="X172" s="88">
        <f t="shared" si="27"/>
        <v>162870</v>
      </c>
      <c r="Y172" s="84" t="s">
        <v>53</v>
      </c>
      <c r="Z172" s="84" t="s">
        <v>53</v>
      </c>
      <c r="AA172" s="84" t="s">
        <v>53</v>
      </c>
      <c r="AB172" s="84" t="s">
        <v>53</v>
      </c>
      <c r="AC172" s="84" t="s">
        <v>53</v>
      </c>
      <c r="AD172" s="84" t="s">
        <v>53</v>
      </c>
      <c r="AE172" s="84" t="s">
        <v>51</v>
      </c>
      <c r="AF172" s="84" t="s">
        <v>51</v>
      </c>
      <c r="AG172" s="5"/>
    </row>
    <row r="173" spans="1:33" x14ac:dyDescent="0.25">
      <c r="A173" s="94">
        <f t="shared" si="21"/>
        <v>162</v>
      </c>
      <c r="B173" s="99" t="s">
        <v>691</v>
      </c>
      <c r="C173" s="83" t="s">
        <v>692</v>
      </c>
      <c r="D173" s="83" t="s">
        <v>43</v>
      </c>
      <c r="E173" s="83" t="s">
        <v>526</v>
      </c>
      <c r="F173" s="83" t="s">
        <v>58</v>
      </c>
      <c r="G173" s="83" t="s">
        <v>59</v>
      </c>
      <c r="H173" s="83" t="s">
        <v>543</v>
      </c>
      <c r="I173" s="83" t="s">
        <v>528</v>
      </c>
      <c r="J173" s="83" t="s">
        <v>693</v>
      </c>
      <c r="K173" s="83" t="s">
        <v>694</v>
      </c>
      <c r="L173" s="83" t="s">
        <v>3</v>
      </c>
      <c r="M173" s="84" t="s">
        <v>51</v>
      </c>
      <c r="N173" s="83" t="s">
        <v>52</v>
      </c>
      <c r="O173" s="85">
        <v>149</v>
      </c>
      <c r="P173" s="85">
        <f>VLOOKUP(B173,'[1]Student Wthout BRN'!AF$3:AG$294,2,FALSE)</f>
        <v>13</v>
      </c>
      <c r="Q173" s="85">
        <f t="shared" si="22"/>
        <v>136</v>
      </c>
      <c r="R173" s="86">
        <v>8900</v>
      </c>
      <c r="S173" s="87">
        <f t="shared" si="23"/>
        <v>1210400</v>
      </c>
      <c r="T173" s="87">
        <f t="shared" si="24"/>
        <v>363120</v>
      </c>
      <c r="U173" s="87">
        <f>VLOOKUP(B173,'Tranche 1-3 2024'!$B$12:$BB$441,53,FALSE)</f>
        <v>1326100</v>
      </c>
      <c r="V173" s="87">
        <f t="shared" si="25"/>
        <v>0</v>
      </c>
      <c r="W173" s="87">
        <f t="shared" si="26"/>
        <v>363120</v>
      </c>
      <c r="X173" s="88">
        <f t="shared" si="27"/>
        <v>363120</v>
      </c>
      <c r="Y173" s="84" t="s">
        <v>53</v>
      </c>
      <c r="Z173" s="84" t="s">
        <v>53</v>
      </c>
      <c r="AA173" s="84" t="s">
        <v>53</v>
      </c>
      <c r="AB173" s="84" t="s">
        <v>53</v>
      </c>
      <c r="AC173" s="84" t="s">
        <v>53</v>
      </c>
      <c r="AD173" s="84" t="s">
        <v>53</v>
      </c>
      <c r="AE173" s="84" t="s">
        <v>51</v>
      </c>
      <c r="AF173" s="84" t="s">
        <v>51</v>
      </c>
      <c r="AG173" s="5"/>
    </row>
    <row r="174" spans="1:33" x14ac:dyDescent="0.25">
      <c r="A174" s="94">
        <f t="shared" si="21"/>
        <v>163</v>
      </c>
      <c r="B174" s="99" t="s">
        <v>727</v>
      </c>
      <c r="C174" s="83" t="s">
        <v>728</v>
      </c>
      <c r="D174" s="83" t="s">
        <v>56</v>
      </c>
      <c r="E174" s="83" t="s">
        <v>179</v>
      </c>
      <c r="F174" s="83" t="s">
        <v>45</v>
      </c>
      <c r="G174" s="83" t="s">
        <v>46</v>
      </c>
      <c r="H174" s="83" t="s">
        <v>543</v>
      </c>
      <c r="I174" s="83" t="s">
        <v>528</v>
      </c>
      <c r="J174" s="83" t="s">
        <v>729</v>
      </c>
      <c r="K174" s="83" t="s">
        <v>730</v>
      </c>
      <c r="L174" s="83" t="s">
        <v>3</v>
      </c>
      <c r="M174" s="84" t="s">
        <v>51</v>
      </c>
      <c r="N174" s="83" t="s">
        <v>52</v>
      </c>
      <c r="O174" s="85">
        <v>156</v>
      </c>
      <c r="P174" s="85">
        <f>VLOOKUP(B174,'[1]Student Wthout BRN'!AF$3:AG$294,2,FALSE)</f>
        <v>14</v>
      </c>
      <c r="Q174" s="85">
        <f t="shared" si="22"/>
        <v>142</v>
      </c>
      <c r="R174" s="86">
        <v>8900</v>
      </c>
      <c r="S174" s="87">
        <f t="shared" si="23"/>
        <v>1263800</v>
      </c>
      <c r="T174" s="87">
        <f t="shared" si="24"/>
        <v>379140</v>
      </c>
      <c r="U174" s="87">
        <f>VLOOKUP(B174,'Tranche 1-3 2024'!$B$12:$BB$441,53,FALSE)</f>
        <v>1388400</v>
      </c>
      <c r="V174" s="87">
        <f t="shared" si="25"/>
        <v>0</v>
      </c>
      <c r="W174" s="87">
        <f t="shared" si="26"/>
        <v>379140</v>
      </c>
      <c r="X174" s="88">
        <f t="shared" si="27"/>
        <v>379140</v>
      </c>
      <c r="Y174" s="84" t="s">
        <v>53</v>
      </c>
      <c r="Z174" s="84" t="s">
        <v>53</v>
      </c>
      <c r="AA174" s="84" t="s">
        <v>53</v>
      </c>
      <c r="AB174" s="84" t="s">
        <v>53</v>
      </c>
      <c r="AC174" s="84" t="s">
        <v>53</v>
      </c>
      <c r="AD174" s="84" t="s">
        <v>53</v>
      </c>
      <c r="AE174" s="84" t="s">
        <v>51</v>
      </c>
      <c r="AF174" s="84" t="s">
        <v>51</v>
      </c>
      <c r="AG174" s="5"/>
    </row>
    <row r="175" spans="1:33" x14ac:dyDescent="0.25">
      <c r="A175" s="94">
        <f t="shared" si="21"/>
        <v>164</v>
      </c>
      <c r="B175" s="99" t="s">
        <v>570</v>
      </c>
      <c r="C175" s="83" t="s">
        <v>571</v>
      </c>
      <c r="D175" s="83" t="s">
        <v>56</v>
      </c>
      <c r="E175" s="83" t="s">
        <v>179</v>
      </c>
      <c r="F175" s="83" t="s">
        <v>45</v>
      </c>
      <c r="G175" s="83" t="s">
        <v>46</v>
      </c>
      <c r="H175" s="83" t="s">
        <v>527</v>
      </c>
      <c r="I175" s="83" t="s">
        <v>528</v>
      </c>
      <c r="J175" s="83" t="s">
        <v>572</v>
      </c>
      <c r="K175" s="83" t="s">
        <v>573</v>
      </c>
      <c r="L175" s="83" t="s">
        <v>3</v>
      </c>
      <c r="M175" s="84" t="s">
        <v>51</v>
      </c>
      <c r="N175" s="83" t="s">
        <v>52</v>
      </c>
      <c r="O175" s="85">
        <v>25</v>
      </c>
      <c r="P175" s="85">
        <f>VLOOKUP(B175,'[1]Student Wthout BRN'!AF$3:AG$294,2,FALSE)</f>
        <v>5</v>
      </c>
      <c r="Q175" s="85">
        <f t="shared" si="22"/>
        <v>20</v>
      </c>
      <c r="R175" s="86">
        <v>8900</v>
      </c>
      <c r="S175" s="87">
        <f t="shared" si="23"/>
        <v>178000</v>
      </c>
      <c r="T175" s="87">
        <f t="shared" si="24"/>
        <v>53400</v>
      </c>
      <c r="U175" s="87">
        <f>VLOOKUP(B175,'Tranche 1-3 2024'!$B$12:$BB$441,53,FALSE)</f>
        <v>222500</v>
      </c>
      <c r="V175" s="87">
        <f t="shared" si="25"/>
        <v>0</v>
      </c>
      <c r="W175" s="87">
        <f t="shared" si="26"/>
        <v>53400</v>
      </c>
      <c r="X175" s="88">
        <f t="shared" si="27"/>
        <v>53400</v>
      </c>
      <c r="Y175" s="84" t="s">
        <v>53</v>
      </c>
      <c r="Z175" s="84" t="s">
        <v>53</v>
      </c>
      <c r="AA175" s="84" t="s">
        <v>53</v>
      </c>
      <c r="AB175" s="84" t="s">
        <v>53</v>
      </c>
      <c r="AC175" s="84" t="s">
        <v>53</v>
      </c>
      <c r="AD175" s="84" t="s">
        <v>53</v>
      </c>
      <c r="AE175" s="84" t="s">
        <v>51</v>
      </c>
      <c r="AF175" s="84" t="s">
        <v>51</v>
      </c>
      <c r="AG175" s="5"/>
    </row>
    <row r="176" spans="1:33" x14ac:dyDescent="0.25">
      <c r="A176" s="94">
        <f t="shared" si="21"/>
        <v>165</v>
      </c>
      <c r="B176" s="99" t="s">
        <v>635</v>
      </c>
      <c r="C176" s="83" t="s">
        <v>636</v>
      </c>
      <c r="D176" s="83" t="s">
        <v>43</v>
      </c>
      <c r="E176" s="83" t="s">
        <v>44</v>
      </c>
      <c r="F176" s="83" t="s">
        <v>45</v>
      </c>
      <c r="G176" s="83" t="s">
        <v>46</v>
      </c>
      <c r="H176" s="83" t="s">
        <v>612</v>
      </c>
      <c r="I176" s="83" t="s">
        <v>528</v>
      </c>
      <c r="J176" s="83" t="s">
        <v>637</v>
      </c>
      <c r="K176" s="83" t="s">
        <v>638</v>
      </c>
      <c r="L176" s="83" t="s">
        <v>3</v>
      </c>
      <c r="M176" s="84" t="s">
        <v>51</v>
      </c>
      <c r="N176" s="83" t="s">
        <v>52</v>
      </c>
      <c r="O176" s="85">
        <v>96</v>
      </c>
      <c r="P176" s="85">
        <f>VLOOKUP(B176,'[1]Student Wthout BRN'!AF$3:AG$294,2,FALSE)</f>
        <v>6</v>
      </c>
      <c r="Q176" s="85">
        <f t="shared" si="22"/>
        <v>90</v>
      </c>
      <c r="R176" s="86">
        <v>8900</v>
      </c>
      <c r="S176" s="87">
        <f t="shared" si="23"/>
        <v>801000</v>
      </c>
      <c r="T176" s="87">
        <f t="shared" si="24"/>
        <v>240300</v>
      </c>
      <c r="U176" s="87">
        <f>VLOOKUP(B176,'Tranche 1-3 2024'!$B$12:$BB$441,53,FALSE)</f>
        <v>854400</v>
      </c>
      <c r="V176" s="87">
        <f t="shared" si="25"/>
        <v>0</v>
      </c>
      <c r="W176" s="87">
        <f t="shared" si="26"/>
        <v>240300</v>
      </c>
      <c r="X176" s="88">
        <f t="shared" si="27"/>
        <v>240300</v>
      </c>
      <c r="Y176" s="84" t="s">
        <v>53</v>
      </c>
      <c r="Z176" s="84" t="s">
        <v>53</v>
      </c>
      <c r="AA176" s="84" t="s">
        <v>53</v>
      </c>
      <c r="AB176" s="84" t="s">
        <v>53</v>
      </c>
      <c r="AC176" s="84" t="s">
        <v>53</v>
      </c>
      <c r="AD176" s="84" t="s">
        <v>53</v>
      </c>
      <c r="AE176" s="84" t="s">
        <v>51</v>
      </c>
      <c r="AF176" s="84" t="s">
        <v>51</v>
      </c>
      <c r="AG176" s="5"/>
    </row>
    <row r="177" spans="1:33" x14ac:dyDescent="0.25">
      <c r="A177" s="94">
        <f t="shared" si="21"/>
        <v>166</v>
      </c>
      <c r="B177" s="99" t="s">
        <v>602</v>
      </c>
      <c r="C177" s="83" t="s">
        <v>603</v>
      </c>
      <c r="D177" s="83" t="s">
        <v>43</v>
      </c>
      <c r="E177" s="83" t="s">
        <v>526</v>
      </c>
      <c r="F177" s="83" t="s">
        <v>58</v>
      </c>
      <c r="G177" s="83" t="s">
        <v>59</v>
      </c>
      <c r="H177" s="83" t="s">
        <v>527</v>
      </c>
      <c r="I177" s="83" t="s">
        <v>528</v>
      </c>
      <c r="J177" s="83" t="s">
        <v>604</v>
      </c>
      <c r="K177" s="83" t="s">
        <v>605</v>
      </c>
      <c r="L177" s="83" t="s">
        <v>3</v>
      </c>
      <c r="M177" s="84" t="s">
        <v>51</v>
      </c>
      <c r="N177" s="83" t="s">
        <v>52</v>
      </c>
      <c r="O177" s="85">
        <v>47</v>
      </c>
      <c r="P177" s="85">
        <f>VLOOKUP(B177,'[1]Student Wthout BRN'!AF$3:AG$294,2,FALSE)</f>
        <v>7</v>
      </c>
      <c r="Q177" s="85">
        <f t="shared" si="22"/>
        <v>40</v>
      </c>
      <c r="R177" s="86">
        <v>8900</v>
      </c>
      <c r="S177" s="87">
        <f t="shared" si="23"/>
        <v>356000</v>
      </c>
      <c r="T177" s="87">
        <f t="shared" si="24"/>
        <v>106800</v>
      </c>
      <c r="U177" s="87">
        <f>VLOOKUP(B177,'Tranche 1-3 2024'!$B$12:$BB$441,53,FALSE)</f>
        <v>418300</v>
      </c>
      <c r="V177" s="87">
        <f t="shared" si="25"/>
        <v>0</v>
      </c>
      <c r="W177" s="87">
        <f t="shared" si="26"/>
        <v>106800</v>
      </c>
      <c r="X177" s="88">
        <f t="shared" si="27"/>
        <v>106800</v>
      </c>
      <c r="Y177" s="84" t="s">
        <v>53</v>
      </c>
      <c r="Z177" s="84" t="s">
        <v>53</v>
      </c>
      <c r="AA177" s="84" t="s">
        <v>53</v>
      </c>
      <c r="AB177" s="84" t="s">
        <v>53</v>
      </c>
      <c r="AC177" s="84" t="s">
        <v>53</v>
      </c>
      <c r="AD177" s="84" t="s">
        <v>53</v>
      </c>
      <c r="AE177" s="84" t="s">
        <v>51</v>
      </c>
      <c r="AF177" s="84" t="s">
        <v>51</v>
      </c>
      <c r="AG177" s="5"/>
    </row>
    <row r="178" spans="1:33" x14ac:dyDescent="0.25">
      <c r="A178" s="94">
        <f t="shared" si="21"/>
        <v>167</v>
      </c>
      <c r="B178" s="99" t="s">
        <v>731</v>
      </c>
      <c r="C178" s="83" t="s">
        <v>732</v>
      </c>
      <c r="D178" s="83" t="s">
        <v>43</v>
      </c>
      <c r="E178" s="83" t="s">
        <v>44</v>
      </c>
      <c r="F178" s="83" t="s">
        <v>45</v>
      </c>
      <c r="G178" s="83" t="s">
        <v>46</v>
      </c>
      <c r="H178" s="83" t="s">
        <v>543</v>
      </c>
      <c r="I178" s="83" t="s">
        <v>528</v>
      </c>
      <c r="J178" s="83" t="s">
        <v>733</v>
      </c>
      <c r="K178" s="83" t="s">
        <v>734</v>
      </c>
      <c r="L178" s="83" t="s">
        <v>3</v>
      </c>
      <c r="M178" s="84" t="s">
        <v>51</v>
      </c>
      <c r="N178" s="83" t="s">
        <v>52</v>
      </c>
      <c r="O178" s="85">
        <v>133</v>
      </c>
      <c r="P178" s="85">
        <f>VLOOKUP(B178,'[1]Student Wthout BRN'!AF$3:AG$294,2,FALSE)</f>
        <v>39</v>
      </c>
      <c r="Q178" s="85">
        <f t="shared" si="22"/>
        <v>94</v>
      </c>
      <c r="R178" s="86">
        <v>8900</v>
      </c>
      <c r="S178" s="87">
        <f t="shared" si="23"/>
        <v>836600</v>
      </c>
      <c r="T178" s="87">
        <f t="shared" si="24"/>
        <v>250980</v>
      </c>
      <c r="U178" s="87">
        <f>VLOOKUP(B178,'Tranche 1-3 2024'!$B$12:$BB$441,53,FALSE)</f>
        <v>1183700</v>
      </c>
      <c r="V178" s="87">
        <f t="shared" si="25"/>
        <v>0</v>
      </c>
      <c r="W178" s="87">
        <f t="shared" si="26"/>
        <v>250980</v>
      </c>
      <c r="X178" s="88">
        <f t="shared" si="27"/>
        <v>250980</v>
      </c>
      <c r="Y178" s="84" t="s">
        <v>53</v>
      </c>
      <c r="Z178" s="84" t="s">
        <v>53</v>
      </c>
      <c r="AA178" s="84" t="s">
        <v>53</v>
      </c>
      <c r="AB178" s="84" t="s">
        <v>53</v>
      </c>
      <c r="AC178" s="84" t="s">
        <v>53</v>
      </c>
      <c r="AD178" s="84" t="s">
        <v>53</v>
      </c>
      <c r="AE178" s="84" t="s">
        <v>51</v>
      </c>
      <c r="AF178" s="84" t="s">
        <v>51</v>
      </c>
      <c r="AG178" s="5"/>
    </row>
    <row r="179" spans="1:33" x14ac:dyDescent="0.25">
      <c r="A179" s="94">
        <f t="shared" si="21"/>
        <v>168</v>
      </c>
      <c r="B179" s="99" t="s">
        <v>735</v>
      </c>
      <c r="C179" s="83" t="s">
        <v>736</v>
      </c>
      <c r="D179" s="83" t="s">
        <v>43</v>
      </c>
      <c r="E179" s="83" t="s">
        <v>526</v>
      </c>
      <c r="F179" s="83" t="s">
        <v>58</v>
      </c>
      <c r="G179" s="83" t="s">
        <v>59</v>
      </c>
      <c r="H179" s="83" t="s">
        <v>543</v>
      </c>
      <c r="I179" s="83" t="s">
        <v>528</v>
      </c>
      <c r="J179" s="83" t="s">
        <v>737</v>
      </c>
      <c r="K179" s="83" t="s">
        <v>738</v>
      </c>
      <c r="L179" s="83" t="s">
        <v>3</v>
      </c>
      <c r="M179" s="84" t="s">
        <v>51</v>
      </c>
      <c r="N179" s="83" t="s">
        <v>52</v>
      </c>
      <c r="O179" s="85">
        <v>191</v>
      </c>
      <c r="P179" s="85">
        <f>VLOOKUP(B179,'[1]Student Wthout BRN'!AF$3:AG$294,2,FALSE)</f>
        <v>22</v>
      </c>
      <c r="Q179" s="85">
        <f t="shared" si="22"/>
        <v>169</v>
      </c>
      <c r="R179" s="86">
        <v>8900</v>
      </c>
      <c r="S179" s="87">
        <f t="shared" si="23"/>
        <v>1504100</v>
      </c>
      <c r="T179" s="87">
        <f t="shared" si="24"/>
        <v>451230</v>
      </c>
      <c r="U179" s="87">
        <f>VLOOKUP(B179,'Tranche 1-3 2024'!$B$12:$BB$441,53,FALSE)</f>
        <v>1699900</v>
      </c>
      <c r="V179" s="87">
        <f t="shared" si="25"/>
        <v>0</v>
      </c>
      <c r="W179" s="87">
        <f t="shared" si="26"/>
        <v>451230</v>
      </c>
      <c r="X179" s="88">
        <f t="shared" si="27"/>
        <v>451230</v>
      </c>
      <c r="Y179" s="84" t="s">
        <v>53</v>
      </c>
      <c r="Z179" s="84" t="s">
        <v>53</v>
      </c>
      <c r="AA179" s="84" t="s">
        <v>53</v>
      </c>
      <c r="AB179" s="84" t="s">
        <v>53</v>
      </c>
      <c r="AC179" s="84" t="s">
        <v>53</v>
      </c>
      <c r="AD179" s="84" t="s">
        <v>53</v>
      </c>
      <c r="AE179" s="84" t="s">
        <v>51</v>
      </c>
      <c r="AF179" s="84" t="s">
        <v>51</v>
      </c>
      <c r="AG179" s="5"/>
    </row>
    <row r="180" spans="1:33" x14ac:dyDescent="0.25">
      <c r="A180" s="94">
        <f t="shared" si="21"/>
        <v>169</v>
      </c>
      <c r="B180" s="99" t="s">
        <v>739</v>
      </c>
      <c r="C180" s="83" t="s">
        <v>740</v>
      </c>
      <c r="D180" s="83" t="s">
        <v>56</v>
      </c>
      <c r="E180" s="83" t="s">
        <v>179</v>
      </c>
      <c r="F180" s="83" t="s">
        <v>45</v>
      </c>
      <c r="G180" s="83" t="s">
        <v>46</v>
      </c>
      <c r="H180" s="83" t="s">
        <v>543</v>
      </c>
      <c r="I180" s="83" t="s">
        <v>528</v>
      </c>
      <c r="J180" s="83" t="s">
        <v>741</v>
      </c>
      <c r="K180" s="83" t="s">
        <v>742</v>
      </c>
      <c r="L180" s="83" t="s">
        <v>3</v>
      </c>
      <c r="M180" s="84" t="s">
        <v>51</v>
      </c>
      <c r="N180" s="83" t="s">
        <v>52</v>
      </c>
      <c r="O180" s="85">
        <v>222</v>
      </c>
      <c r="P180" s="85">
        <f>VLOOKUP(B180,'[1]Student Wthout BRN'!AF$3:AG$294,2,FALSE)</f>
        <v>28</v>
      </c>
      <c r="Q180" s="85">
        <f t="shared" si="22"/>
        <v>194</v>
      </c>
      <c r="R180" s="86">
        <v>8900</v>
      </c>
      <c r="S180" s="87">
        <f t="shared" si="23"/>
        <v>1726600</v>
      </c>
      <c r="T180" s="87">
        <f t="shared" si="24"/>
        <v>517980</v>
      </c>
      <c r="U180" s="87">
        <f>VLOOKUP(B180,'Tranche 1-3 2024'!$B$12:$BB$441,53,FALSE)</f>
        <v>1975800</v>
      </c>
      <c r="V180" s="87">
        <f t="shared" si="25"/>
        <v>0</v>
      </c>
      <c r="W180" s="87">
        <f t="shared" si="26"/>
        <v>517980</v>
      </c>
      <c r="X180" s="88">
        <f t="shared" si="27"/>
        <v>517980</v>
      </c>
      <c r="Y180" s="84" t="s">
        <v>53</v>
      </c>
      <c r="Z180" s="84" t="s">
        <v>53</v>
      </c>
      <c r="AA180" s="84" t="s">
        <v>53</v>
      </c>
      <c r="AB180" s="84" t="s">
        <v>53</v>
      </c>
      <c r="AC180" s="84" t="s">
        <v>53</v>
      </c>
      <c r="AD180" s="84" t="s">
        <v>53</v>
      </c>
      <c r="AE180" s="84" t="s">
        <v>51</v>
      </c>
      <c r="AF180" s="84" t="s">
        <v>51</v>
      </c>
      <c r="AG180" s="5"/>
    </row>
    <row r="181" spans="1:33" x14ac:dyDescent="0.25">
      <c r="A181" s="94">
        <f t="shared" si="21"/>
        <v>170</v>
      </c>
      <c r="B181" s="99" t="s">
        <v>743</v>
      </c>
      <c r="C181" s="83" t="s">
        <v>744</v>
      </c>
      <c r="D181" s="83" t="s">
        <v>56</v>
      </c>
      <c r="E181" s="83" t="s">
        <v>179</v>
      </c>
      <c r="F181" s="83" t="s">
        <v>45</v>
      </c>
      <c r="G181" s="83" t="s">
        <v>46</v>
      </c>
      <c r="H181" s="83" t="s">
        <v>543</v>
      </c>
      <c r="I181" s="83" t="s">
        <v>528</v>
      </c>
      <c r="J181" s="83" t="s">
        <v>745</v>
      </c>
      <c r="K181" s="83" t="s">
        <v>746</v>
      </c>
      <c r="L181" s="83" t="s">
        <v>3</v>
      </c>
      <c r="M181" s="84" t="s">
        <v>51</v>
      </c>
      <c r="N181" s="83" t="s">
        <v>52</v>
      </c>
      <c r="O181" s="85">
        <v>213</v>
      </c>
      <c r="P181" s="85">
        <f>VLOOKUP(B181,'[1]Student Wthout BRN'!AF$3:AG$294,2,FALSE)</f>
        <v>12</v>
      </c>
      <c r="Q181" s="85">
        <f t="shared" si="22"/>
        <v>201</v>
      </c>
      <c r="R181" s="86">
        <v>8900</v>
      </c>
      <c r="S181" s="87">
        <f t="shared" si="23"/>
        <v>1788900</v>
      </c>
      <c r="T181" s="87">
        <f t="shared" si="24"/>
        <v>536670</v>
      </c>
      <c r="U181" s="87">
        <f>VLOOKUP(B181,'Tranche 1-3 2024'!$B$12:$BB$441,53,FALSE)</f>
        <v>1895700</v>
      </c>
      <c r="V181" s="87">
        <f t="shared" si="25"/>
        <v>0</v>
      </c>
      <c r="W181" s="87">
        <f t="shared" si="26"/>
        <v>536670</v>
      </c>
      <c r="X181" s="88">
        <f t="shared" si="27"/>
        <v>536670</v>
      </c>
      <c r="Y181" s="84" t="s">
        <v>53</v>
      </c>
      <c r="Z181" s="84" t="s">
        <v>53</v>
      </c>
      <c r="AA181" s="84" t="s">
        <v>53</v>
      </c>
      <c r="AB181" s="84" t="s">
        <v>53</v>
      </c>
      <c r="AC181" s="84" t="s">
        <v>53</v>
      </c>
      <c r="AD181" s="84" t="s">
        <v>53</v>
      </c>
      <c r="AE181" s="84" t="s">
        <v>51</v>
      </c>
      <c r="AF181" s="84" t="s">
        <v>51</v>
      </c>
      <c r="AG181" s="5"/>
    </row>
    <row r="182" spans="1:33" x14ac:dyDescent="0.25">
      <c r="A182" s="94">
        <f t="shared" si="21"/>
        <v>171</v>
      </c>
      <c r="B182" s="99" t="s">
        <v>771</v>
      </c>
      <c r="C182" s="83" t="s">
        <v>772</v>
      </c>
      <c r="D182" s="83" t="s">
        <v>43</v>
      </c>
      <c r="E182" s="83" t="s">
        <v>526</v>
      </c>
      <c r="F182" s="83" t="s">
        <v>58</v>
      </c>
      <c r="G182" s="83" t="s">
        <v>59</v>
      </c>
      <c r="H182" s="83" t="s">
        <v>543</v>
      </c>
      <c r="I182" s="83" t="s">
        <v>528</v>
      </c>
      <c r="J182" s="83" t="s">
        <v>773</v>
      </c>
      <c r="K182" s="83" t="s">
        <v>774</v>
      </c>
      <c r="L182" s="83" t="s">
        <v>3</v>
      </c>
      <c r="M182" s="84" t="s">
        <v>51</v>
      </c>
      <c r="N182" s="83" t="s">
        <v>52</v>
      </c>
      <c r="O182" s="85">
        <v>69</v>
      </c>
      <c r="P182" s="85">
        <f>VLOOKUP(B182,'[1]Student Wthout BRN'!AF$3:AG$294,2,FALSE)</f>
        <v>43</v>
      </c>
      <c r="Q182" s="85">
        <f t="shared" si="22"/>
        <v>26</v>
      </c>
      <c r="R182" s="86">
        <v>8900</v>
      </c>
      <c r="S182" s="87">
        <f t="shared" si="23"/>
        <v>231400</v>
      </c>
      <c r="T182" s="87">
        <f t="shared" si="24"/>
        <v>69420</v>
      </c>
      <c r="U182" s="87">
        <f>VLOOKUP(B182,'Tranche 1-3 2024'!$B$12:$BB$441,53,FALSE)</f>
        <v>614100</v>
      </c>
      <c r="V182" s="87">
        <f t="shared" si="25"/>
        <v>0</v>
      </c>
      <c r="W182" s="87">
        <f t="shared" si="26"/>
        <v>69420</v>
      </c>
      <c r="X182" s="88">
        <f t="shared" si="27"/>
        <v>69420</v>
      </c>
      <c r="Y182" s="84" t="s">
        <v>53</v>
      </c>
      <c r="Z182" s="84" t="s">
        <v>53</v>
      </c>
      <c r="AA182" s="84" t="s">
        <v>53</v>
      </c>
      <c r="AB182" s="84" t="s">
        <v>53</v>
      </c>
      <c r="AC182" s="84" t="s">
        <v>53</v>
      </c>
      <c r="AD182" s="84" t="s">
        <v>53</v>
      </c>
      <c r="AE182" s="84" t="s">
        <v>51</v>
      </c>
      <c r="AF182" s="84" t="s">
        <v>51</v>
      </c>
      <c r="AG182" s="5"/>
    </row>
    <row r="183" spans="1:33" x14ac:dyDescent="0.25">
      <c r="A183" s="94">
        <f t="shared" si="21"/>
        <v>172</v>
      </c>
      <c r="B183" s="99" t="s">
        <v>747</v>
      </c>
      <c r="C183" s="83" t="s">
        <v>748</v>
      </c>
      <c r="D183" s="83" t="s">
        <v>43</v>
      </c>
      <c r="E183" s="83" t="s">
        <v>526</v>
      </c>
      <c r="F183" s="83" t="s">
        <v>58</v>
      </c>
      <c r="G183" s="83" t="s">
        <v>59</v>
      </c>
      <c r="H183" s="83" t="s">
        <v>527</v>
      </c>
      <c r="I183" s="83" t="s">
        <v>528</v>
      </c>
      <c r="J183" s="83" t="s">
        <v>749</v>
      </c>
      <c r="K183" s="83" t="s">
        <v>750</v>
      </c>
      <c r="L183" s="83" t="s">
        <v>3</v>
      </c>
      <c r="M183" s="84" t="s">
        <v>51</v>
      </c>
      <c r="N183" s="83" t="s">
        <v>52</v>
      </c>
      <c r="O183" s="85">
        <v>68</v>
      </c>
      <c r="P183" s="85">
        <f>VLOOKUP(B183,'[1]Student Wthout BRN'!AF$3:AG$294,2,FALSE)</f>
        <v>4</v>
      </c>
      <c r="Q183" s="85">
        <f t="shared" si="22"/>
        <v>64</v>
      </c>
      <c r="R183" s="86">
        <v>8900</v>
      </c>
      <c r="S183" s="87">
        <f t="shared" si="23"/>
        <v>569600</v>
      </c>
      <c r="T183" s="87">
        <f t="shared" si="24"/>
        <v>170880</v>
      </c>
      <c r="U183" s="87">
        <f>VLOOKUP(B183,'Tranche 1-3 2024'!$B$12:$BB$441,53,FALSE)</f>
        <v>605200</v>
      </c>
      <c r="V183" s="87">
        <f t="shared" si="25"/>
        <v>0</v>
      </c>
      <c r="W183" s="87">
        <f t="shared" si="26"/>
        <v>170880</v>
      </c>
      <c r="X183" s="88">
        <f t="shared" si="27"/>
        <v>170880</v>
      </c>
      <c r="Y183" s="84" t="s">
        <v>53</v>
      </c>
      <c r="Z183" s="84" t="s">
        <v>53</v>
      </c>
      <c r="AA183" s="84" t="s">
        <v>53</v>
      </c>
      <c r="AB183" s="84" t="s">
        <v>53</v>
      </c>
      <c r="AC183" s="84" t="s">
        <v>53</v>
      </c>
      <c r="AD183" s="84" t="s">
        <v>53</v>
      </c>
      <c r="AE183" s="84" t="s">
        <v>51</v>
      </c>
      <c r="AF183" s="84" t="s">
        <v>51</v>
      </c>
      <c r="AG183" s="5"/>
    </row>
    <row r="184" spans="1:33" x14ac:dyDescent="0.25">
      <c r="A184" s="94">
        <f t="shared" si="21"/>
        <v>173</v>
      </c>
      <c r="B184" s="99" t="s">
        <v>606</v>
      </c>
      <c r="C184" s="83" t="s">
        <v>607</v>
      </c>
      <c r="D184" s="83" t="s">
        <v>43</v>
      </c>
      <c r="E184" s="83" t="s">
        <v>345</v>
      </c>
      <c r="F184" s="83" t="s">
        <v>45</v>
      </c>
      <c r="G184" s="83" t="s">
        <v>46</v>
      </c>
      <c r="H184" s="83" t="s">
        <v>527</v>
      </c>
      <c r="I184" s="83" t="s">
        <v>528</v>
      </c>
      <c r="J184" s="83" t="s">
        <v>608</v>
      </c>
      <c r="K184" s="83" t="s">
        <v>609</v>
      </c>
      <c r="L184" s="83" t="s">
        <v>3</v>
      </c>
      <c r="M184" s="84" t="s">
        <v>51</v>
      </c>
      <c r="N184" s="83" t="s">
        <v>52</v>
      </c>
      <c r="O184" s="85">
        <v>69</v>
      </c>
      <c r="P184" s="85">
        <f>VLOOKUP(B184,'[1]Student Wthout BRN'!AF$3:AG$294,2,FALSE)</f>
        <v>9</v>
      </c>
      <c r="Q184" s="85">
        <f t="shared" si="22"/>
        <v>60</v>
      </c>
      <c r="R184" s="86">
        <v>8900</v>
      </c>
      <c r="S184" s="87">
        <f t="shared" si="23"/>
        <v>534000</v>
      </c>
      <c r="T184" s="87">
        <f t="shared" si="24"/>
        <v>160200</v>
      </c>
      <c r="U184" s="87">
        <f>VLOOKUP(B184,'Tranche 1-3 2024'!$B$12:$BB$441,53,FALSE)</f>
        <v>614100</v>
      </c>
      <c r="V184" s="87">
        <f t="shared" si="25"/>
        <v>0</v>
      </c>
      <c r="W184" s="87">
        <f t="shared" si="26"/>
        <v>160200</v>
      </c>
      <c r="X184" s="88">
        <f t="shared" si="27"/>
        <v>160200</v>
      </c>
      <c r="Y184" s="84" t="s">
        <v>53</v>
      </c>
      <c r="Z184" s="84" t="s">
        <v>53</v>
      </c>
      <c r="AA184" s="84" t="s">
        <v>53</v>
      </c>
      <c r="AB184" s="84" t="s">
        <v>53</v>
      </c>
      <c r="AC184" s="84" t="s">
        <v>53</v>
      </c>
      <c r="AD184" s="84" t="s">
        <v>53</v>
      </c>
      <c r="AE184" s="84" t="s">
        <v>51</v>
      </c>
      <c r="AF184" s="84" t="s">
        <v>51</v>
      </c>
      <c r="AG184" s="5"/>
    </row>
    <row r="185" spans="1:33" x14ac:dyDescent="0.25">
      <c r="A185" s="94">
        <f t="shared" si="21"/>
        <v>174</v>
      </c>
      <c r="B185" s="99" t="s">
        <v>751</v>
      </c>
      <c r="C185" s="83" t="s">
        <v>752</v>
      </c>
      <c r="D185" s="83" t="s">
        <v>56</v>
      </c>
      <c r="E185" s="83" t="s">
        <v>526</v>
      </c>
      <c r="F185" s="83" t="s">
        <v>58</v>
      </c>
      <c r="G185" s="83" t="s">
        <v>59</v>
      </c>
      <c r="H185" s="83" t="s">
        <v>527</v>
      </c>
      <c r="I185" s="83" t="s">
        <v>528</v>
      </c>
      <c r="J185" s="83" t="s">
        <v>753</v>
      </c>
      <c r="K185" s="83" t="s">
        <v>754</v>
      </c>
      <c r="L185" s="83" t="s">
        <v>3</v>
      </c>
      <c r="M185" s="84" t="s">
        <v>51</v>
      </c>
      <c r="N185" s="83" t="s">
        <v>52</v>
      </c>
      <c r="O185" s="85">
        <v>54</v>
      </c>
      <c r="P185" s="85">
        <f>VLOOKUP(B185,'[1]Student Wthout BRN'!AF$3:AG$294,2,FALSE)</f>
        <v>3</v>
      </c>
      <c r="Q185" s="85">
        <f t="shared" si="22"/>
        <v>51</v>
      </c>
      <c r="R185" s="86">
        <v>8900</v>
      </c>
      <c r="S185" s="87">
        <f t="shared" si="23"/>
        <v>453900</v>
      </c>
      <c r="T185" s="87">
        <f t="shared" si="24"/>
        <v>136170</v>
      </c>
      <c r="U185" s="87">
        <f>VLOOKUP(B185,'Tranche 1-3 2024'!$B$12:$BB$441,53,FALSE)</f>
        <v>480600</v>
      </c>
      <c r="V185" s="87">
        <f t="shared" si="25"/>
        <v>0</v>
      </c>
      <c r="W185" s="87">
        <f t="shared" si="26"/>
        <v>136170</v>
      </c>
      <c r="X185" s="88">
        <f t="shared" si="27"/>
        <v>136170</v>
      </c>
      <c r="Y185" s="84" t="s">
        <v>53</v>
      </c>
      <c r="Z185" s="84" t="s">
        <v>53</v>
      </c>
      <c r="AA185" s="84" t="s">
        <v>53</v>
      </c>
      <c r="AB185" s="84" t="s">
        <v>53</v>
      </c>
      <c r="AC185" s="84" t="s">
        <v>53</v>
      </c>
      <c r="AD185" s="84" t="s">
        <v>53</v>
      </c>
      <c r="AE185" s="84" t="s">
        <v>51</v>
      </c>
      <c r="AF185" s="84" t="s">
        <v>51</v>
      </c>
      <c r="AG185" s="5"/>
    </row>
    <row r="186" spans="1:33" x14ac:dyDescent="0.25">
      <c r="A186" s="94">
        <f t="shared" si="21"/>
        <v>175</v>
      </c>
      <c r="B186" s="99" t="s">
        <v>755</v>
      </c>
      <c r="C186" s="83" t="s">
        <v>756</v>
      </c>
      <c r="D186" s="83" t="s">
        <v>43</v>
      </c>
      <c r="E186" s="83" t="s">
        <v>526</v>
      </c>
      <c r="F186" s="83" t="s">
        <v>58</v>
      </c>
      <c r="G186" s="83" t="s">
        <v>59</v>
      </c>
      <c r="H186" s="83" t="s">
        <v>527</v>
      </c>
      <c r="I186" s="83" t="s">
        <v>528</v>
      </c>
      <c r="J186" s="83" t="s">
        <v>757</v>
      </c>
      <c r="K186" s="83" t="s">
        <v>758</v>
      </c>
      <c r="L186" s="83" t="s">
        <v>3</v>
      </c>
      <c r="M186" s="84" t="s">
        <v>51</v>
      </c>
      <c r="N186" s="83" t="s">
        <v>52</v>
      </c>
      <c r="O186" s="85">
        <v>48</v>
      </c>
      <c r="P186" s="85">
        <f>VLOOKUP(B186,'[1]Student Wthout BRN'!AF$3:AG$294,2,FALSE)</f>
        <v>3</v>
      </c>
      <c r="Q186" s="85">
        <f t="shared" si="22"/>
        <v>45</v>
      </c>
      <c r="R186" s="86">
        <v>8900</v>
      </c>
      <c r="S186" s="87">
        <f t="shared" si="23"/>
        <v>400500</v>
      </c>
      <c r="T186" s="87">
        <f t="shared" si="24"/>
        <v>120150</v>
      </c>
      <c r="U186" s="87">
        <f>VLOOKUP(B186,'Tranche 1-3 2024'!$B$12:$BB$441,53,FALSE)</f>
        <v>427200</v>
      </c>
      <c r="V186" s="87">
        <f t="shared" si="25"/>
        <v>0</v>
      </c>
      <c r="W186" s="87">
        <f t="shared" si="26"/>
        <v>120150</v>
      </c>
      <c r="X186" s="88">
        <f t="shared" si="27"/>
        <v>120150</v>
      </c>
      <c r="Y186" s="84" t="s">
        <v>53</v>
      </c>
      <c r="Z186" s="84" t="s">
        <v>53</v>
      </c>
      <c r="AA186" s="84" t="s">
        <v>53</v>
      </c>
      <c r="AB186" s="84" t="s">
        <v>53</v>
      </c>
      <c r="AC186" s="84" t="s">
        <v>53</v>
      </c>
      <c r="AD186" s="84" t="s">
        <v>53</v>
      </c>
      <c r="AE186" s="84" t="s">
        <v>51</v>
      </c>
      <c r="AF186" s="84" t="s">
        <v>51</v>
      </c>
      <c r="AG186" s="5"/>
    </row>
    <row r="187" spans="1:33" x14ac:dyDescent="0.25">
      <c r="A187" s="94">
        <f t="shared" si="21"/>
        <v>176</v>
      </c>
      <c r="B187" s="99" t="s">
        <v>759</v>
      </c>
      <c r="C187" s="83" t="s">
        <v>760</v>
      </c>
      <c r="D187" s="83" t="s">
        <v>43</v>
      </c>
      <c r="E187" s="83" t="s">
        <v>44</v>
      </c>
      <c r="F187" s="83" t="s">
        <v>45</v>
      </c>
      <c r="G187" s="83" t="s">
        <v>46</v>
      </c>
      <c r="H187" s="83" t="s">
        <v>527</v>
      </c>
      <c r="I187" s="83" t="s">
        <v>528</v>
      </c>
      <c r="J187" s="83" t="s">
        <v>761</v>
      </c>
      <c r="K187" s="83" t="s">
        <v>762</v>
      </c>
      <c r="L187" s="83" t="s">
        <v>3</v>
      </c>
      <c r="M187" s="84" t="s">
        <v>51</v>
      </c>
      <c r="N187" s="83" t="s">
        <v>52</v>
      </c>
      <c r="O187" s="85">
        <v>24</v>
      </c>
      <c r="P187" s="85">
        <f>VLOOKUP(B187,'[1]Student Wthout BRN'!AF$3:AG$294,2,FALSE)</f>
        <v>4</v>
      </c>
      <c r="Q187" s="85">
        <f t="shared" si="22"/>
        <v>20</v>
      </c>
      <c r="R187" s="86">
        <v>8900</v>
      </c>
      <c r="S187" s="87">
        <f t="shared" si="23"/>
        <v>178000</v>
      </c>
      <c r="T187" s="87">
        <f t="shared" si="24"/>
        <v>53400</v>
      </c>
      <c r="U187" s="87">
        <f>VLOOKUP(B187,'Tranche 1-3 2024'!$B$12:$BB$441,53,FALSE)</f>
        <v>213600</v>
      </c>
      <c r="V187" s="87">
        <f t="shared" si="25"/>
        <v>0</v>
      </c>
      <c r="W187" s="87">
        <f t="shared" si="26"/>
        <v>53400</v>
      </c>
      <c r="X187" s="88">
        <f t="shared" si="27"/>
        <v>53400</v>
      </c>
      <c r="Y187" s="84" t="s">
        <v>53</v>
      </c>
      <c r="Z187" s="84" t="s">
        <v>53</v>
      </c>
      <c r="AA187" s="84" t="s">
        <v>53</v>
      </c>
      <c r="AB187" s="84" t="s">
        <v>53</v>
      </c>
      <c r="AC187" s="84" t="s">
        <v>53</v>
      </c>
      <c r="AD187" s="84" t="s">
        <v>53</v>
      </c>
      <c r="AE187" s="84" t="s">
        <v>51</v>
      </c>
      <c r="AF187" s="84" t="s">
        <v>51</v>
      </c>
      <c r="AG187" s="5"/>
    </row>
    <row r="188" spans="1:33" x14ac:dyDescent="0.25">
      <c r="A188" s="94">
        <f t="shared" si="21"/>
        <v>177</v>
      </c>
      <c r="B188" s="99" t="s">
        <v>763</v>
      </c>
      <c r="C188" s="83" t="s">
        <v>764</v>
      </c>
      <c r="D188" s="83" t="s">
        <v>43</v>
      </c>
      <c r="E188" s="83" t="s">
        <v>526</v>
      </c>
      <c r="F188" s="83" t="s">
        <v>58</v>
      </c>
      <c r="G188" s="83" t="s">
        <v>59</v>
      </c>
      <c r="H188" s="83" t="s">
        <v>527</v>
      </c>
      <c r="I188" s="83" t="s">
        <v>528</v>
      </c>
      <c r="J188" s="83" t="s">
        <v>765</v>
      </c>
      <c r="K188" s="83" t="s">
        <v>766</v>
      </c>
      <c r="L188" s="83" t="s">
        <v>3</v>
      </c>
      <c r="M188" s="84" t="s">
        <v>51</v>
      </c>
      <c r="N188" s="83" t="s">
        <v>52</v>
      </c>
      <c r="O188" s="85">
        <v>64</v>
      </c>
      <c r="P188" s="85">
        <f>VLOOKUP(B188,'[1]Student Wthout BRN'!AF$3:AG$294,2,FALSE)</f>
        <v>15</v>
      </c>
      <c r="Q188" s="85">
        <f t="shared" si="22"/>
        <v>49</v>
      </c>
      <c r="R188" s="86">
        <v>8900</v>
      </c>
      <c r="S188" s="87">
        <f t="shared" si="23"/>
        <v>436100</v>
      </c>
      <c r="T188" s="87">
        <f t="shared" si="24"/>
        <v>130830</v>
      </c>
      <c r="U188" s="87">
        <f>VLOOKUP(B188,'Tranche 1-3 2024'!$B$12:$BB$441,53,FALSE)</f>
        <v>569600</v>
      </c>
      <c r="V188" s="87">
        <f t="shared" si="25"/>
        <v>0</v>
      </c>
      <c r="W188" s="87">
        <f t="shared" si="26"/>
        <v>130830</v>
      </c>
      <c r="X188" s="88">
        <f t="shared" si="27"/>
        <v>130830</v>
      </c>
      <c r="Y188" s="84" t="s">
        <v>53</v>
      </c>
      <c r="Z188" s="84" t="s">
        <v>53</v>
      </c>
      <c r="AA188" s="84" t="s">
        <v>53</v>
      </c>
      <c r="AB188" s="84" t="s">
        <v>53</v>
      </c>
      <c r="AC188" s="84" t="s">
        <v>53</v>
      </c>
      <c r="AD188" s="84" t="s">
        <v>53</v>
      </c>
      <c r="AE188" s="84" t="s">
        <v>51</v>
      </c>
      <c r="AF188" s="84" t="s">
        <v>51</v>
      </c>
      <c r="AG188" s="5"/>
    </row>
    <row r="189" spans="1:33" x14ac:dyDescent="0.25">
      <c r="A189" s="94">
        <f t="shared" si="21"/>
        <v>178</v>
      </c>
      <c r="B189" s="99" t="s">
        <v>767</v>
      </c>
      <c r="C189" s="83" t="s">
        <v>768</v>
      </c>
      <c r="D189" s="83" t="s">
        <v>43</v>
      </c>
      <c r="E189" s="83" t="s">
        <v>526</v>
      </c>
      <c r="F189" s="83" t="s">
        <v>58</v>
      </c>
      <c r="G189" s="83" t="s">
        <v>59</v>
      </c>
      <c r="H189" s="83" t="s">
        <v>527</v>
      </c>
      <c r="I189" s="83" t="s">
        <v>528</v>
      </c>
      <c r="J189" s="83" t="s">
        <v>769</v>
      </c>
      <c r="K189" s="83" t="s">
        <v>770</v>
      </c>
      <c r="L189" s="83" t="s">
        <v>3</v>
      </c>
      <c r="M189" s="84" t="s">
        <v>51</v>
      </c>
      <c r="N189" s="83" t="s">
        <v>52</v>
      </c>
      <c r="O189" s="85">
        <v>87</v>
      </c>
      <c r="P189" s="85">
        <f>VLOOKUP(B189,'[1]Student Wthout BRN'!AF$3:AG$294,2,FALSE)</f>
        <v>6</v>
      </c>
      <c r="Q189" s="85">
        <f t="shared" si="22"/>
        <v>81</v>
      </c>
      <c r="R189" s="86">
        <v>8900</v>
      </c>
      <c r="S189" s="87">
        <f t="shared" si="23"/>
        <v>720900</v>
      </c>
      <c r="T189" s="87">
        <f t="shared" si="24"/>
        <v>216270</v>
      </c>
      <c r="U189" s="87">
        <f>VLOOKUP(B189,'Tranche 1-3 2024'!$B$12:$BB$441,53,FALSE)</f>
        <v>774300</v>
      </c>
      <c r="V189" s="87">
        <f t="shared" si="25"/>
        <v>0</v>
      </c>
      <c r="W189" s="87">
        <f t="shared" si="26"/>
        <v>216270</v>
      </c>
      <c r="X189" s="88">
        <f t="shared" si="27"/>
        <v>216270</v>
      </c>
      <c r="Y189" s="84" t="s">
        <v>53</v>
      </c>
      <c r="Z189" s="84" t="s">
        <v>53</v>
      </c>
      <c r="AA189" s="84" t="s">
        <v>53</v>
      </c>
      <c r="AB189" s="84" t="s">
        <v>53</v>
      </c>
      <c r="AC189" s="84" t="s">
        <v>53</v>
      </c>
      <c r="AD189" s="84" t="s">
        <v>53</v>
      </c>
      <c r="AE189" s="84" t="s">
        <v>51</v>
      </c>
      <c r="AF189" s="84" t="s">
        <v>51</v>
      </c>
      <c r="AG189" s="5"/>
    </row>
    <row r="190" spans="1:33" x14ac:dyDescent="0.25">
      <c r="A190" s="94">
        <f t="shared" si="21"/>
        <v>179</v>
      </c>
      <c r="B190" s="99" t="s">
        <v>775</v>
      </c>
      <c r="C190" s="83" t="s">
        <v>776</v>
      </c>
      <c r="D190" s="83" t="s">
        <v>43</v>
      </c>
      <c r="E190" s="83" t="s">
        <v>777</v>
      </c>
      <c r="F190" s="83" t="s">
        <v>58</v>
      </c>
      <c r="G190" s="83" t="s">
        <v>59</v>
      </c>
      <c r="H190" s="83" t="s">
        <v>778</v>
      </c>
      <c r="I190" s="83" t="s">
        <v>779</v>
      </c>
      <c r="J190" s="83" t="s">
        <v>780</v>
      </c>
      <c r="K190" s="83" t="s">
        <v>781</v>
      </c>
      <c r="L190" s="83" t="s">
        <v>3</v>
      </c>
      <c r="M190" s="84" t="s">
        <v>51</v>
      </c>
      <c r="N190" s="83" t="s">
        <v>52</v>
      </c>
      <c r="O190" s="85">
        <v>230</v>
      </c>
      <c r="P190" s="85"/>
      <c r="Q190" s="85">
        <f t="shared" si="22"/>
        <v>230</v>
      </c>
      <c r="R190" s="86">
        <v>8900</v>
      </c>
      <c r="S190" s="87">
        <f t="shared" si="23"/>
        <v>2047000</v>
      </c>
      <c r="T190" s="87">
        <f t="shared" si="24"/>
        <v>614100</v>
      </c>
      <c r="U190" s="87">
        <f>VLOOKUP(B190,'Tranche 1-3 2024'!$B$12:$BB$441,53,FALSE)</f>
        <v>2047000</v>
      </c>
      <c r="V190" s="87">
        <f t="shared" si="25"/>
        <v>0</v>
      </c>
      <c r="W190" s="87">
        <f t="shared" si="26"/>
        <v>614100</v>
      </c>
      <c r="X190" s="88">
        <f t="shared" si="27"/>
        <v>614100</v>
      </c>
      <c r="Y190" s="84" t="s">
        <v>53</v>
      </c>
      <c r="Z190" s="84" t="s">
        <v>53</v>
      </c>
      <c r="AA190" s="84" t="s">
        <v>53</v>
      </c>
      <c r="AB190" s="84" t="s">
        <v>53</v>
      </c>
      <c r="AC190" s="84" t="s">
        <v>53</v>
      </c>
      <c r="AD190" s="84" t="s">
        <v>53</v>
      </c>
      <c r="AE190" s="84" t="s">
        <v>51</v>
      </c>
      <c r="AF190" s="84" t="s">
        <v>51</v>
      </c>
      <c r="AG190" s="5"/>
    </row>
    <row r="191" spans="1:33" x14ac:dyDescent="0.25">
      <c r="A191" s="94">
        <f t="shared" si="21"/>
        <v>180</v>
      </c>
      <c r="B191" s="100" t="s">
        <v>984</v>
      </c>
      <c r="C191" s="83" t="s">
        <v>985</v>
      </c>
      <c r="D191" s="83" t="s">
        <v>56</v>
      </c>
      <c r="E191" s="83" t="s">
        <v>179</v>
      </c>
      <c r="F191" s="83" t="s">
        <v>45</v>
      </c>
      <c r="G191" s="83" t="s">
        <v>46</v>
      </c>
      <c r="H191" s="83" t="s">
        <v>778</v>
      </c>
      <c r="I191" s="83" t="s">
        <v>779</v>
      </c>
      <c r="J191" s="83" t="s">
        <v>986</v>
      </c>
      <c r="K191" s="83" t="s">
        <v>987</v>
      </c>
      <c r="L191" s="83" t="s">
        <v>3</v>
      </c>
      <c r="M191" s="84" t="s">
        <v>51</v>
      </c>
      <c r="N191" s="83" t="s">
        <v>52</v>
      </c>
      <c r="O191" s="85">
        <v>64</v>
      </c>
      <c r="P191" s="85"/>
      <c r="Q191" s="85">
        <f t="shared" si="22"/>
        <v>64</v>
      </c>
      <c r="R191" s="86">
        <v>8900</v>
      </c>
      <c r="S191" s="87">
        <f t="shared" si="23"/>
        <v>569600</v>
      </c>
      <c r="T191" s="87">
        <f t="shared" si="24"/>
        <v>170880</v>
      </c>
      <c r="U191" s="87">
        <f>VLOOKUP(B191,'Tranche 1-3 2024'!$B$12:$BB$441,53,FALSE)</f>
        <v>569600</v>
      </c>
      <c r="V191" s="87">
        <f t="shared" si="25"/>
        <v>0</v>
      </c>
      <c r="W191" s="87">
        <f t="shared" si="26"/>
        <v>170880</v>
      </c>
      <c r="X191" s="88">
        <f t="shared" si="27"/>
        <v>170880</v>
      </c>
      <c r="Y191" s="84" t="s">
        <v>51</v>
      </c>
      <c r="Z191" s="84" t="s">
        <v>51</v>
      </c>
      <c r="AA191" s="84" t="s">
        <v>51</v>
      </c>
      <c r="AB191" s="84" t="s">
        <v>53</v>
      </c>
      <c r="AC191" s="84" t="s">
        <v>53</v>
      </c>
      <c r="AD191" s="84" t="s">
        <v>53</v>
      </c>
      <c r="AE191" s="84" t="s">
        <v>51</v>
      </c>
      <c r="AF191" s="84" t="s">
        <v>51</v>
      </c>
      <c r="AG191" s="5"/>
    </row>
    <row r="192" spans="1:33" x14ac:dyDescent="0.25">
      <c r="A192" s="94">
        <f t="shared" si="21"/>
        <v>181</v>
      </c>
      <c r="B192" s="99" t="s">
        <v>786</v>
      </c>
      <c r="C192" s="83" t="s">
        <v>787</v>
      </c>
      <c r="D192" s="83" t="s">
        <v>43</v>
      </c>
      <c r="E192" s="83" t="s">
        <v>777</v>
      </c>
      <c r="F192" s="83" t="s">
        <v>58</v>
      </c>
      <c r="G192" s="83" t="s">
        <v>59</v>
      </c>
      <c r="H192" s="83" t="s">
        <v>778</v>
      </c>
      <c r="I192" s="83" t="s">
        <v>779</v>
      </c>
      <c r="J192" s="83" t="s">
        <v>788</v>
      </c>
      <c r="K192" s="83" t="s">
        <v>789</v>
      </c>
      <c r="L192" s="83" t="s">
        <v>3</v>
      </c>
      <c r="M192" s="84" t="s">
        <v>51</v>
      </c>
      <c r="N192" s="83" t="s">
        <v>76</v>
      </c>
      <c r="O192" s="85">
        <v>246</v>
      </c>
      <c r="P192" s="85"/>
      <c r="Q192" s="85">
        <f t="shared" si="22"/>
        <v>246</v>
      </c>
      <c r="R192" s="86">
        <v>8900</v>
      </c>
      <c r="S192" s="87">
        <f t="shared" si="23"/>
        <v>2189400</v>
      </c>
      <c r="T192" s="87">
        <f t="shared" si="24"/>
        <v>656820</v>
      </c>
      <c r="U192" s="87">
        <f>VLOOKUP(B192,'Tranche 1-3 2024'!$B$12:$BB$441,53,FALSE)</f>
        <v>2189400</v>
      </c>
      <c r="V192" s="87">
        <f t="shared" si="25"/>
        <v>0</v>
      </c>
      <c r="W192" s="87">
        <f t="shared" si="26"/>
        <v>656820</v>
      </c>
      <c r="X192" s="88">
        <f t="shared" si="27"/>
        <v>656820</v>
      </c>
      <c r="Y192" s="84" t="s">
        <v>53</v>
      </c>
      <c r="Z192" s="84" t="s">
        <v>53</v>
      </c>
      <c r="AA192" s="84" t="s">
        <v>53</v>
      </c>
      <c r="AB192" s="84" t="s">
        <v>53</v>
      </c>
      <c r="AC192" s="84" t="s">
        <v>53</v>
      </c>
      <c r="AD192" s="84" t="s">
        <v>53</v>
      </c>
      <c r="AE192" s="84" t="s">
        <v>51</v>
      </c>
      <c r="AF192" s="84" t="s">
        <v>51</v>
      </c>
      <c r="AG192" s="5"/>
    </row>
    <row r="193" spans="1:33" x14ac:dyDescent="0.25">
      <c r="A193" s="94">
        <f t="shared" si="21"/>
        <v>182</v>
      </c>
      <c r="B193" s="99" t="s">
        <v>1016</v>
      </c>
      <c r="C193" s="83" t="s">
        <v>1017</v>
      </c>
      <c r="D193" s="83" t="s">
        <v>43</v>
      </c>
      <c r="E193" s="83" t="s">
        <v>68</v>
      </c>
      <c r="F193" s="83" t="s">
        <v>45</v>
      </c>
      <c r="G193" s="83" t="s">
        <v>46</v>
      </c>
      <c r="H193" s="83" t="s">
        <v>976</v>
      </c>
      <c r="I193" s="83" t="s">
        <v>779</v>
      </c>
      <c r="J193" s="83" t="s">
        <v>1018</v>
      </c>
      <c r="K193" s="83" t="s">
        <v>1019</v>
      </c>
      <c r="L193" s="83" t="s">
        <v>3</v>
      </c>
      <c r="M193" s="84" t="s">
        <v>51</v>
      </c>
      <c r="N193" s="83" t="s">
        <v>52</v>
      </c>
      <c r="O193" s="85">
        <v>27</v>
      </c>
      <c r="P193" s="85"/>
      <c r="Q193" s="85">
        <f t="shared" si="22"/>
        <v>27</v>
      </c>
      <c r="R193" s="86">
        <v>8900</v>
      </c>
      <c r="S193" s="87">
        <f t="shared" si="23"/>
        <v>240300</v>
      </c>
      <c r="T193" s="87">
        <f t="shared" si="24"/>
        <v>72090</v>
      </c>
      <c r="U193" s="87">
        <f>VLOOKUP(B193,'Tranche 1-3 2024'!$B$12:$BB$441,53,FALSE)</f>
        <v>240300</v>
      </c>
      <c r="V193" s="87">
        <f t="shared" si="25"/>
        <v>0</v>
      </c>
      <c r="W193" s="87">
        <f t="shared" si="26"/>
        <v>72090</v>
      </c>
      <c r="X193" s="88">
        <f t="shared" si="27"/>
        <v>72090</v>
      </c>
      <c r="Y193" s="84" t="s">
        <v>53</v>
      </c>
      <c r="Z193" s="84" t="s">
        <v>53</v>
      </c>
      <c r="AA193" s="84" t="s">
        <v>53</v>
      </c>
      <c r="AB193" s="84" t="s">
        <v>53</v>
      </c>
      <c r="AC193" s="84" t="s">
        <v>53</v>
      </c>
      <c r="AD193" s="84" t="s">
        <v>53</v>
      </c>
      <c r="AE193" s="84" t="s">
        <v>51</v>
      </c>
      <c r="AF193" s="84" t="s">
        <v>53</v>
      </c>
      <c r="AG193" s="5"/>
    </row>
    <row r="194" spans="1:33" x14ac:dyDescent="0.25">
      <c r="A194" s="94">
        <f t="shared" si="21"/>
        <v>183</v>
      </c>
      <c r="B194" s="99" t="s">
        <v>790</v>
      </c>
      <c r="C194" s="83" t="s">
        <v>791</v>
      </c>
      <c r="D194" s="83" t="s">
        <v>56</v>
      </c>
      <c r="E194" s="83" t="s">
        <v>777</v>
      </c>
      <c r="F194" s="83" t="s">
        <v>58</v>
      </c>
      <c r="G194" s="83" t="s">
        <v>59</v>
      </c>
      <c r="H194" s="83" t="s">
        <v>778</v>
      </c>
      <c r="I194" s="83" t="s">
        <v>779</v>
      </c>
      <c r="J194" s="83" t="s">
        <v>792</v>
      </c>
      <c r="K194" s="83" t="s">
        <v>793</v>
      </c>
      <c r="L194" s="83" t="s">
        <v>3</v>
      </c>
      <c r="M194" s="84" t="s">
        <v>51</v>
      </c>
      <c r="N194" s="83" t="s">
        <v>52</v>
      </c>
      <c r="O194" s="85">
        <v>76</v>
      </c>
      <c r="P194" s="85"/>
      <c r="Q194" s="85">
        <f t="shared" si="22"/>
        <v>76</v>
      </c>
      <c r="R194" s="86">
        <v>8900</v>
      </c>
      <c r="S194" s="87">
        <f t="shared" si="23"/>
        <v>676400</v>
      </c>
      <c r="T194" s="87">
        <f t="shared" si="24"/>
        <v>202920</v>
      </c>
      <c r="U194" s="87">
        <f>VLOOKUP(B194,'Tranche 1-3 2024'!$B$12:$BB$441,53,FALSE)</f>
        <v>676400</v>
      </c>
      <c r="V194" s="87">
        <f t="shared" si="25"/>
        <v>0</v>
      </c>
      <c r="W194" s="87">
        <f t="shared" si="26"/>
        <v>202920</v>
      </c>
      <c r="X194" s="88">
        <f t="shared" si="27"/>
        <v>202920</v>
      </c>
      <c r="Y194" s="84" t="s">
        <v>53</v>
      </c>
      <c r="Z194" s="84" t="s">
        <v>53</v>
      </c>
      <c r="AA194" s="84" t="s">
        <v>53</v>
      </c>
      <c r="AB194" s="84" t="s">
        <v>53</v>
      </c>
      <c r="AC194" s="84" t="s">
        <v>53</v>
      </c>
      <c r="AD194" s="84" t="s">
        <v>53</v>
      </c>
      <c r="AE194" s="84" t="s">
        <v>51</v>
      </c>
      <c r="AF194" s="84" t="s">
        <v>51</v>
      </c>
      <c r="AG194" s="5"/>
    </row>
    <row r="195" spans="1:33" x14ac:dyDescent="0.25">
      <c r="A195" s="94">
        <f t="shared" si="21"/>
        <v>184</v>
      </c>
      <c r="B195" s="99" t="s">
        <v>794</v>
      </c>
      <c r="C195" s="83" t="s">
        <v>795</v>
      </c>
      <c r="D195" s="83" t="s">
        <v>43</v>
      </c>
      <c r="E195" s="83" t="s">
        <v>777</v>
      </c>
      <c r="F195" s="83" t="s">
        <v>58</v>
      </c>
      <c r="G195" s="83" t="s">
        <v>59</v>
      </c>
      <c r="H195" s="83" t="s">
        <v>778</v>
      </c>
      <c r="I195" s="83" t="s">
        <v>779</v>
      </c>
      <c r="J195" s="83" t="s">
        <v>796</v>
      </c>
      <c r="K195" s="83" t="s">
        <v>797</v>
      </c>
      <c r="L195" s="83" t="s">
        <v>3</v>
      </c>
      <c r="M195" s="84" t="s">
        <v>51</v>
      </c>
      <c r="N195" s="83" t="s">
        <v>52</v>
      </c>
      <c r="O195" s="85">
        <v>126</v>
      </c>
      <c r="P195" s="85"/>
      <c r="Q195" s="85">
        <f t="shared" si="22"/>
        <v>126</v>
      </c>
      <c r="R195" s="86">
        <v>8900</v>
      </c>
      <c r="S195" s="87">
        <f t="shared" si="23"/>
        <v>1121400</v>
      </c>
      <c r="T195" s="87">
        <f t="shared" si="24"/>
        <v>336420</v>
      </c>
      <c r="U195" s="87">
        <f>VLOOKUP(B195,'Tranche 1-3 2024'!$B$12:$BB$441,53,FALSE)</f>
        <v>1121400</v>
      </c>
      <c r="V195" s="87">
        <f t="shared" si="25"/>
        <v>0</v>
      </c>
      <c r="W195" s="87">
        <f t="shared" si="26"/>
        <v>336420</v>
      </c>
      <c r="X195" s="88">
        <f t="shared" si="27"/>
        <v>336420</v>
      </c>
      <c r="Y195" s="84" t="s">
        <v>53</v>
      </c>
      <c r="Z195" s="84" t="s">
        <v>53</v>
      </c>
      <c r="AA195" s="84" t="s">
        <v>53</v>
      </c>
      <c r="AB195" s="84" t="s">
        <v>53</v>
      </c>
      <c r="AC195" s="84" t="s">
        <v>53</v>
      </c>
      <c r="AD195" s="84" t="s">
        <v>53</v>
      </c>
      <c r="AE195" s="84" t="s">
        <v>51</v>
      </c>
      <c r="AF195" s="84" t="s">
        <v>51</v>
      </c>
      <c r="AG195" s="5"/>
    </row>
    <row r="196" spans="1:33" x14ac:dyDescent="0.25">
      <c r="A196" s="94">
        <f t="shared" si="21"/>
        <v>185</v>
      </c>
      <c r="B196" s="99" t="s">
        <v>798</v>
      </c>
      <c r="C196" s="83" t="s">
        <v>799</v>
      </c>
      <c r="D196" s="83" t="s">
        <v>56</v>
      </c>
      <c r="E196" s="83" t="s">
        <v>304</v>
      </c>
      <c r="F196" s="83" t="s">
        <v>45</v>
      </c>
      <c r="G196" s="83" t="s">
        <v>46</v>
      </c>
      <c r="H196" s="83" t="s">
        <v>778</v>
      </c>
      <c r="I196" s="83" t="s">
        <v>779</v>
      </c>
      <c r="J196" s="83" t="s">
        <v>800</v>
      </c>
      <c r="K196" s="83" t="s">
        <v>801</v>
      </c>
      <c r="L196" s="83" t="s">
        <v>3</v>
      </c>
      <c r="M196" s="84" t="s">
        <v>51</v>
      </c>
      <c r="N196" s="83" t="s">
        <v>52</v>
      </c>
      <c r="O196" s="85">
        <v>22</v>
      </c>
      <c r="P196" s="85"/>
      <c r="Q196" s="85">
        <f t="shared" si="22"/>
        <v>22</v>
      </c>
      <c r="R196" s="86">
        <v>8900</v>
      </c>
      <c r="S196" s="87">
        <f t="shared" si="23"/>
        <v>195800</v>
      </c>
      <c r="T196" s="87">
        <f t="shared" si="24"/>
        <v>58740</v>
      </c>
      <c r="U196" s="87">
        <f>VLOOKUP(B196,'Tranche 1-3 2024'!$B$12:$BB$441,53,FALSE)</f>
        <v>195800</v>
      </c>
      <c r="V196" s="87">
        <f t="shared" si="25"/>
        <v>0</v>
      </c>
      <c r="W196" s="87">
        <f t="shared" si="26"/>
        <v>58740</v>
      </c>
      <c r="X196" s="88">
        <f t="shared" si="27"/>
        <v>58740</v>
      </c>
      <c r="Y196" s="84" t="s">
        <v>53</v>
      </c>
      <c r="Z196" s="84" t="s">
        <v>53</v>
      </c>
      <c r="AA196" s="84" t="s">
        <v>53</v>
      </c>
      <c r="AB196" s="84" t="s">
        <v>53</v>
      </c>
      <c r="AC196" s="84" t="s">
        <v>53</v>
      </c>
      <c r="AD196" s="84" t="s">
        <v>53</v>
      </c>
      <c r="AE196" s="84" t="s">
        <v>51</v>
      </c>
      <c r="AF196" s="84" t="s">
        <v>51</v>
      </c>
      <c r="AG196" s="5"/>
    </row>
    <row r="197" spans="1:33" x14ac:dyDescent="0.25">
      <c r="A197" s="94">
        <f t="shared" si="21"/>
        <v>186</v>
      </c>
      <c r="B197" s="99" t="s">
        <v>802</v>
      </c>
      <c r="C197" s="83" t="s">
        <v>803</v>
      </c>
      <c r="D197" s="83" t="s">
        <v>43</v>
      </c>
      <c r="E197" s="83" t="s">
        <v>777</v>
      </c>
      <c r="F197" s="83" t="s">
        <v>58</v>
      </c>
      <c r="G197" s="83" t="s">
        <v>59</v>
      </c>
      <c r="H197" s="83" t="s">
        <v>778</v>
      </c>
      <c r="I197" s="83" t="s">
        <v>779</v>
      </c>
      <c r="J197" s="83" t="s">
        <v>804</v>
      </c>
      <c r="K197" s="83" t="s">
        <v>805</v>
      </c>
      <c r="L197" s="83" t="s">
        <v>3</v>
      </c>
      <c r="M197" s="84" t="s">
        <v>51</v>
      </c>
      <c r="N197" s="83" t="s">
        <v>52</v>
      </c>
      <c r="O197" s="85">
        <v>152</v>
      </c>
      <c r="P197" s="85"/>
      <c r="Q197" s="85">
        <f t="shared" si="22"/>
        <v>152</v>
      </c>
      <c r="R197" s="86">
        <v>8900</v>
      </c>
      <c r="S197" s="87">
        <f t="shared" si="23"/>
        <v>1352800</v>
      </c>
      <c r="T197" s="87">
        <f t="shared" si="24"/>
        <v>405840</v>
      </c>
      <c r="U197" s="87">
        <f>VLOOKUP(B197,'Tranche 1-3 2024'!$B$12:$BB$441,53,FALSE)</f>
        <v>1352800</v>
      </c>
      <c r="V197" s="87">
        <f t="shared" si="25"/>
        <v>0</v>
      </c>
      <c r="W197" s="87">
        <f t="shared" si="26"/>
        <v>405840</v>
      </c>
      <c r="X197" s="88">
        <f t="shared" si="27"/>
        <v>405840</v>
      </c>
      <c r="Y197" s="84" t="s">
        <v>53</v>
      </c>
      <c r="Z197" s="84" t="s">
        <v>53</v>
      </c>
      <c r="AA197" s="84" t="s">
        <v>53</v>
      </c>
      <c r="AB197" s="84" t="s">
        <v>53</v>
      </c>
      <c r="AC197" s="84" t="s">
        <v>53</v>
      </c>
      <c r="AD197" s="84" t="s">
        <v>53</v>
      </c>
      <c r="AE197" s="84" t="s">
        <v>51</v>
      </c>
      <c r="AF197" s="84" t="s">
        <v>51</v>
      </c>
      <c r="AG197" s="5"/>
    </row>
    <row r="198" spans="1:33" x14ac:dyDescent="0.25">
      <c r="A198" s="94">
        <f t="shared" si="21"/>
        <v>187</v>
      </c>
      <c r="B198" s="99" t="s">
        <v>1020</v>
      </c>
      <c r="C198" s="83" t="s">
        <v>1021</v>
      </c>
      <c r="D198" s="83" t="s">
        <v>43</v>
      </c>
      <c r="E198" s="83" t="s">
        <v>777</v>
      </c>
      <c r="F198" s="83" t="s">
        <v>58</v>
      </c>
      <c r="G198" s="83" t="s">
        <v>59</v>
      </c>
      <c r="H198" s="83" t="s">
        <v>976</v>
      </c>
      <c r="I198" s="83" t="s">
        <v>779</v>
      </c>
      <c r="J198" s="83" t="s">
        <v>1022</v>
      </c>
      <c r="K198" s="83" t="s">
        <v>1023</v>
      </c>
      <c r="L198" s="83" t="s">
        <v>3</v>
      </c>
      <c r="M198" s="84" t="s">
        <v>51</v>
      </c>
      <c r="N198" s="83" t="s">
        <v>52</v>
      </c>
      <c r="O198" s="85">
        <v>62</v>
      </c>
      <c r="P198" s="85"/>
      <c r="Q198" s="85">
        <f t="shared" si="22"/>
        <v>62</v>
      </c>
      <c r="R198" s="86">
        <v>8900</v>
      </c>
      <c r="S198" s="87">
        <f t="shared" si="23"/>
        <v>551800</v>
      </c>
      <c r="T198" s="87">
        <f t="shared" si="24"/>
        <v>165540</v>
      </c>
      <c r="U198" s="87">
        <f>VLOOKUP(B198,'Tranche 1-3 2024'!$B$12:$BB$441,53,FALSE)</f>
        <v>551800</v>
      </c>
      <c r="V198" s="87">
        <f t="shared" si="25"/>
        <v>0</v>
      </c>
      <c r="W198" s="87">
        <f t="shared" si="26"/>
        <v>165540</v>
      </c>
      <c r="X198" s="88">
        <f t="shared" si="27"/>
        <v>165540</v>
      </c>
      <c r="Y198" s="84" t="s">
        <v>53</v>
      </c>
      <c r="Z198" s="84" t="s">
        <v>53</v>
      </c>
      <c r="AA198" s="84" t="s">
        <v>53</v>
      </c>
      <c r="AB198" s="84" t="s">
        <v>53</v>
      </c>
      <c r="AC198" s="84" t="s">
        <v>53</v>
      </c>
      <c r="AD198" s="84" t="s">
        <v>53</v>
      </c>
      <c r="AE198" s="84" t="s">
        <v>51</v>
      </c>
      <c r="AF198" s="84" t="s">
        <v>51</v>
      </c>
      <c r="AG198" s="5"/>
    </row>
    <row r="199" spans="1:33" x14ac:dyDescent="0.25">
      <c r="A199" s="94">
        <f t="shared" si="21"/>
        <v>188</v>
      </c>
      <c r="B199" s="99" t="s">
        <v>988</v>
      </c>
      <c r="C199" s="83" t="s">
        <v>989</v>
      </c>
      <c r="D199" s="83" t="s">
        <v>56</v>
      </c>
      <c r="E199" s="83" t="s">
        <v>304</v>
      </c>
      <c r="F199" s="83" t="s">
        <v>45</v>
      </c>
      <c r="G199" s="83" t="s">
        <v>46</v>
      </c>
      <c r="H199" s="83" t="s">
        <v>990</v>
      </c>
      <c r="I199" s="83" t="s">
        <v>779</v>
      </c>
      <c r="J199" s="83" t="s">
        <v>991</v>
      </c>
      <c r="K199" s="83" t="s">
        <v>992</v>
      </c>
      <c r="L199" s="83" t="s">
        <v>3</v>
      </c>
      <c r="M199" s="84" t="s">
        <v>51</v>
      </c>
      <c r="N199" s="83" t="s">
        <v>52</v>
      </c>
      <c r="O199" s="85">
        <v>40</v>
      </c>
      <c r="P199" s="85"/>
      <c r="Q199" s="85">
        <f t="shared" si="22"/>
        <v>40</v>
      </c>
      <c r="R199" s="86">
        <v>8900</v>
      </c>
      <c r="S199" s="87">
        <f t="shared" si="23"/>
        <v>356000</v>
      </c>
      <c r="T199" s="87">
        <f t="shared" si="24"/>
        <v>106800</v>
      </c>
      <c r="U199" s="87">
        <f>VLOOKUP(B199,'Tranche 1-3 2024'!$B$12:$BB$441,53,FALSE)</f>
        <v>356000</v>
      </c>
      <c r="V199" s="87">
        <f t="shared" si="25"/>
        <v>0</v>
      </c>
      <c r="W199" s="87">
        <f t="shared" si="26"/>
        <v>106800</v>
      </c>
      <c r="X199" s="88">
        <f t="shared" si="27"/>
        <v>106800</v>
      </c>
      <c r="Y199" s="84" t="s">
        <v>53</v>
      </c>
      <c r="Z199" s="84" t="s">
        <v>53</v>
      </c>
      <c r="AA199" s="84" t="s">
        <v>53</v>
      </c>
      <c r="AB199" s="84" t="s">
        <v>53</v>
      </c>
      <c r="AC199" s="84" t="s">
        <v>53</v>
      </c>
      <c r="AD199" s="84" t="s">
        <v>53</v>
      </c>
      <c r="AE199" s="84" t="s">
        <v>51</v>
      </c>
      <c r="AF199" s="84" t="s">
        <v>51</v>
      </c>
      <c r="AG199" s="5"/>
    </row>
    <row r="200" spans="1:33" x14ac:dyDescent="0.25">
      <c r="A200" s="94">
        <f t="shared" si="21"/>
        <v>189</v>
      </c>
      <c r="B200" s="99" t="s">
        <v>1024</v>
      </c>
      <c r="C200" s="83" t="s">
        <v>1025</v>
      </c>
      <c r="D200" s="83" t="s">
        <v>56</v>
      </c>
      <c r="E200" s="83" t="s">
        <v>179</v>
      </c>
      <c r="F200" s="83" t="s">
        <v>45</v>
      </c>
      <c r="G200" s="83" t="s">
        <v>46</v>
      </c>
      <c r="H200" s="83" t="s">
        <v>976</v>
      </c>
      <c r="I200" s="83" t="s">
        <v>779</v>
      </c>
      <c r="J200" s="83" t="s">
        <v>1026</v>
      </c>
      <c r="K200" s="83" t="s">
        <v>1027</v>
      </c>
      <c r="L200" s="83" t="s">
        <v>3</v>
      </c>
      <c r="M200" s="84" t="s">
        <v>51</v>
      </c>
      <c r="N200" s="83" t="s">
        <v>52</v>
      </c>
      <c r="O200" s="85">
        <v>37</v>
      </c>
      <c r="P200" s="85"/>
      <c r="Q200" s="85">
        <f t="shared" si="22"/>
        <v>37</v>
      </c>
      <c r="R200" s="86">
        <v>8900</v>
      </c>
      <c r="S200" s="87">
        <f t="shared" si="23"/>
        <v>329300</v>
      </c>
      <c r="T200" s="87">
        <f t="shared" si="24"/>
        <v>98790</v>
      </c>
      <c r="U200" s="87">
        <f>VLOOKUP(B200,'Tranche 1-3 2024'!$B$12:$BB$441,53,FALSE)</f>
        <v>338200</v>
      </c>
      <c r="V200" s="87">
        <f t="shared" si="25"/>
        <v>-8900</v>
      </c>
      <c r="W200" s="87">
        <f t="shared" si="26"/>
        <v>89890</v>
      </c>
      <c r="X200" s="88">
        <f t="shared" si="27"/>
        <v>89890</v>
      </c>
      <c r="Y200" s="84" t="s">
        <v>53</v>
      </c>
      <c r="Z200" s="84" t="s">
        <v>53</v>
      </c>
      <c r="AA200" s="84" t="s">
        <v>53</v>
      </c>
      <c r="AB200" s="84" t="s">
        <v>53</v>
      </c>
      <c r="AC200" s="84" t="s">
        <v>53</v>
      </c>
      <c r="AD200" s="84" t="s">
        <v>53</v>
      </c>
      <c r="AE200" s="84" t="s">
        <v>51</v>
      </c>
      <c r="AF200" s="84" t="s">
        <v>51</v>
      </c>
      <c r="AG200" s="5"/>
    </row>
    <row r="201" spans="1:33" x14ac:dyDescent="0.25">
      <c r="A201" s="94">
        <f t="shared" si="21"/>
        <v>190</v>
      </c>
      <c r="B201" s="99" t="s">
        <v>810</v>
      </c>
      <c r="C201" s="83" t="s">
        <v>811</v>
      </c>
      <c r="D201" s="83" t="s">
        <v>43</v>
      </c>
      <c r="E201" s="83" t="s">
        <v>777</v>
      </c>
      <c r="F201" s="83" t="s">
        <v>58</v>
      </c>
      <c r="G201" s="83" t="s">
        <v>59</v>
      </c>
      <c r="H201" s="83" t="s">
        <v>778</v>
      </c>
      <c r="I201" s="83" t="s">
        <v>779</v>
      </c>
      <c r="J201" s="83" t="s">
        <v>812</v>
      </c>
      <c r="K201" s="83" t="s">
        <v>813</v>
      </c>
      <c r="L201" s="83" t="s">
        <v>3</v>
      </c>
      <c r="M201" s="84" t="s">
        <v>51</v>
      </c>
      <c r="N201" s="83" t="s">
        <v>52</v>
      </c>
      <c r="O201" s="85">
        <v>46</v>
      </c>
      <c r="P201" s="85"/>
      <c r="Q201" s="85">
        <f t="shared" si="22"/>
        <v>46</v>
      </c>
      <c r="R201" s="86">
        <v>8900</v>
      </c>
      <c r="S201" s="87">
        <f t="shared" si="23"/>
        <v>409400</v>
      </c>
      <c r="T201" s="87">
        <f t="shared" si="24"/>
        <v>122820</v>
      </c>
      <c r="U201" s="87">
        <f>VLOOKUP(B201,'Tranche 1-3 2024'!$B$12:$BB$441,53,FALSE)</f>
        <v>409400</v>
      </c>
      <c r="V201" s="87">
        <f t="shared" si="25"/>
        <v>0</v>
      </c>
      <c r="W201" s="87">
        <f t="shared" si="26"/>
        <v>122820</v>
      </c>
      <c r="X201" s="88">
        <f t="shared" si="27"/>
        <v>122820</v>
      </c>
      <c r="Y201" s="84" t="s">
        <v>53</v>
      </c>
      <c r="Z201" s="84" t="s">
        <v>53</v>
      </c>
      <c r="AA201" s="84" t="s">
        <v>53</v>
      </c>
      <c r="AB201" s="84" t="s">
        <v>53</v>
      </c>
      <c r="AC201" s="84" t="s">
        <v>53</v>
      </c>
      <c r="AD201" s="84" t="s">
        <v>53</v>
      </c>
      <c r="AE201" s="84" t="s">
        <v>51</v>
      </c>
      <c r="AF201" s="84" t="s">
        <v>51</v>
      </c>
      <c r="AG201" s="5"/>
    </row>
    <row r="202" spans="1:33" x14ac:dyDescent="0.25">
      <c r="A202" s="94">
        <f t="shared" si="21"/>
        <v>191</v>
      </c>
      <c r="B202" s="99" t="s">
        <v>806</v>
      </c>
      <c r="C202" s="83" t="s">
        <v>807</v>
      </c>
      <c r="D202" s="83" t="s">
        <v>56</v>
      </c>
      <c r="E202" s="83" t="s">
        <v>777</v>
      </c>
      <c r="F202" s="83" t="s">
        <v>58</v>
      </c>
      <c r="G202" s="83" t="s">
        <v>59</v>
      </c>
      <c r="H202" s="83" t="s">
        <v>778</v>
      </c>
      <c r="I202" s="83" t="s">
        <v>779</v>
      </c>
      <c r="J202" s="83" t="s">
        <v>808</v>
      </c>
      <c r="K202" s="83" t="s">
        <v>809</v>
      </c>
      <c r="L202" s="83" t="s">
        <v>3</v>
      </c>
      <c r="M202" s="84" t="s">
        <v>51</v>
      </c>
      <c r="N202" s="83" t="s">
        <v>52</v>
      </c>
      <c r="O202" s="85">
        <v>14</v>
      </c>
      <c r="P202" s="85"/>
      <c r="Q202" s="85">
        <f t="shared" si="22"/>
        <v>14</v>
      </c>
      <c r="R202" s="86">
        <v>8900</v>
      </c>
      <c r="S202" s="87">
        <f t="shared" si="23"/>
        <v>124600</v>
      </c>
      <c r="T202" s="87">
        <f t="shared" si="24"/>
        <v>37380</v>
      </c>
      <c r="U202" s="87">
        <f>VLOOKUP(B202,'Tranche 1-3 2024'!$B$12:$BB$441,53,FALSE)</f>
        <v>124600</v>
      </c>
      <c r="V202" s="87">
        <f t="shared" si="25"/>
        <v>0</v>
      </c>
      <c r="W202" s="87">
        <f t="shared" si="26"/>
        <v>37380</v>
      </c>
      <c r="X202" s="88">
        <f t="shared" si="27"/>
        <v>37380</v>
      </c>
      <c r="Y202" s="84" t="s">
        <v>53</v>
      </c>
      <c r="Z202" s="84" t="s">
        <v>53</v>
      </c>
      <c r="AA202" s="84" t="s">
        <v>53</v>
      </c>
      <c r="AB202" s="84" t="s">
        <v>53</v>
      </c>
      <c r="AC202" s="84" t="s">
        <v>53</v>
      </c>
      <c r="AD202" s="84" t="s">
        <v>53</v>
      </c>
      <c r="AE202" s="84" t="s">
        <v>51</v>
      </c>
      <c r="AF202" s="84" t="s">
        <v>51</v>
      </c>
      <c r="AG202" s="5"/>
    </row>
    <row r="203" spans="1:33" x14ac:dyDescent="0.25">
      <c r="A203" s="94">
        <f t="shared" si="21"/>
        <v>192</v>
      </c>
      <c r="B203" s="99" t="s">
        <v>814</v>
      </c>
      <c r="C203" s="83" t="s">
        <v>815</v>
      </c>
      <c r="D203" s="83" t="s">
        <v>56</v>
      </c>
      <c r="E203" s="83" t="s">
        <v>179</v>
      </c>
      <c r="F203" s="83" t="s">
        <v>45</v>
      </c>
      <c r="G203" s="83" t="s">
        <v>46</v>
      </c>
      <c r="H203" s="83" t="s">
        <v>778</v>
      </c>
      <c r="I203" s="83" t="s">
        <v>779</v>
      </c>
      <c r="J203" s="83" t="s">
        <v>816</v>
      </c>
      <c r="K203" s="83" t="s">
        <v>817</v>
      </c>
      <c r="L203" s="83" t="s">
        <v>3</v>
      </c>
      <c r="M203" s="84" t="s">
        <v>51</v>
      </c>
      <c r="N203" s="83" t="s">
        <v>52</v>
      </c>
      <c r="O203" s="85">
        <v>41</v>
      </c>
      <c r="P203" s="85"/>
      <c r="Q203" s="85">
        <f t="shared" si="22"/>
        <v>41</v>
      </c>
      <c r="R203" s="86">
        <v>8900</v>
      </c>
      <c r="S203" s="87">
        <f t="shared" si="23"/>
        <v>364900</v>
      </c>
      <c r="T203" s="87">
        <f t="shared" si="24"/>
        <v>109470</v>
      </c>
      <c r="U203" s="87">
        <f>VLOOKUP(B203,'Tranche 1-3 2024'!$B$12:$BB$441,53,FALSE)</f>
        <v>364900</v>
      </c>
      <c r="V203" s="87">
        <f t="shared" si="25"/>
        <v>0</v>
      </c>
      <c r="W203" s="87">
        <f t="shared" si="26"/>
        <v>109470</v>
      </c>
      <c r="X203" s="88">
        <f t="shared" si="27"/>
        <v>109470</v>
      </c>
      <c r="Y203" s="84" t="s">
        <v>53</v>
      </c>
      <c r="Z203" s="84" t="s">
        <v>53</v>
      </c>
      <c r="AA203" s="84" t="s">
        <v>53</v>
      </c>
      <c r="AB203" s="84" t="s">
        <v>53</v>
      </c>
      <c r="AC203" s="84" t="s">
        <v>53</v>
      </c>
      <c r="AD203" s="84" t="s">
        <v>53</v>
      </c>
      <c r="AE203" s="84" t="s">
        <v>51</v>
      </c>
      <c r="AF203" s="84" t="s">
        <v>51</v>
      </c>
      <c r="AG203" s="5"/>
    </row>
    <row r="204" spans="1:33" x14ac:dyDescent="0.25">
      <c r="A204" s="94">
        <f t="shared" si="21"/>
        <v>193</v>
      </c>
      <c r="B204" s="99" t="s">
        <v>1028</v>
      </c>
      <c r="C204" s="83" t="s">
        <v>1029</v>
      </c>
      <c r="D204" s="83" t="s">
        <v>56</v>
      </c>
      <c r="E204" s="83" t="s">
        <v>777</v>
      </c>
      <c r="F204" s="83" t="s">
        <v>58</v>
      </c>
      <c r="G204" s="83" t="s">
        <v>59</v>
      </c>
      <c r="H204" s="83" t="s">
        <v>976</v>
      </c>
      <c r="I204" s="83" t="s">
        <v>779</v>
      </c>
      <c r="J204" s="83" t="s">
        <v>1030</v>
      </c>
      <c r="K204" s="83" t="s">
        <v>1031</v>
      </c>
      <c r="L204" s="83" t="s">
        <v>3</v>
      </c>
      <c r="M204" s="84" t="s">
        <v>51</v>
      </c>
      <c r="N204" s="83" t="s">
        <v>52</v>
      </c>
      <c r="O204" s="85">
        <v>31</v>
      </c>
      <c r="P204" s="85"/>
      <c r="Q204" s="85">
        <f t="shared" si="22"/>
        <v>31</v>
      </c>
      <c r="R204" s="86">
        <v>8900</v>
      </c>
      <c r="S204" s="87">
        <f t="shared" si="23"/>
        <v>275900</v>
      </c>
      <c r="T204" s="87">
        <f t="shared" si="24"/>
        <v>82770</v>
      </c>
      <c r="U204" s="87">
        <f>VLOOKUP(B204,'Tranche 1-3 2024'!$B$12:$BB$441,53,FALSE)</f>
        <v>275900</v>
      </c>
      <c r="V204" s="87">
        <f t="shared" si="25"/>
        <v>0</v>
      </c>
      <c r="W204" s="87">
        <f t="shared" si="26"/>
        <v>82770</v>
      </c>
      <c r="X204" s="88">
        <f t="shared" si="27"/>
        <v>82770</v>
      </c>
      <c r="Y204" s="84" t="s">
        <v>53</v>
      </c>
      <c r="Z204" s="84" t="s">
        <v>53</v>
      </c>
      <c r="AA204" s="84" t="s">
        <v>53</v>
      </c>
      <c r="AB204" s="84" t="s">
        <v>53</v>
      </c>
      <c r="AC204" s="84" t="s">
        <v>53</v>
      </c>
      <c r="AD204" s="84" t="s">
        <v>53</v>
      </c>
      <c r="AE204" s="84" t="s">
        <v>51</v>
      </c>
      <c r="AF204" s="84" t="s">
        <v>51</v>
      </c>
      <c r="AG204" s="5"/>
    </row>
    <row r="205" spans="1:33" x14ac:dyDescent="0.25">
      <c r="A205" s="94">
        <f t="shared" si="21"/>
        <v>194</v>
      </c>
      <c r="B205" s="99" t="s">
        <v>818</v>
      </c>
      <c r="C205" s="83" t="s">
        <v>819</v>
      </c>
      <c r="D205" s="83" t="s">
        <v>56</v>
      </c>
      <c r="E205" s="83" t="s">
        <v>777</v>
      </c>
      <c r="F205" s="83" t="s">
        <v>58</v>
      </c>
      <c r="G205" s="83" t="s">
        <v>59</v>
      </c>
      <c r="H205" s="83" t="s">
        <v>778</v>
      </c>
      <c r="I205" s="83" t="s">
        <v>779</v>
      </c>
      <c r="J205" s="83" t="s">
        <v>820</v>
      </c>
      <c r="K205" s="83" t="s">
        <v>821</v>
      </c>
      <c r="L205" s="83" t="s">
        <v>3</v>
      </c>
      <c r="M205" s="84" t="s">
        <v>51</v>
      </c>
      <c r="N205" s="83" t="s">
        <v>52</v>
      </c>
      <c r="O205" s="85">
        <v>67</v>
      </c>
      <c r="P205" s="85"/>
      <c r="Q205" s="85">
        <f t="shared" si="22"/>
        <v>67</v>
      </c>
      <c r="R205" s="86">
        <v>8900</v>
      </c>
      <c r="S205" s="87">
        <f t="shared" si="23"/>
        <v>596300</v>
      </c>
      <c r="T205" s="87">
        <f t="shared" si="24"/>
        <v>178890</v>
      </c>
      <c r="U205" s="87">
        <f>VLOOKUP(B205,'Tranche 1-3 2024'!$B$12:$BB$441,53,FALSE)</f>
        <v>596300</v>
      </c>
      <c r="V205" s="87">
        <f t="shared" si="25"/>
        <v>0</v>
      </c>
      <c r="W205" s="87">
        <f t="shared" si="26"/>
        <v>178890</v>
      </c>
      <c r="X205" s="88">
        <f t="shared" si="27"/>
        <v>178890</v>
      </c>
      <c r="Y205" s="84" t="s">
        <v>53</v>
      </c>
      <c r="Z205" s="84" t="s">
        <v>53</v>
      </c>
      <c r="AA205" s="84" t="s">
        <v>53</v>
      </c>
      <c r="AB205" s="84" t="s">
        <v>53</v>
      </c>
      <c r="AC205" s="84" t="s">
        <v>53</v>
      </c>
      <c r="AD205" s="84" t="s">
        <v>53</v>
      </c>
      <c r="AE205" s="84" t="s">
        <v>51</v>
      </c>
      <c r="AF205" s="84" t="s">
        <v>51</v>
      </c>
      <c r="AG205" s="5"/>
    </row>
    <row r="206" spans="1:33" x14ac:dyDescent="0.25">
      <c r="A206" s="94">
        <f t="shared" si="21"/>
        <v>195</v>
      </c>
      <c r="B206" s="99" t="s">
        <v>822</v>
      </c>
      <c r="C206" s="83" t="s">
        <v>823</v>
      </c>
      <c r="D206" s="83" t="s">
        <v>43</v>
      </c>
      <c r="E206" s="83" t="s">
        <v>777</v>
      </c>
      <c r="F206" s="83" t="s">
        <v>58</v>
      </c>
      <c r="G206" s="83" t="s">
        <v>59</v>
      </c>
      <c r="H206" s="83" t="s">
        <v>778</v>
      </c>
      <c r="I206" s="83" t="s">
        <v>779</v>
      </c>
      <c r="J206" s="83" t="s">
        <v>824</v>
      </c>
      <c r="K206" s="83" t="s">
        <v>825</v>
      </c>
      <c r="L206" s="83" t="s">
        <v>3</v>
      </c>
      <c r="M206" s="84" t="s">
        <v>51</v>
      </c>
      <c r="N206" s="83" t="s">
        <v>52</v>
      </c>
      <c r="O206" s="85">
        <v>91</v>
      </c>
      <c r="P206" s="85"/>
      <c r="Q206" s="85">
        <f t="shared" si="22"/>
        <v>91</v>
      </c>
      <c r="R206" s="86">
        <v>8900</v>
      </c>
      <c r="S206" s="87">
        <f t="shared" si="23"/>
        <v>809900</v>
      </c>
      <c r="T206" s="87">
        <f t="shared" si="24"/>
        <v>242970</v>
      </c>
      <c r="U206" s="87">
        <f>VLOOKUP(B206,'Tranche 1-3 2024'!$B$12:$BB$441,53,FALSE)</f>
        <v>809900</v>
      </c>
      <c r="V206" s="87">
        <f t="shared" si="25"/>
        <v>0</v>
      </c>
      <c r="W206" s="87">
        <f t="shared" si="26"/>
        <v>242970</v>
      </c>
      <c r="X206" s="88">
        <f t="shared" si="27"/>
        <v>242970</v>
      </c>
      <c r="Y206" s="84" t="s">
        <v>53</v>
      </c>
      <c r="Z206" s="84" t="s">
        <v>53</v>
      </c>
      <c r="AA206" s="84" t="s">
        <v>53</v>
      </c>
      <c r="AB206" s="84" t="s">
        <v>53</v>
      </c>
      <c r="AC206" s="84" t="s">
        <v>53</v>
      </c>
      <c r="AD206" s="84" t="s">
        <v>53</v>
      </c>
      <c r="AE206" s="84" t="s">
        <v>51</v>
      </c>
      <c r="AF206" s="84" t="s">
        <v>51</v>
      </c>
      <c r="AG206" s="5"/>
    </row>
    <row r="207" spans="1:33" x14ac:dyDescent="0.25">
      <c r="A207" s="94">
        <f t="shared" si="21"/>
        <v>196</v>
      </c>
      <c r="B207" s="100" t="s">
        <v>1032</v>
      </c>
      <c r="C207" s="83" t="s">
        <v>1033</v>
      </c>
      <c r="D207" s="83" t="s">
        <v>43</v>
      </c>
      <c r="E207" s="83" t="s">
        <v>68</v>
      </c>
      <c r="F207" s="83" t="s">
        <v>45</v>
      </c>
      <c r="G207" s="83" t="s">
        <v>46</v>
      </c>
      <c r="H207" s="83" t="s">
        <v>976</v>
      </c>
      <c r="I207" s="83" t="s">
        <v>779</v>
      </c>
      <c r="J207" s="83" t="s">
        <v>1034</v>
      </c>
      <c r="K207" s="83" t="s">
        <v>1035</v>
      </c>
      <c r="L207" s="83" t="s">
        <v>3</v>
      </c>
      <c r="M207" s="84" t="s">
        <v>51</v>
      </c>
      <c r="N207" s="83" t="s">
        <v>52</v>
      </c>
      <c r="O207" s="85">
        <v>23</v>
      </c>
      <c r="P207" s="85"/>
      <c r="Q207" s="85">
        <f t="shared" si="22"/>
        <v>23</v>
      </c>
      <c r="R207" s="86">
        <v>8900</v>
      </c>
      <c r="S207" s="87">
        <f t="shared" si="23"/>
        <v>204700</v>
      </c>
      <c r="T207" s="87">
        <f t="shared" si="24"/>
        <v>61410</v>
      </c>
      <c r="U207" s="87">
        <f>VLOOKUP(B207,'Tranche 1-3 2024'!$B$12:$BB$441,53,FALSE)</f>
        <v>204700</v>
      </c>
      <c r="V207" s="87">
        <f t="shared" si="25"/>
        <v>0</v>
      </c>
      <c r="W207" s="87">
        <f t="shared" si="26"/>
        <v>61410</v>
      </c>
      <c r="X207" s="88">
        <f t="shared" si="27"/>
        <v>61410</v>
      </c>
      <c r="Y207" s="84" t="s">
        <v>51</v>
      </c>
      <c r="Z207" s="84" t="s">
        <v>51</v>
      </c>
      <c r="AA207" s="84" t="s">
        <v>51</v>
      </c>
      <c r="AB207" s="84" t="s">
        <v>53</v>
      </c>
      <c r="AC207" s="84" t="s">
        <v>53</v>
      </c>
      <c r="AD207" s="84" t="s">
        <v>53</v>
      </c>
      <c r="AE207" s="84" t="s">
        <v>51</v>
      </c>
      <c r="AF207" s="84" t="s">
        <v>51</v>
      </c>
      <c r="AG207" s="5"/>
    </row>
    <row r="208" spans="1:33" x14ac:dyDescent="0.25">
      <c r="A208" s="94">
        <f t="shared" si="21"/>
        <v>197</v>
      </c>
      <c r="B208" s="100" t="s">
        <v>826</v>
      </c>
      <c r="C208" s="83" t="s">
        <v>827</v>
      </c>
      <c r="D208" s="83" t="s">
        <v>43</v>
      </c>
      <c r="E208" s="83" t="s">
        <v>68</v>
      </c>
      <c r="F208" s="83" t="s">
        <v>45</v>
      </c>
      <c r="G208" s="83" t="s">
        <v>46</v>
      </c>
      <c r="H208" s="83" t="s">
        <v>778</v>
      </c>
      <c r="I208" s="83" t="s">
        <v>779</v>
      </c>
      <c r="J208" s="83" t="s">
        <v>828</v>
      </c>
      <c r="K208" s="83" t="s">
        <v>829</v>
      </c>
      <c r="L208" s="83" t="s">
        <v>3</v>
      </c>
      <c r="M208" s="84" t="s">
        <v>51</v>
      </c>
      <c r="N208" s="83" t="s">
        <v>52</v>
      </c>
      <c r="O208" s="85">
        <v>44</v>
      </c>
      <c r="P208" s="85"/>
      <c r="Q208" s="85">
        <f t="shared" si="22"/>
        <v>44</v>
      </c>
      <c r="R208" s="86">
        <v>8900</v>
      </c>
      <c r="S208" s="87">
        <f t="shared" si="23"/>
        <v>391600</v>
      </c>
      <c r="T208" s="87">
        <f t="shared" si="24"/>
        <v>117480</v>
      </c>
      <c r="U208" s="87">
        <f>VLOOKUP(B208,'Tranche 1-3 2024'!$B$12:$BB$441,53,FALSE)</f>
        <v>391600</v>
      </c>
      <c r="V208" s="87">
        <f t="shared" si="25"/>
        <v>0</v>
      </c>
      <c r="W208" s="87">
        <f t="shared" si="26"/>
        <v>117480</v>
      </c>
      <c r="X208" s="88">
        <f t="shared" si="27"/>
        <v>117480</v>
      </c>
      <c r="Y208" s="84" t="s">
        <v>51</v>
      </c>
      <c r="Z208" s="84" t="s">
        <v>51</v>
      </c>
      <c r="AA208" s="84" t="s">
        <v>51</v>
      </c>
      <c r="AB208" s="84" t="s">
        <v>53</v>
      </c>
      <c r="AC208" s="84" t="s">
        <v>53</v>
      </c>
      <c r="AD208" s="84" t="s">
        <v>53</v>
      </c>
      <c r="AE208" s="84" t="s">
        <v>51</v>
      </c>
      <c r="AF208" s="84" t="s">
        <v>53</v>
      </c>
      <c r="AG208" s="5"/>
    </row>
    <row r="209" spans="1:33" x14ac:dyDescent="0.25">
      <c r="A209" s="94">
        <f t="shared" si="21"/>
        <v>198</v>
      </c>
      <c r="B209" s="100" t="s">
        <v>1011</v>
      </c>
      <c r="C209" s="83" t="s">
        <v>1012</v>
      </c>
      <c r="D209" s="83" t="s">
        <v>43</v>
      </c>
      <c r="E209" s="83" t="s">
        <v>777</v>
      </c>
      <c r="F209" s="83" t="s">
        <v>58</v>
      </c>
      <c r="G209" s="83" t="s">
        <v>59</v>
      </c>
      <c r="H209" s="83" t="s">
        <v>1013</v>
      </c>
      <c r="I209" s="83" t="s">
        <v>779</v>
      </c>
      <c r="J209" s="83" t="s">
        <v>1014</v>
      </c>
      <c r="K209" s="83" t="s">
        <v>1015</v>
      </c>
      <c r="L209" s="83" t="s">
        <v>3</v>
      </c>
      <c r="M209" s="84" t="s">
        <v>51</v>
      </c>
      <c r="N209" s="83" t="s">
        <v>52</v>
      </c>
      <c r="O209" s="85">
        <v>55</v>
      </c>
      <c r="P209" s="85"/>
      <c r="Q209" s="85">
        <f t="shared" si="22"/>
        <v>55</v>
      </c>
      <c r="R209" s="86">
        <v>8900</v>
      </c>
      <c r="S209" s="87">
        <f t="shared" si="23"/>
        <v>489500</v>
      </c>
      <c r="T209" s="87">
        <f t="shared" si="24"/>
        <v>146850</v>
      </c>
      <c r="U209" s="87">
        <f>VLOOKUP(B209,'Tranche 1-3 2024'!$B$12:$BB$441,53,FALSE)</f>
        <v>498400</v>
      </c>
      <c r="V209" s="87">
        <f t="shared" si="25"/>
        <v>-8900</v>
      </c>
      <c r="W209" s="87">
        <f t="shared" si="26"/>
        <v>137950</v>
      </c>
      <c r="X209" s="88">
        <f t="shared" si="27"/>
        <v>137950</v>
      </c>
      <c r="Y209" s="84" t="s">
        <v>51</v>
      </c>
      <c r="Z209" s="84" t="s">
        <v>51</v>
      </c>
      <c r="AA209" s="84" t="s">
        <v>51</v>
      </c>
      <c r="AB209" s="84" t="s">
        <v>53</v>
      </c>
      <c r="AC209" s="84" t="s">
        <v>53</v>
      </c>
      <c r="AD209" s="84" t="s">
        <v>53</v>
      </c>
      <c r="AE209" s="84" t="s">
        <v>51</v>
      </c>
      <c r="AF209" s="84" t="s">
        <v>51</v>
      </c>
      <c r="AG209" s="5"/>
    </row>
    <row r="210" spans="1:33" x14ac:dyDescent="0.25">
      <c r="A210" s="94">
        <f t="shared" si="21"/>
        <v>199</v>
      </c>
      <c r="B210" s="99" t="s">
        <v>830</v>
      </c>
      <c r="C210" s="83" t="s">
        <v>831</v>
      </c>
      <c r="D210" s="83" t="s">
        <v>56</v>
      </c>
      <c r="E210" s="83" t="s">
        <v>777</v>
      </c>
      <c r="F210" s="83" t="s">
        <v>58</v>
      </c>
      <c r="G210" s="83" t="s">
        <v>59</v>
      </c>
      <c r="H210" s="83" t="s">
        <v>778</v>
      </c>
      <c r="I210" s="83" t="s">
        <v>779</v>
      </c>
      <c r="J210" s="83" t="s">
        <v>832</v>
      </c>
      <c r="K210" s="83" t="s">
        <v>833</v>
      </c>
      <c r="L210" s="83" t="s">
        <v>3</v>
      </c>
      <c r="M210" s="84" t="s">
        <v>51</v>
      </c>
      <c r="N210" s="83" t="s">
        <v>52</v>
      </c>
      <c r="O210" s="85">
        <v>125</v>
      </c>
      <c r="P210" s="85"/>
      <c r="Q210" s="85">
        <f t="shared" si="22"/>
        <v>125</v>
      </c>
      <c r="R210" s="86">
        <v>8900</v>
      </c>
      <c r="S210" s="87">
        <f t="shared" si="23"/>
        <v>1112500</v>
      </c>
      <c r="T210" s="87">
        <f t="shared" si="24"/>
        <v>333750</v>
      </c>
      <c r="U210" s="87">
        <f>VLOOKUP(B210,'Tranche 1-3 2024'!$B$12:$BB$441,53,FALSE)</f>
        <v>1112500</v>
      </c>
      <c r="V210" s="87">
        <f t="shared" si="25"/>
        <v>0</v>
      </c>
      <c r="W210" s="87">
        <f t="shared" si="26"/>
        <v>333750</v>
      </c>
      <c r="X210" s="88">
        <f t="shared" si="27"/>
        <v>333750</v>
      </c>
      <c r="Y210" s="84" t="s">
        <v>51</v>
      </c>
      <c r="Z210" s="84" t="s">
        <v>51</v>
      </c>
      <c r="AA210" s="84" t="s">
        <v>51</v>
      </c>
      <c r="AB210" s="84" t="s">
        <v>53</v>
      </c>
      <c r="AC210" s="84" t="s">
        <v>51</v>
      </c>
      <c r="AD210" s="84" t="s">
        <v>53</v>
      </c>
      <c r="AE210" s="84" t="s">
        <v>51</v>
      </c>
      <c r="AF210" s="84" t="s">
        <v>51</v>
      </c>
      <c r="AG210" s="5"/>
    </row>
    <row r="211" spans="1:33" x14ac:dyDescent="0.25">
      <c r="A211" s="94">
        <f t="shared" si="21"/>
        <v>200</v>
      </c>
      <c r="B211" s="99" t="s">
        <v>838</v>
      </c>
      <c r="C211" s="83" t="s">
        <v>839</v>
      </c>
      <c r="D211" s="83" t="s">
        <v>43</v>
      </c>
      <c r="E211" s="83" t="s">
        <v>777</v>
      </c>
      <c r="F211" s="83" t="s">
        <v>58</v>
      </c>
      <c r="G211" s="83" t="s">
        <v>59</v>
      </c>
      <c r="H211" s="83" t="s">
        <v>778</v>
      </c>
      <c r="I211" s="83" t="s">
        <v>779</v>
      </c>
      <c r="J211" s="83" t="s">
        <v>840</v>
      </c>
      <c r="K211" s="83" t="s">
        <v>841</v>
      </c>
      <c r="L211" s="83" t="s">
        <v>3</v>
      </c>
      <c r="M211" s="84" t="s">
        <v>51</v>
      </c>
      <c r="N211" s="83" t="s">
        <v>52</v>
      </c>
      <c r="O211" s="85">
        <v>114</v>
      </c>
      <c r="P211" s="85"/>
      <c r="Q211" s="85">
        <f t="shared" si="22"/>
        <v>114</v>
      </c>
      <c r="R211" s="86">
        <v>8900</v>
      </c>
      <c r="S211" s="87">
        <f t="shared" si="23"/>
        <v>1014600</v>
      </c>
      <c r="T211" s="87">
        <f t="shared" si="24"/>
        <v>304380</v>
      </c>
      <c r="U211" s="87">
        <f>VLOOKUP(B211,'Tranche 1-3 2024'!$B$12:$BB$441,53,FALSE)</f>
        <v>1032400</v>
      </c>
      <c r="V211" s="87">
        <f t="shared" si="25"/>
        <v>-17800</v>
      </c>
      <c r="W211" s="87">
        <f t="shared" si="26"/>
        <v>286580</v>
      </c>
      <c r="X211" s="88">
        <f t="shared" si="27"/>
        <v>286580</v>
      </c>
      <c r="Y211" s="84" t="s">
        <v>53</v>
      </c>
      <c r="Z211" s="84" t="s">
        <v>53</v>
      </c>
      <c r="AA211" s="84" t="s">
        <v>53</v>
      </c>
      <c r="AB211" s="84" t="s">
        <v>53</v>
      </c>
      <c r="AC211" s="84" t="s">
        <v>53</v>
      </c>
      <c r="AD211" s="84" t="s">
        <v>53</v>
      </c>
      <c r="AE211" s="84" t="s">
        <v>51</v>
      </c>
      <c r="AF211" s="84" t="s">
        <v>51</v>
      </c>
      <c r="AG211" s="5"/>
    </row>
    <row r="212" spans="1:33" x14ac:dyDescent="0.25">
      <c r="A212" s="94">
        <f t="shared" si="21"/>
        <v>201</v>
      </c>
      <c r="B212" s="99" t="s">
        <v>834</v>
      </c>
      <c r="C212" s="83" t="s">
        <v>835</v>
      </c>
      <c r="D212" s="83" t="s">
        <v>43</v>
      </c>
      <c r="E212" s="83" t="s">
        <v>777</v>
      </c>
      <c r="F212" s="83" t="s">
        <v>58</v>
      </c>
      <c r="G212" s="83" t="s">
        <v>59</v>
      </c>
      <c r="H212" s="83" t="s">
        <v>778</v>
      </c>
      <c r="I212" s="83" t="s">
        <v>779</v>
      </c>
      <c r="J212" s="83" t="s">
        <v>836</v>
      </c>
      <c r="K212" s="83" t="s">
        <v>837</v>
      </c>
      <c r="L212" s="83" t="s">
        <v>3</v>
      </c>
      <c r="M212" s="84" t="s">
        <v>51</v>
      </c>
      <c r="N212" s="83" t="s">
        <v>52</v>
      </c>
      <c r="O212" s="85">
        <v>249</v>
      </c>
      <c r="P212" s="85"/>
      <c r="Q212" s="85">
        <f t="shared" si="22"/>
        <v>249</v>
      </c>
      <c r="R212" s="86">
        <v>8900</v>
      </c>
      <c r="S212" s="87">
        <f t="shared" si="23"/>
        <v>2216100</v>
      </c>
      <c r="T212" s="87">
        <f t="shared" si="24"/>
        <v>664830</v>
      </c>
      <c r="U212" s="87">
        <f>VLOOKUP(B212,'Tranche 1-3 2024'!$B$12:$BB$441,53,FALSE)</f>
        <v>2225000</v>
      </c>
      <c r="V212" s="87">
        <f t="shared" si="25"/>
        <v>-8900</v>
      </c>
      <c r="W212" s="87">
        <f t="shared" si="26"/>
        <v>655930</v>
      </c>
      <c r="X212" s="88">
        <f t="shared" si="27"/>
        <v>655930</v>
      </c>
      <c r="Y212" s="84" t="s">
        <v>53</v>
      </c>
      <c r="Z212" s="84" t="s">
        <v>53</v>
      </c>
      <c r="AA212" s="84" t="s">
        <v>53</v>
      </c>
      <c r="AB212" s="84" t="s">
        <v>53</v>
      </c>
      <c r="AC212" s="84" t="s">
        <v>53</v>
      </c>
      <c r="AD212" s="84" t="s">
        <v>53</v>
      </c>
      <c r="AE212" s="84" t="s">
        <v>51</v>
      </c>
      <c r="AF212" s="84" t="s">
        <v>51</v>
      </c>
      <c r="AG212" s="5"/>
    </row>
    <row r="213" spans="1:33" x14ac:dyDescent="0.25">
      <c r="A213" s="94">
        <f t="shared" si="21"/>
        <v>202</v>
      </c>
      <c r="B213" s="99" t="s">
        <v>1036</v>
      </c>
      <c r="C213" s="83" t="s">
        <v>1037</v>
      </c>
      <c r="D213" s="83" t="s">
        <v>43</v>
      </c>
      <c r="E213" s="83" t="s">
        <v>68</v>
      </c>
      <c r="F213" s="83" t="s">
        <v>45</v>
      </c>
      <c r="G213" s="83" t="s">
        <v>46</v>
      </c>
      <c r="H213" s="83" t="s">
        <v>976</v>
      </c>
      <c r="I213" s="83" t="s">
        <v>779</v>
      </c>
      <c r="J213" s="83" t="s">
        <v>1038</v>
      </c>
      <c r="K213" s="83" t="s">
        <v>1039</v>
      </c>
      <c r="L213" s="83" t="s">
        <v>3</v>
      </c>
      <c r="M213" s="84" t="s">
        <v>51</v>
      </c>
      <c r="N213" s="83" t="s">
        <v>52</v>
      </c>
      <c r="O213" s="85">
        <v>66</v>
      </c>
      <c r="P213" s="85"/>
      <c r="Q213" s="85">
        <f t="shared" si="22"/>
        <v>66</v>
      </c>
      <c r="R213" s="86">
        <v>8900</v>
      </c>
      <c r="S213" s="87">
        <f t="shared" si="23"/>
        <v>587400</v>
      </c>
      <c r="T213" s="87">
        <f t="shared" si="24"/>
        <v>176220</v>
      </c>
      <c r="U213" s="87">
        <f>VLOOKUP(B213,'Tranche 1-3 2024'!$B$12:$BB$441,53,FALSE)</f>
        <v>587400</v>
      </c>
      <c r="V213" s="87">
        <f t="shared" si="25"/>
        <v>0</v>
      </c>
      <c r="W213" s="87">
        <f t="shared" si="26"/>
        <v>176220</v>
      </c>
      <c r="X213" s="88">
        <f t="shared" si="27"/>
        <v>176220</v>
      </c>
      <c r="Y213" s="84" t="s">
        <v>53</v>
      </c>
      <c r="Z213" s="84" t="s">
        <v>53</v>
      </c>
      <c r="AA213" s="84" t="s">
        <v>53</v>
      </c>
      <c r="AB213" s="84" t="s">
        <v>53</v>
      </c>
      <c r="AC213" s="84" t="s">
        <v>53</v>
      </c>
      <c r="AD213" s="84" t="s">
        <v>53</v>
      </c>
      <c r="AE213" s="84" t="s">
        <v>51</v>
      </c>
      <c r="AF213" s="84" t="s">
        <v>51</v>
      </c>
      <c r="AG213" s="5"/>
    </row>
    <row r="214" spans="1:33" x14ac:dyDescent="0.25">
      <c r="A214" s="94">
        <f t="shared" si="21"/>
        <v>203</v>
      </c>
      <c r="B214" s="99" t="s">
        <v>850</v>
      </c>
      <c r="C214" s="83" t="s">
        <v>851</v>
      </c>
      <c r="D214" s="83" t="s">
        <v>56</v>
      </c>
      <c r="E214" s="83" t="s">
        <v>777</v>
      </c>
      <c r="F214" s="83" t="s">
        <v>58</v>
      </c>
      <c r="G214" s="83" t="s">
        <v>59</v>
      </c>
      <c r="H214" s="83" t="s">
        <v>778</v>
      </c>
      <c r="I214" s="83" t="s">
        <v>779</v>
      </c>
      <c r="J214" s="83" t="s">
        <v>852</v>
      </c>
      <c r="K214" s="83" t="s">
        <v>853</v>
      </c>
      <c r="L214" s="83" t="s">
        <v>3</v>
      </c>
      <c r="M214" s="84" t="s">
        <v>51</v>
      </c>
      <c r="N214" s="83" t="s">
        <v>52</v>
      </c>
      <c r="O214" s="85">
        <v>111</v>
      </c>
      <c r="P214" s="85"/>
      <c r="Q214" s="85">
        <f t="shared" si="22"/>
        <v>111</v>
      </c>
      <c r="R214" s="86">
        <v>8900</v>
      </c>
      <c r="S214" s="87">
        <f t="shared" si="23"/>
        <v>987900</v>
      </c>
      <c r="T214" s="87">
        <f t="shared" si="24"/>
        <v>296370</v>
      </c>
      <c r="U214" s="87">
        <f>VLOOKUP(B214,'Tranche 1-3 2024'!$B$12:$BB$441,53,FALSE)</f>
        <v>987900</v>
      </c>
      <c r="V214" s="87">
        <f t="shared" si="25"/>
        <v>0</v>
      </c>
      <c r="W214" s="87">
        <f t="shared" si="26"/>
        <v>296370</v>
      </c>
      <c r="X214" s="88">
        <f t="shared" si="27"/>
        <v>296370</v>
      </c>
      <c r="Y214" s="84" t="s">
        <v>53</v>
      </c>
      <c r="Z214" s="84" t="s">
        <v>53</v>
      </c>
      <c r="AA214" s="84" t="s">
        <v>53</v>
      </c>
      <c r="AB214" s="84" t="s">
        <v>53</v>
      </c>
      <c r="AC214" s="84" t="s">
        <v>53</v>
      </c>
      <c r="AD214" s="84" t="s">
        <v>53</v>
      </c>
      <c r="AE214" s="84" t="s">
        <v>51</v>
      </c>
      <c r="AF214" s="84" t="s">
        <v>51</v>
      </c>
      <c r="AG214" s="5"/>
    </row>
    <row r="215" spans="1:33" x14ac:dyDescent="0.25">
      <c r="A215" s="94">
        <f t="shared" si="21"/>
        <v>204</v>
      </c>
      <c r="B215" s="99" t="s">
        <v>846</v>
      </c>
      <c r="C215" s="83" t="s">
        <v>847</v>
      </c>
      <c r="D215" s="83" t="s">
        <v>43</v>
      </c>
      <c r="E215" s="83" t="s">
        <v>777</v>
      </c>
      <c r="F215" s="83" t="s">
        <v>58</v>
      </c>
      <c r="G215" s="83" t="s">
        <v>59</v>
      </c>
      <c r="H215" s="83" t="s">
        <v>778</v>
      </c>
      <c r="I215" s="83" t="s">
        <v>779</v>
      </c>
      <c r="J215" s="83" t="s">
        <v>848</v>
      </c>
      <c r="K215" s="83" t="s">
        <v>849</v>
      </c>
      <c r="L215" s="83" t="s">
        <v>3</v>
      </c>
      <c r="M215" s="84" t="s">
        <v>51</v>
      </c>
      <c r="N215" s="83" t="s">
        <v>52</v>
      </c>
      <c r="O215" s="85">
        <v>138</v>
      </c>
      <c r="P215" s="85"/>
      <c r="Q215" s="85">
        <f t="shared" si="22"/>
        <v>138</v>
      </c>
      <c r="R215" s="86">
        <v>8900</v>
      </c>
      <c r="S215" s="87">
        <f t="shared" si="23"/>
        <v>1228200</v>
      </c>
      <c r="T215" s="87">
        <f t="shared" si="24"/>
        <v>368460</v>
      </c>
      <c r="U215" s="87">
        <f>VLOOKUP(B215,'Tranche 1-3 2024'!$B$12:$BB$441,53,FALSE)</f>
        <v>1228200</v>
      </c>
      <c r="V215" s="87">
        <f t="shared" si="25"/>
        <v>0</v>
      </c>
      <c r="W215" s="87">
        <f t="shared" si="26"/>
        <v>368460</v>
      </c>
      <c r="X215" s="88">
        <f t="shared" si="27"/>
        <v>368460</v>
      </c>
      <c r="Y215" s="84" t="s">
        <v>53</v>
      </c>
      <c r="Z215" s="84" t="s">
        <v>53</v>
      </c>
      <c r="AA215" s="84" t="s">
        <v>53</v>
      </c>
      <c r="AB215" s="84" t="s">
        <v>53</v>
      </c>
      <c r="AC215" s="84" t="s">
        <v>53</v>
      </c>
      <c r="AD215" s="84" t="s">
        <v>53</v>
      </c>
      <c r="AE215" s="84" t="s">
        <v>51</v>
      </c>
      <c r="AF215" s="84" t="s">
        <v>51</v>
      </c>
      <c r="AG215" s="5"/>
    </row>
    <row r="216" spans="1:33" x14ac:dyDescent="0.25">
      <c r="A216" s="94">
        <f t="shared" si="21"/>
        <v>205</v>
      </c>
      <c r="B216" s="99" t="s">
        <v>1103</v>
      </c>
      <c r="C216" s="83" t="s">
        <v>1104</v>
      </c>
      <c r="D216" s="83" t="s">
        <v>56</v>
      </c>
      <c r="E216" s="83" t="s">
        <v>777</v>
      </c>
      <c r="F216" s="83" t="s">
        <v>58</v>
      </c>
      <c r="G216" s="83" t="s">
        <v>59</v>
      </c>
      <c r="H216" s="83" t="s">
        <v>1100</v>
      </c>
      <c r="I216" s="83" t="s">
        <v>779</v>
      </c>
      <c r="J216" s="83" t="s">
        <v>1105</v>
      </c>
      <c r="K216" s="83" t="s">
        <v>1106</v>
      </c>
      <c r="L216" s="83" t="s">
        <v>3</v>
      </c>
      <c r="M216" s="84" t="s">
        <v>51</v>
      </c>
      <c r="N216" s="83" t="s">
        <v>52</v>
      </c>
      <c r="O216" s="85">
        <v>35</v>
      </c>
      <c r="P216" s="85"/>
      <c r="Q216" s="85">
        <f t="shared" si="22"/>
        <v>35</v>
      </c>
      <c r="R216" s="86">
        <v>8900</v>
      </c>
      <c r="S216" s="87">
        <f t="shared" si="23"/>
        <v>311500</v>
      </c>
      <c r="T216" s="87">
        <f t="shared" si="24"/>
        <v>93450</v>
      </c>
      <c r="U216" s="87">
        <f>VLOOKUP(B216,'Tranche 1-3 2024'!$B$12:$BB$441,53,FALSE)</f>
        <v>311500</v>
      </c>
      <c r="V216" s="87">
        <f t="shared" si="25"/>
        <v>0</v>
      </c>
      <c r="W216" s="87">
        <f t="shared" si="26"/>
        <v>93450</v>
      </c>
      <c r="X216" s="88">
        <f t="shared" si="27"/>
        <v>93450</v>
      </c>
      <c r="Y216" s="84" t="s">
        <v>53</v>
      </c>
      <c r="Z216" s="84" t="s">
        <v>53</v>
      </c>
      <c r="AA216" s="84" t="s">
        <v>53</v>
      </c>
      <c r="AB216" s="84" t="s">
        <v>53</v>
      </c>
      <c r="AC216" s="84" t="s">
        <v>53</v>
      </c>
      <c r="AD216" s="84" t="s">
        <v>53</v>
      </c>
      <c r="AE216" s="84" t="s">
        <v>51</v>
      </c>
      <c r="AF216" s="84" t="s">
        <v>51</v>
      </c>
      <c r="AG216" s="5"/>
    </row>
    <row r="217" spans="1:33" x14ac:dyDescent="0.25">
      <c r="A217" s="94">
        <f t="shared" si="21"/>
        <v>206</v>
      </c>
      <c r="B217" s="99" t="s">
        <v>854</v>
      </c>
      <c r="C217" s="83" t="s">
        <v>855</v>
      </c>
      <c r="D217" s="83" t="s">
        <v>43</v>
      </c>
      <c r="E217" s="83" t="s">
        <v>68</v>
      </c>
      <c r="F217" s="83" t="s">
        <v>45</v>
      </c>
      <c r="G217" s="83" t="s">
        <v>46</v>
      </c>
      <c r="H217" s="83" t="s">
        <v>778</v>
      </c>
      <c r="I217" s="83" t="s">
        <v>779</v>
      </c>
      <c r="J217" s="83" t="s">
        <v>856</v>
      </c>
      <c r="K217" s="83" t="s">
        <v>857</v>
      </c>
      <c r="L217" s="83" t="s">
        <v>3</v>
      </c>
      <c r="M217" s="84" t="s">
        <v>51</v>
      </c>
      <c r="N217" s="83" t="s">
        <v>52</v>
      </c>
      <c r="O217" s="85">
        <v>53</v>
      </c>
      <c r="P217" s="85"/>
      <c r="Q217" s="85">
        <f t="shared" si="22"/>
        <v>53</v>
      </c>
      <c r="R217" s="86">
        <v>8900</v>
      </c>
      <c r="S217" s="87">
        <f t="shared" si="23"/>
        <v>471700</v>
      </c>
      <c r="T217" s="87">
        <f t="shared" si="24"/>
        <v>141510</v>
      </c>
      <c r="U217" s="87">
        <f>VLOOKUP(B217,'Tranche 1-3 2024'!$B$12:$BB$441,53,FALSE)</f>
        <v>471700</v>
      </c>
      <c r="V217" s="87">
        <f t="shared" si="25"/>
        <v>0</v>
      </c>
      <c r="W217" s="87">
        <f t="shared" si="26"/>
        <v>141510</v>
      </c>
      <c r="X217" s="88">
        <f t="shared" si="27"/>
        <v>141510</v>
      </c>
      <c r="Y217" s="84" t="s">
        <v>53</v>
      </c>
      <c r="Z217" s="84" t="s">
        <v>53</v>
      </c>
      <c r="AA217" s="84" t="s">
        <v>53</v>
      </c>
      <c r="AB217" s="84" t="s">
        <v>53</v>
      </c>
      <c r="AC217" s="84" t="s">
        <v>53</v>
      </c>
      <c r="AD217" s="84" t="s">
        <v>53</v>
      </c>
      <c r="AE217" s="84" t="s">
        <v>51</v>
      </c>
      <c r="AF217" s="84" t="s">
        <v>51</v>
      </c>
      <c r="AG217" s="5"/>
    </row>
    <row r="218" spans="1:33" x14ac:dyDescent="0.25">
      <c r="A218" s="94">
        <f t="shared" si="21"/>
        <v>207</v>
      </c>
      <c r="B218" s="99" t="s">
        <v>1044</v>
      </c>
      <c r="C218" s="83" t="s">
        <v>1045</v>
      </c>
      <c r="D218" s="83" t="s">
        <v>43</v>
      </c>
      <c r="E218" s="83" t="s">
        <v>777</v>
      </c>
      <c r="F218" s="83" t="s">
        <v>58</v>
      </c>
      <c r="G218" s="83" t="s">
        <v>59</v>
      </c>
      <c r="H218" s="83" t="s">
        <v>976</v>
      </c>
      <c r="I218" s="83" t="s">
        <v>779</v>
      </c>
      <c r="J218" s="83" t="s">
        <v>1046</v>
      </c>
      <c r="K218" s="83" t="s">
        <v>1047</v>
      </c>
      <c r="L218" s="83" t="s">
        <v>3</v>
      </c>
      <c r="M218" s="84" t="s">
        <v>51</v>
      </c>
      <c r="N218" s="83" t="s">
        <v>52</v>
      </c>
      <c r="O218" s="85">
        <v>54</v>
      </c>
      <c r="P218" s="85"/>
      <c r="Q218" s="85">
        <f t="shared" si="22"/>
        <v>54</v>
      </c>
      <c r="R218" s="86">
        <v>8900</v>
      </c>
      <c r="S218" s="87">
        <f t="shared" si="23"/>
        <v>480600</v>
      </c>
      <c r="T218" s="87">
        <f t="shared" si="24"/>
        <v>144180</v>
      </c>
      <c r="U218" s="87">
        <f>VLOOKUP(B218,'Tranche 1-3 2024'!$B$12:$BB$441,53,FALSE)</f>
        <v>480600</v>
      </c>
      <c r="V218" s="87">
        <f t="shared" si="25"/>
        <v>0</v>
      </c>
      <c r="W218" s="87">
        <f t="shared" si="26"/>
        <v>144180</v>
      </c>
      <c r="X218" s="88">
        <f t="shared" si="27"/>
        <v>144180</v>
      </c>
      <c r="Y218" s="84" t="s">
        <v>53</v>
      </c>
      <c r="Z218" s="84" t="s">
        <v>53</v>
      </c>
      <c r="AA218" s="84" t="s">
        <v>53</v>
      </c>
      <c r="AB218" s="84" t="s">
        <v>53</v>
      </c>
      <c r="AC218" s="84" t="s">
        <v>53</v>
      </c>
      <c r="AD218" s="84" t="s">
        <v>53</v>
      </c>
      <c r="AE218" s="84" t="s">
        <v>51</v>
      </c>
      <c r="AF218" s="84" t="s">
        <v>51</v>
      </c>
      <c r="AG218" s="5"/>
    </row>
    <row r="219" spans="1:33" x14ac:dyDescent="0.25">
      <c r="A219" s="94">
        <f t="shared" si="21"/>
        <v>208</v>
      </c>
      <c r="B219" s="99" t="s">
        <v>1123</v>
      </c>
      <c r="C219" s="83" t="s">
        <v>1124</v>
      </c>
      <c r="D219" s="83" t="s">
        <v>43</v>
      </c>
      <c r="E219" s="83" t="s">
        <v>777</v>
      </c>
      <c r="F219" s="83" t="s">
        <v>58</v>
      </c>
      <c r="G219" s="83" t="s">
        <v>59</v>
      </c>
      <c r="H219" s="83" t="s">
        <v>778</v>
      </c>
      <c r="I219" s="83" t="s">
        <v>779</v>
      </c>
      <c r="J219" s="83" t="s">
        <v>1125</v>
      </c>
      <c r="K219" s="83" t="s">
        <v>1126</v>
      </c>
      <c r="L219" s="83" t="s">
        <v>3</v>
      </c>
      <c r="M219" s="84" t="s">
        <v>51</v>
      </c>
      <c r="N219" s="83" t="s">
        <v>52</v>
      </c>
      <c r="O219" s="85">
        <v>49</v>
      </c>
      <c r="P219" s="85"/>
      <c r="Q219" s="85">
        <f t="shared" si="22"/>
        <v>49</v>
      </c>
      <c r="R219" s="86">
        <v>8900</v>
      </c>
      <c r="S219" s="87">
        <f t="shared" si="23"/>
        <v>436100</v>
      </c>
      <c r="T219" s="87">
        <f t="shared" si="24"/>
        <v>130830</v>
      </c>
      <c r="U219" s="87">
        <f>VLOOKUP(B219,'Tranche 1-3 2024'!$B$12:$BB$441,53,FALSE)</f>
        <v>436100</v>
      </c>
      <c r="V219" s="87">
        <f t="shared" si="25"/>
        <v>0</v>
      </c>
      <c r="W219" s="87">
        <f t="shared" si="26"/>
        <v>130830</v>
      </c>
      <c r="X219" s="88">
        <f t="shared" si="27"/>
        <v>130830</v>
      </c>
      <c r="Y219" s="84" t="s">
        <v>53</v>
      </c>
      <c r="Z219" s="84" t="s">
        <v>53</v>
      </c>
      <c r="AA219" s="84" t="s">
        <v>53</v>
      </c>
      <c r="AB219" s="84" t="s">
        <v>53</v>
      </c>
      <c r="AC219" s="84" t="s">
        <v>53</v>
      </c>
      <c r="AD219" s="84" t="s">
        <v>53</v>
      </c>
      <c r="AE219" s="84" t="s">
        <v>51</v>
      </c>
      <c r="AF219" s="84" t="s">
        <v>51</v>
      </c>
      <c r="AG219" s="5"/>
    </row>
    <row r="220" spans="1:33" x14ac:dyDescent="0.25">
      <c r="A220" s="94">
        <f t="shared" si="21"/>
        <v>209</v>
      </c>
      <c r="B220" s="99" t="s">
        <v>858</v>
      </c>
      <c r="C220" s="83" t="s">
        <v>859</v>
      </c>
      <c r="D220" s="83" t="s">
        <v>43</v>
      </c>
      <c r="E220" s="83" t="s">
        <v>777</v>
      </c>
      <c r="F220" s="83" t="s">
        <v>58</v>
      </c>
      <c r="G220" s="83" t="s">
        <v>59</v>
      </c>
      <c r="H220" s="83" t="s">
        <v>778</v>
      </c>
      <c r="I220" s="83" t="s">
        <v>779</v>
      </c>
      <c r="J220" s="83" t="s">
        <v>860</v>
      </c>
      <c r="K220" s="83" t="s">
        <v>861</v>
      </c>
      <c r="L220" s="83" t="s">
        <v>3</v>
      </c>
      <c r="M220" s="84" t="s">
        <v>51</v>
      </c>
      <c r="N220" s="83" t="s">
        <v>52</v>
      </c>
      <c r="O220" s="85">
        <v>117</v>
      </c>
      <c r="P220" s="85"/>
      <c r="Q220" s="85">
        <f t="shared" si="22"/>
        <v>117</v>
      </c>
      <c r="R220" s="86">
        <v>8900</v>
      </c>
      <c r="S220" s="87">
        <f t="shared" si="23"/>
        <v>1041300</v>
      </c>
      <c r="T220" s="87">
        <f t="shared" si="24"/>
        <v>312390</v>
      </c>
      <c r="U220" s="87">
        <f>VLOOKUP(B220,'Tranche 1-3 2024'!$B$12:$BB$441,53,FALSE)</f>
        <v>1041300</v>
      </c>
      <c r="V220" s="87">
        <f t="shared" si="25"/>
        <v>0</v>
      </c>
      <c r="W220" s="87">
        <f t="shared" si="26"/>
        <v>312390</v>
      </c>
      <c r="X220" s="88">
        <f t="shared" si="27"/>
        <v>312390</v>
      </c>
      <c r="Y220" s="84" t="s">
        <v>53</v>
      </c>
      <c r="Z220" s="84" t="s">
        <v>53</v>
      </c>
      <c r="AA220" s="84" t="s">
        <v>53</v>
      </c>
      <c r="AB220" s="84" t="s">
        <v>53</v>
      </c>
      <c r="AC220" s="84" t="s">
        <v>53</v>
      </c>
      <c r="AD220" s="84" t="s">
        <v>53</v>
      </c>
      <c r="AE220" s="84" t="s">
        <v>51</v>
      </c>
      <c r="AF220" s="84" t="s">
        <v>51</v>
      </c>
      <c r="AG220" s="5"/>
    </row>
    <row r="221" spans="1:33" x14ac:dyDescent="0.25">
      <c r="A221" s="94">
        <f t="shared" si="21"/>
        <v>210</v>
      </c>
      <c r="B221" s="99" t="s">
        <v>1048</v>
      </c>
      <c r="C221" s="83" t="s">
        <v>1049</v>
      </c>
      <c r="D221" s="83" t="s">
        <v>43</v>
      </c>
      <c r="E221" s="83" t="s">
        <v>68</v>
      </c>
      <c r="F221" s="83" t="s">
        <v>45</v>
      </c>
      <c r="G221" s="83" t="s">
        <v>46</v>
      </c>
      <c r="H221" s="83" t="s">
        <v>976</v>
      </c>
      <c r="I221" s="83" t="s">
        <v>779</v>
      </c>
      <c r="J221" s="83" t="s">
        <v>1050</v>
      </c>
      <c r="K221" s="83" t="s">
        <v>1051</v>
      </c>
      <c r="L221" s="83" t="s">
        <v>3</v>
      </c>
      <c r="M221" s="84" t="s">
        <v>51</v>
      </c>
      <c r="N221" s="83" t="s">
        <v>52</v>
      </c>
      <c r="O221" s="85">
        <v>66</v>
      </c>
      <c r="P221" s="85"/>
      <c r="Q221" s="85">
        <f t="shared" si="22"/>
        <v>66</v>
      </c>
      <c r="R221" s="86">
        <v>8900</v>
      </c>
      <c r="S221" s="87">
        <f t="shared" si="23"/>
        <v>587400</v>
      </c>
      <c r="T221" s="87">
        <f t="shared" si="24"/>
        <v>176220</v>
      </c>
      <c r="U221" s="87">
        <f>VLOOKUP(B221,'Tranche 1-3 2024'!$B$12:$BB$441,53,FALSE)</f>
        <v>587400</v>
      </c>
      <c r="V221" s="87">
        <f t="shared" si="25"/>
        <v>0</v>
      </c>
      <c r="W221" s="87">
        <f t="shared" si="26"/>
        <v>176220</v>
      </c>
      <c r="X221" s="88">
        <f t="shared" si="27"/>
        <v>176220</v>
      </c>
      <c r="Y221" s="84" t="s">
        <v>53</v>
      </c>
      <c r="Z221" s="84" t="s">
        <v>53</v>
      </c>
      <c r="AA221" s="84" t="s">
        <v>53</v>
      </c>
      <c r="AB221" s="84" t="s">
        <v>53</v>
      </c>
      <c r="AC221" s="84" t="s">
        <v>53</v>
      </c>
      <c r="AD221" s="84" t="s">
        <v>53</v>
      </c>
      <c r="AE221" s="84" t="s">
        <v>51</v>
      </c>
      <c r="AF221" s="84" t="s">
        <v>51</v>
      </c>
      <c r="AG221" s="5"/>
    </row>
    <row r="222" spans="1:33" x14ac:dyDescent="0.25">
      <c r="A222" s="94">
        <f t="shared" si="21"/>
        <v>211</v>
      </c>
      <c r="B222" s="99" t="s">
        <v>862</v>
      </c>
      <c r="C222" s="83" t="s">
        <v>863</v>
      </c>
      <c r="D222" s="83" t="s">
        <v>43</v>
      </c>
      <c r="E222" s="83" t="s">
        <v>777</v>
      </c>
      <c r="F222" s="83" t="s">
        <v>58</v>
      </c>
      <c r="G222" s="83" t="s">
        <v>59</v>
      </c>
      <c r="H222" s="83" t="s">
        <v>778</v>
      </c>
      <c r="I222" s="83" t="s">
        <v>779</v>
      </c>
      <c r="J222" s="83" t="s">
        <v>864</v>
      </c>
      <c r="K222" s="83" t="s">
        <v>865</v>
      </c>
      <c r="L222" s="83" t="s">
        <v>3</v>
      </c>
      <c r="M222" s="84" t="s">
        <v>51</v>
      </c>
      <c r="N222" s="83" t="s">
        <v>52</v>
      </c>
      <c r="O222" s="85">
        <v>173</v>
      </c>
      <c r="P222" s="85"/>
      <c r="Q222" s="85">
        <f t="shared" si="22"/>
        <v>173</v>
      </c>
      <c r="R222" s="86">
        <v>8900</v>
      </c>
      <c r="S222" s="87">
        <f t="shared" si="23"/>
        <v>1539700</v>
      </c>
      <c r="T222" s="87">
        <f t="shared" si="24"/>
        <v>461910</v>
      </c>
      <c r="U222" s="87">
        <f>VLOOKUP(B222,'Tranche 1-3 2024'!$B$12:$BB$441,53,FALSE)</f>
        <v>1548600</v>
      </c>
      <c r="V222" s="87">
        <f t="shared" si="25"/>
        <v>-8900</v>
      </c>
      <c r="W222" s="87">
        <f t="shared" si="26"/>
        <v>453010</v>
      </c>
      <c r="X222" s="88">
        <f t="shared" si="27"/>
        <v>453010</v>
      </c>
      <c r="Y222" s="84" t="s">
        <v>53</v>
      </c>
      <c r="Z222" s="84" t="s">
        <v>53</v>
      </c>
      <c r="AA222" s="84" t="s">
        <v>53</v>
      </c>
      <c r="AB222" s="84" t="s">
        <v>53</v>
      </c>
      <c r="AC222" s="84" t="s">
        <v>53</v>
      </c>
      <c r="AD222" s="84" t="s">
        <v>53</v>
      </c>
      <c r="AE222" s="84" t="s">
        <v>51</v>
      </c>
      <c r="AF222" s="84" t="s">
        <v>51</v>
      </c>
      <c r="AG222" s="5"/>
    </row>
    <row r="223" spans="1:33" x14ac:dyDescent="0.25">
      <c r="A223" s="94">
        <f t="shared" si="21"/>
        <v>212</v>
      </c>
      <c r="B223" s="99" t="s">
        <v>1107</v>
      </c>
      <c r="C223" s="83" t="s">
        <v>1108</v>
      </c>
      <c r="D223" s="83" t="s">
        <v>43</v>
      </c>
      <c r="E223" s="83" t="s">
        <v>450</v>
      </c>
      <c r="F223" s="83" t="s">
        <v>45</v>
      </c>
      <c r="G223" s="83" t="s">
        <v>46</v>
      </c>
      <c r="H223" s="83" t="s">
        <v>1100</v>
      </c>
      <c r="I223" s="83" t="s">
        <v>779</v>
      </c>
      <c r="J223" s="83" t="s">
        <v>1109</v>
      </c>
      <c r="K223" s="83" t="s">
        <v>1110</v>
      </c>
      <c r="L223" s="83" t="s">
        <v>3</v>
      </c>
      <c r="M223" s="84" t="s">
        <v>51</v>
      </c>
      <c r="N223" s="83" t="s">
        <v>52</v>
      </c>
      <c r="O223" s="85">
        <v>74</v>
      </c>
      <c r="P223" s="85"/>
      <c r="Q223" s="85">
        <f t="shared" si="22"/>
        <v>74</v>
      </c>
      <c r="R223" s="86">
        <v>8900</v>
      </c>
      <c r="S223" s="87">
        <f t="shared" si="23"/>
        <v>658600</v>
      </c>
      <c r="T223" s="87">
        <f t="shared" si="24"/>
        <v>197580</v>
      </c>
      <c r="U223" s="87">
        <f>VLOOKUP(B223,'Tranche 1-3 2024'!$B$12:$BB$441,53,FALSE)</f>
        <v>667500</v>
      </c>
      <c r="V223" s="87">
        <f t="shared" si="25"/>
        <v>-8900</v>
      </c>
      <c r="W223" s="87">
        <f t="shared" si="26"/>
        <v>188680</v>
      </c>
      <c r="X223" s="88">
        <f t="shared" si="27"/>
        <v>188680</v>
      </c>
      <c r="Y223" s="84" t="s">
        <v>53</v>
      </c>
      <c r="Z223" s="84" t="s">
        <v>53</v>
      </c>
      <c r="AA223" s="84" t="s">
        <v>53</v>
      </c>
      <c r="AB223" s="84" t="s">
        <v>53</v>
      </c>
      <c r="AC223" s="84" t="s">
        <v>53</v>
      </c>
      <c r="AD223" s="84" t="s">
        <v>53</v>
      </c>
      <c r="AE223" s="84" t="s">
        <v>51</v>
      </c>
      <c r="AF223" s="84" t="s">
        <v>51</v>
      </c>
      <c r="AG223" s="5"/>
    </row>
    <row r="224" spans="1:33" x14ac:dyDescent="0.25">
      <c r="A224" s="94">
        <f t="shared" si="21"/>
        <v>213</v>
      </c>
      <c r="B224" s="100" t="s">
        <v>1052</v>
      </c>
      <c r="C224" s="83" t="s">
        <v>1053</v>
      </c>
      <c r="D224" s="83" t="s">
        <v>56</v>
      </c>
      <c r="E224" s="83" t="s">
        <v>777</v>
      </c>
      <c r="F224" s="83" t="s">
        <v>58</v>
      </c>
      <c r="G224" s="83" t="s">
        <v>59</v>
      </c>
      <c r="H224" s="83" t="s">
        <v>976</v>
      </c>
      <c r="I224" s="83" t="s">
        <v>779</v>
      </c>
      <c r="J224" s="83" t="s">
        <v>1054</v>
      </c>
      <c r="K224" s="83" t="s">
        <v>1055</v>
      </c>
      <c r="L224" s="83" t="s">
        <v>3</v>
      </c>
      <c r="M224" s="84" t="s">
        <v>51</v>
      </c>
      <c r="N224" s="83" t="s">
        <v>52</v>
      </c>
      <c r="O224" s="85">
        <v>37</v>
      </c>
      <c r="P224" s="85">
        <f>VLOOKUP(B224,'[1]Student Wthout BRN'!AF$3:AG$294,2,FALSE)</f>
        <v>2</v>
      </c>
      <c r="Q224" s="85">
        <f t="shared" si="22"/>
        <v>35</v>
      </c>
      <c r="R224" s="86">
        <v>8900</v>
      </c>
      <c r="S224" s="87">
        <f t="shared" si="23"/>
        <v>311500</v>
      </c>
      <c r="T224" s="87">
        <f t="shared" si="24"/>
        <v>93450</v>
      </c>
      <c r="U224" s="87">
        <f>VLOOKUP(B224,'Tranche 1-3 2024'!$B$12:$BB$441,53,FALSE)</f>
        <v>329300</v>
      </c>
      <c r="V224" s="87">
        <f t="shared" si="25"/>
        <v>0</v>
      </c>
      <c r="W224" s="87">
        <f t="shared" si="26"/>
        <v>93450</v>
      </c>
      <c r="X224" s="88">
        <f t="shared" si="27"/>
        <v>93450</v>
      </c>
      <c r="Y224" s="84" t="s">
        <v>51</v>
      </c>
      <c r="Z224" s="84" t="s">
        <v>53</v>
      </c>
      <c r="AA224" s="84" t="s">
        <v>53</v>
      </c>
      <c r="AB224" s="84" t="s">
        <v>53</v>
      </c>
      <c r="AC224" s="84" t="s">
        <v>53</v>
      </c>
      <c r="AD224" s="84" t="s">
        <v>53</v>
      </c>
      <c r="AE224" s="84" t="s">
        <v>51</v>
      </c>
      <c r="AF224" s="84" t="s">
        <v>51</v>
      </c>
      <c r="AG224" s="5"/>
    </row>
    <row r="225" spans="1:33" x14ac:dyDescent="0.25">
      <c r="A225" s="94">
        <f t="shared" si="21"/>
        <v>214</v>
      </c>
      <c r="B225" s="99" t="s">
        <v>1111</v>
      </c>
      <c r="C225" s="83" t="s">
        <v>1112</v>
      </c>
      <c r="D225" s="83" t="s">
        <v>43</v>
      </c>
      <c r="E225" s="83" t="s">
        <v>777</v>
      </c>
      <c r="F225" s="83" t="s">
        <v>58</v>
      </c>
      <c r="G225" s="83" t="s">
        <v>59</v>
      </c>
      <c r="H225" s="83" t="s">
        <v>1100</v>
      </c>
      <c r="I225" s="83" t="s">
        <v>779</v>
      </c>
      <c r="J225" s="83" t="s">
        <v>1113</v>
      </c>
      <c r="K225" s="83" t="s">
        <v>1114</v>
      </c>
      <c r="L225" s="83" t="s">
        <v>3</v>
      </c>
      <c r="M225" s="84" t="s">
        <v>51</v>
      </c>
      <c r="N225" s="83" t="s">
        <v>52</v>
      </c>
      <c r="O225" s="85">
        <v>44</v>
      </c>
      <c r="P225" s="85"/>
      <c r="Q225" s="85">
        <f t="shared" si="22"/>
        <v>44</v>
      </c>
      <c r="R225" s="86">
        <v>8900</v>
      </c>
      <c r="S225" s="87">
        <f t="shared" si="23"/>
        <v>391600</v>
      </c>
      <c r="T225" s="87">
        <f t="shared" si="24"/>
        <v>117480</v>
      </c>
      <c r="U225" s="87">
        <f>VLOOKUP(B225,'Tranche 1-3 2024'!$B$12:$BB$441,53,FALSE)</f>
        <v>391600</v>
      </c>
      <c r="V225" s="87">
        <f t="shared" si="25"/>
        <v>0</v>
      </c>
      <c r="W225" s="87">
        <f t="shared" si="26"/>
        <v>117480</v>
      </c>
      <c r="X225" s="88">
        <f t="shared" si="27"/>
        <v>117480</v>
      </c>
      <c r="Y225" s="84" t="s">
        <v>53</v>
      </c>
      <c r="Z225" s="84" t="s">
        <v>53</v>
      </c>
      <c r="AA225" s="84" t="s">
        <v>53</v>
      </c>
      <c r="AB225" s="84" t="s">
        <v>53</v>
      </c>
      <c r="AC225" s="84" t="s">
        <v>53</v>
      </c>
      <c r="AD225" s="84" t="s">
        <v>53</v>
      </c>
      <c r="AE225" s="84" t="s">
        <v>51</v>
      </c>
      <c r="AF225" s="84" t="s">
        <v>51</v>
      </c>
      <c r="AG225" s="5"/>
    </row>
    <row r="226" spans="1:33" x14ac:dyDescent="0.25">
      <c r="A226" s="94">
        <f t="shared" si="21"/>
        <v>215</v>
      </c>
      <c r="B226" s="99" t="s">
        <v>1007</v>
      </c>
      <c r="C226" s="83" t="s">
        <v>1008</v>
      </c>
      <c r="D226" s="83" t="s">
        <v>43</v>
      </c>
      <c r="E226" s="83" t="s">
        <v>777</v>
      </c>
      <c r="F226" s="83" t="s">
        <v>58</v>
      </c>
      <c r="G226" s="83" t="s">
        <v>59</v>
      </c>
      <c r="H226" s="83" t="s">
        <v>778</v>
      </c>
      <c r="I226" s="83" t="s">
        <v>779</v>
      </c>
      <c r="J226" s="83" t="s">
        <v>1009</v>
      </c>
      <c r="K226" s="83" t="s">
        <v>1010</v>
      </c>
      <c r="L226" s="83" t="s">
        <v>3</v>
      </c>
      <c r="M226" s="84" t="s">
        <v>51</v>
      </c>
      <c r="N226" s="83" t="s">
        <v>52</v>
      </c>
      <c r="O226" s="85">
        <v>103</v>
      </c>
      <c r="P226" s="85"/>
      <c r="Q226" s="85">
        <f t="shared" si="22"/>
        <v>103</v>
      </c>
      <c r="R226" s="86">
        <v>8900</v>
      </c>
      <c r="S226" s="87">
        <f t="shared" si="23"/>
        <v>916700</v>
      </c>
      <c r="T226" s="87">
        <f t="shared" si="24"/>
        <v>275010</v>
      </c>
      <c r="U226" s="87">
        <f>VLOOKUP(B226,'Tranche 1-3 2024'!$B$12:$BB$441,53,FALSE)</f>
        <v>925600</v>
      </c>
      <c r="V226" s="87">
        <f t="shared" si="25"/>
        <v>-8900</v>
      </c>
      <c r="W226" s="87">
        <f t="shared" si="26"/>
        <v>266110</v>
      </c>
      <c r="X226" s="88">
        <f t="shared" si="27"/>
        <v>266110</v>
      </c>
      <c r="Y226" s="84" t="s">
        <v>53</v>
      </c>
      <c r="Z226" s="84" t="s">
        <v>53</v>
      </c>
      <c r="AA226" s="84" t="s">
        <v>53</v>
      </c>
      <c r="AB226" s="84" t="s">
        <v>53</v>
      </c>
      <c r="AC226" s="84" t="s">
        <v>53</v>
      </c>
      <c r="AD226" s="84" t="s">
        <v>53</v>
      </c>
      <c r="AE226" s="84" t="s">
        <v>51</v>
      </c>
      <c r="AF226" s="84" t="s">
        <v>51</v>
      </c>
      <c r="AG226" s="5"/>
    </row>
    <row r="227" spans="1:33" x14ac:dyDescent="0.25">
      <c r="A227" s="94">
        <f t="shared" si="21"/>
        <v>216</v>
      </c>
      <c r="B227" s="99" t="s">
        <v>1056</v>
      </c>
      <c r="C227" s="83" t="s">
        <v>1057</v>
      </c>
      <c r="D227" s="83" t="s">
        <v>43</v>
      </c>
      <c r="E227" s="83" t="s">
        <v>777</v>
      </c>
      <c r="F227" s="83" t="s">
        <v>58</v>
      </c>
      <c r="G227" s="83" t="s">
        <v>59</v>
      </c>
      <c r="H227" s="83" t="s">
        <v>976</v>
      </c>
      <c r="I227" s="83" t="s">
        <v>779</v>
      </c>
      <c r="J227" s="83" t="s">
        <v>1058</v>
      </c>
      <c r="K227" s="83" t="s">
        <v>1059</v>
      </c>
      <c r="L227" s="83" t="s">
        <v>3</v>
      </c>
      <c r="M227" s="84" t="s">
        <v>51</v>
      </c>
      <c r="N227" s="83" t="s">
        <v>52</v>
      </c>
      <c r="O227" s="85">
        <v>114</v>
      </c>
      <c r="P227" s="85"/>
      <c r="Q227" s="85">
        <f t="shared" si="22"/>
        <v>114</v>
      </c>
      <c r="R227" s="86">
        <v>8900</v>
      </c>
      <c r="S227" s="87">
        <f t="shared" si="23"/>
        <v>1014600</v>
      </c>
      <c r="T227" s="87">
        <f t="shared" si="24"/>
        <v>304380</v>
      </c>
      <c r="U227" s="87">
        <f>VLOOKUP(B227,'Tranche 1-3 2024'!$B$12:$BB$441,53,FALSE)</f>
        <v>1014600</v>
      </c>
      <c r="V227" s="87">
        <f t="shared" si="25"/>
        <v>0</v>
      </c>
      <c r="W227" s="87">
        <f t="shared" si="26"/>
        <v>304380</v>
      </c>
      <c r="X227" s="88">
        <f t="shared" si="27"/>
        <v>304380</v>
      </c>
      <c r="Y227" s="84" t="s">
        <v>53</v>
      </c>
      <c r="Z227" s="84" t="s">
        <v>53</v>
      </c>
      <c r="AA227" s="84" t="s">
        <v>53</v>
      </c>
      <c r="AB227" s="84" t="s">
        <v>53</v>
      </c>
      <c r="AC227" s="84" t="s">
        <v>53</v>
      </c>
      <c r="AD227" s="84" t="s">
        <v>53</v>
      </c>
      <c r="AE227" s="84" t="s">
        <v>51</v>
      </c>
      <c r="AF227" s="84" t="s">
        <v>51</v>
      </c>
      <c r="AG227" s="5"/>
    </row>
    <row r="228" spans="1:33" x14ac:dyDescent="0.25">
      <c r="A228" s="94">
        <f t="shared" si="21"/>
        <v>217</v>
      </c>
      <c r="B228" s="99" t="s">
        <v>873</v>
      </c>
      <c r="C228" s="83" t="s">
        <v>874</v>
      </c>
      <c r="D228" s="83" t="s">
        <v>43</v>
      </c>
      <c r="E228" s="83" t="s">
        <v>68</v>
      </c>
      <c r="F228" s="83" t="s">
        <v>45</v>
      </c>
      <c r="G228" s="83" t="s">
        <v>46</v>
      </c>
      <c r="H228" s="83" t="s">
        <v>778</v>
      </c>
      <c r="I228" s="83" t="s">
        <v>779</v>
      </c>
      <c r="J228" s="83" t="s">
        <v>875</v>
      </c>
      <c r="K228" s="83" t="s">
        <v>876</v>
      </c>
      <c r="L228" s="83" t="s">
        <v>3</v>
      </c>
      <c r="M228" s="84" t="s">
        <v>51</v>
      </c>
      <c r="N228" s="83" t="s">
        <v>52</v>
      </c>
      <c r="O228" s="85">
        <v>69</v>
      </c>
      <c r="P228" s="85"/>
      <c r="Q228" s="85">
        <f t="shared" si="22"/>
        <v>69</v>
      </c>
      <c r="R228" s="86">
        <v>8900</v>
      </c>
      <c r="S228" s="87">
        <f t="shared" si="23"/>
        <v>614100</v>
      </c>
      <c r="T228" s="87">
        <f t="shared" si="24"/>
        <v>184230</v>
      </c>
      <c r="U228" s="87">
        <f>VLOOKUP(B228,'Tranche 1-3 2024'!$B$12:$BB$441,53,FALSE)</f>
        <v>614100</v>
      </c>
      <c r="V228" s="87">
        <f t="shared" si="25"/>
        <v>0</v>
      </c>
      <c r="W228" s="87">
        <f t="shared" si="26"/>
        <v>184230</v>
      </c>
      <c r="X228" s="88">
        <f t="shared" si="27"/>
        <v>184230</v>
      </c>
      <c r="Y228" s="84" t="s">
        <v>53</v>
      </c>
      <c r="Z228" s="84" t="s">
        <v>53</v>
      </c>
      <c r="AA228" s="84" t="s">
        <v>53</v>
      </c>
      <c r="AB228" s="84" t="s">
        <v>53</v>
      </c>
      <c r="AC228" s="84" t="s">
        <v>53</v>
      </c>
      <c r="AD228" s="84" t="s">
        <v>53</v>
      </c>
      <c r="AE228" s="84" t="s">
        <v>51</v>
      </c>
      <c r="AF228" s="84" t="s">
        <v>51</v>
      </c>
      <c r="AG228" s="5"/>
    </row>
    <row r="229" spans="1:33" x14ac:dyDescent="0.25">
      <c r="A229" s="94">
        <f t="shared" si="21"/>
        <v>218</v>
      </c>
      <c r="B229" s="99" t="s">
        <v>877</v>
      </c>
      <c r="C229" s="83" t="s">
        <v>878</v>
      </c>
      <c r="D229" s="83" t="s">
        <v>43</v>
      </c>
      <c r="E229" s="83" t="s">
        <v>777</v>
      </c>
      <c r="F229" s="83" t="s">
        <v>58</v>
      </c>
      <c r="G229" s="83" t="s">
        <v>59</v>
      </c>
      <c r="H229" s="83" t="s">
        <v>778</v>
      </c>
      <c r="I229" s="83" t="s">
        <v>779</v>
      </c>
      <c r="J229" s="83" t="s">
        <v>879</v>
      </c>
      <c r="K229" s="83" t="s">
        <v>880</v>
      </c>
      <c r="L229" s="83" t="s">
        <v>3</v>
      </c>
      <c r="M229" s="84" t="s">
        <v>51</v>
      </c>
      <c r="N229" s="83" t="s">
        <v>52</v>
      </c>
      <c r="O229" s="85">
        <v>79</v>
      </c>
      <c r="P229" s="85"/>
      <c r="Q229" s="85">
        <f t="shared" si="22"/>
        <v>79</v>
      </c>
      <c r="R229" s="86">
        <v>8900</v>
      </c>
      <c r="S229" s="87">
        <f t="shared" si="23"/>
        <v>703100</v>
      </c>
      <c r="T229" s="87">
        <f t="shared" si="24"/>
        <v>210930</v>
      </c>
      <c r="U229" s="87">
        <f>VLOOKUP(B229,'Tranche 1-3 2024'!$B$12:$BB$441,53,FALSE)</f>
        <v>729800</v>
      </c>
      <c r="V229" s="87">
        <f t="shared" si="25"/>
        <v>-26700</v>
      </c>
      <c r="W229" s="87">
        <f t="shared" si="26"/>
        <v>184230</v>
      </c>
      <c r="X229" s="88">
        <f t="shared" si="27"/>
        <v>184230</v>
      </c>
      <c r="Y229" s="84" t="s">
        <v>53</v>
      </c>
      <c r="Z229" s="84" t="s">
        <v>53</v>
      </c>
      <c r="AA229" s="84" t="s">
        <v>53</v>
      </c>
      <c r="AB229" s="84" t="s">
        <v>53</v>
      </c>
      <c r="AC229" s="84" t="s">
        <v>53</v>
      </c>
      <c r="AD229" s="84" t="s">
        <v>53</v>
      </c>
      <c r="AE229" s="84" t="s">
        <v>51</v>
      </c>
      <c r="AF229" s="84" t="s">
        <v>51</v>
      </c>
      <c r="AG229" s="5"/>
    </row>
    <row r="230" spans="1:33" x14ac:dyDescent="0.25">
      <c r="A230" s="94">
        <f t="shared" si="21"/>
        <v>219</v>
      </c>
      <c r="B230" s="99" t="s">
        <v>1060</v>
      </c>
      <c r="C230" s="83" t="s">
        <v>1061</v>
      </c>
      <c r="D230" s="83" t="s">
        <v>43</v>
      </c>
      <c r="E230" s="83" t="s">
        <v>777</v>
      </c>
      <c r="F230" s="83" t="s">
        <v>58</v>
      </c>
      <c r="G230" s="83" t="s">
        <v>59</v>
      </c>
      <c r="H230" s="83" t="s">
        <v>976</v>
      </c>
      <c r="I230" s="83" t="s">
        <v>779</v>
      </c>
      <c r="J230" s="83" t="s">
        <v>1062</v>
      </c>
      <c r="K230" s="83" t="s">
        <v>1063</v>
      </c>
      <c r="L230" s="83" t="s">
        <v>3</v>
      </c>
      <c r="M230" s="84" t="s">
        <v>51</v>
      </c>
      <c r="N230" s="83" t="s">
        <v>76</v>
      </c>
      <c r="O230" s="85">
        <v>82</v>
      </c>
      <c r="P230" s="85"/>
      <c r="Q230" s="85">
        <f t="shared" si="22"/>
        <v>82</v>
      </c>
      <c r="R230" s="86">
        <v>8900</v>
      </c>
      <c r="S230" s="87">
        <f t="shared" si="23"/>
        <v>729800</v>
      </c>
      <c r="T230" s="87">
        <f t="shared" si="24"/>
        <v>218940</v>
      </c>
      <c r="U230" s="87">
        <f>VLOOKUP(B230,'Tranche 1-3 2024'!$B$12:$BB$441,53,FALSE)</f>
        <v>729800</v>
      </c>
      <c r="V230" s="87">
        <f t="shared" si="25"/>
        <v>0</v>
      </c>
      <c r="W230" s="87">
        <f t="shared" si="26"/>
        <v>218940</v>
      </c>
      <c r="X230" s="88">
        <f t="shared" si="27"/>
        <v>218940</v>
      </c>
      <c r="Y230" s="84" t="s">
        <v>53</v>
      </c>
      <c r="Z230" s="84" t="s">
        <v>53</v>
      </c>
      <c r="AA230" s="84" t="s">
        <v>53</v>
      </c>
      <c r="AB230" s="84" t="s">
        <v>53</v>
      </c>
      <c r="AC230" s="84" t="s">
        <v>53</v>
      </c>
      <c r="AD230" s="84" t="s">
        <v>53</v>
      </c>
      <c r="AE230" s="84" t="s">
        <v>51</v>
      </c>
      <c r="AF230" s="84" t="s">
        <v>51</v>
      </c>
      <c r="AG230" s="5"/>
    </row>
    <row r="231" spans="1:33" x14ac:dyDescent="0.25">
      <c r="A231" s="94">
        <f t="shared" ref="A231:A294" si="28">A230+1</f>
        <v>220</v>
      </c>
      <c r="B231" s="99" t="s">
        <v>1064</v>
      </c>
      <c r="C231" s="83" t="s">
        <v>1065</v>
      </c>
      <c r="D231" s="83" t="s">
        <v>43</v>
      </c>
      <c r="E231" s="83" t="s">
        <v>777</v>
      </c>
      <c r="F231" s="83" t="s">
        <v>58</v>
      </c>
      <c r="G231" s="83" t="s">
        <v>59</v>
      </c>
      <c r="H231" s="83" t="s">
        <v>976</v>
      </c>
      <c r="I231" s="83" t="s">
        <v>779</v>
      </c>
      <c r="J231" s="83" t="s">
        <v>1066</v>
      </c>
      <c r="K231" s="83" t="s">
        <v>1067</v>
      </c>
      <c r="L231" s="83" t="s">
        <v>3</v>
      </c>
      <c r="M231" s="84" t="s">
        <v>51</v>
      </c>
      <c r="N231" s="83" t="s">
        <v>52</v>
      </c>
      <c r="O231" s="85">
        <v>40</v>
      </c>
      <c r="P231" s="85"/>
      <c r="Q231" s="85">
        <f t="shared" ref="Q231:Q294" si="29">O231-P231</f>
        <v>40</v>
      </c>
      <c r="R231" s="86">
        <v>8900</v>
      </c>
      <c r="S231" s="87">
        <f t="shared" ref="S231:S294" si="30">Q231*R231</f>
        <v>356000</v>
      </c>
      <c r="T231" s="87">
        <f t="shared" ref="T231:T294" si="31">S231*30%</f>
        <v>106800</v>
      </c>
      <c r="U231" s="87">
        <f>VLOOKUP(B231,'Tranche 1-3 2024'!$B$12:$BB$441,53,FALSE)</f>
        <v>364900</v>
      </c>
      <c r="V231" s="87">
        <f t="shared" ref="V231:V294" si="32">O231*R231-U231</f>
        <v>-8900</v>
      </c>
      <c r="W231" s="87">
        <f t="shared" ref="W231:W294" si="33">T231+V231</f>
        <v>97900</v>
      </c>
      <c r="X231" s="88">
        <f t="shared" ref="X231:X294" si="34">IF(W231&gt;=0,W231,0)</f>
        <v>97900</v>
      </c>
      <c r="Y231" s="84" t="s">
        <v>53</v>
      </c>
      <c r="Z231" s="84" t="s">
        <v>53</v>
      </c>
      <c r="AA231" s="84" t="s">
        <v>53</v>
      </c>
      <c r="AB231" s="84" t="s">
        <v>53</v>
      </c>
      <c r="AC231" s="84" t="s">
        <v>53</v>
      </c>
      <c r="AD231" s="84" t="s">
        <v>53</v>
      </c>
      <c r="AE231" s="84" t="s">
        <v>51</v>
      </c>
      <c r="AF231" s="84" t="s">
        <v>51</v>
      </c>
      <c r="AG231" s="5"/>
    </row>
    <row r="232" spans="1:33" x14ac:dyDescent="0.25">
      <c r="A232" s="94">
        <f t="shared" si="28"/>
        <v>221</v>
      </c>
      <c r="B232" s="100" t="s">
        <v>881</v>
      </c>
      <c r="C232" s="83" t="s">
        <v>882</v>
      </c>
      <c r="D232" s="83" t="s">
        <v>43</v>
      </c>
      <c r="E232" s="83" t="s">
        <v>777</v>
      </c>
      <c r="F232" s="83" t="s">
        <v>58</v>
      </c>
      <c r="G232" s="83" t="s">
        <v>59</v>
      </c>
      <c r="H232" s="83" t="s">
        <v>778</v>
      </c>
      <c r="I232" s="83" t="s">
        <v>779</v>
      </c>
      <c r="J232" s="83" t="s">
        <v>883</v>
      </c>
      <c r="K232" s="83" t="s">
        <v>884</v>
      </c>
      <c r="L232" s="83" t="s">
        <v>3</v>
      </c>
      <c r="M232" s="84" t="s">
        <v>51</v>
      </c>
      <c r="N232" s="83" t="s">
        <v>52</v>
      </c>
      <c r="O232" s="85">
        <v>39</v>
      </c>
      <c r="P232" s="85"/>
      <c r="Q232" s="85">
        <f t="shared" si="29"/>
        <v>39</v>
      </c>
      <c r="R232" s="86">
        <v>8900</v>
      </c>
      <c r="S232" s="87">
        <f t="shared" si="30"/>
        <v>347100</v>
      </c>
      <c r="T232" s="87">
        <f t="shared" si="31"/>
        <v>104130</v>
      </c>
      <c r="U232" s="87">
        <f>VLOOKUP(B232,'Tranche 1-3 2024'!$B$12:$BB$441,53,FALSE)</f>
        <v>347100</v>
      </c>
      <c r="V232" s="87">
        <f t="shared" si="32"/>
        <v>0</v>
      </c>
      <c r="W232" s="87">
        <f t="shared" si="33"/>
        <v>104130</v>
      </c>
      <c r="X232" s="88">
        <f t="shared" si="34"/>
        <v>104130</v>
      </c>
      <c r="Y232" s="84" t="s">
        <v>51</v>
      </c>
      <c r="Z232" s="84" t="s">
        <v>51</v>
      </c>
      <c r="AA232" s="84" t="s">
        <v>51</v>
      </c>
      <c r="AB232" s="84" t="s">
        <v>53</v>
      </c>
      <c r="AC232" s="84" t="s">
        <v>53</v>
      </c>
      <c r="AD232" s="84" t="s">
        <v>53</v>
      </c>
      <c r="AE232" s="84" t="s">
        <v>51</v>
      </c>
      <c r="AF232" s="84" t="s">
        <v>51</v>
      </c>
      <c r="AG232" s="5"/>
    </row>
    <row r="233" spans="1:33" x14ac:dyDescent="0.25">
      <c r="A233" s="94">
        <f t="shared" si="28"/>
        <v>222</v>
      </c>
      <c r="B233" s="99" t="s">
        <v>885</v>
      </c>
      <c r="C233" s="83" t="s">
        <v>886</v>
      </c>
      <c r="D233" s="83" t="s">
        <v>56</v>
      </c>
      <c r="E233" s="83" t="s">
        <v>304</v>
      </c>
      <c r="F233" s="83" t="s">
        <v>45</v>
      </c>
      <c r="G233" s="83" t="s">
        <v>46</v>
      </c>
      <c r="H233" s="83" t="s">
        <v>778</v>
      </c>
      <c r="I233" s="83" t="s">
        <v>779</v>
      </c>
      <c r="J233" s="83" t="s">
        <v>887</v>
      </c>
      <c r="K233" s="83" t="s">
        <v>888</v>
      </c>
      <c r="L233" s="83" t="s">
        <v>3</v>
      </c>
      <c r="M233" s="84" t="s">
        <v>51</v>
      </c>
      <c r="N233" s="83" t="s">
        <v>52</v>
      </c>
      <c r="O233" s="85">
        <v>48</v>
      </c>
      <c r="P233" s="85"/>
      <c r="Q233" s="85">
        <f t="shared" si="29"/>
        <v>48</v>
      </c>
      <c r="R233" s="86">
        <v>8900</v>
      </c>
      <c r="S233" s="87">
        <f t="shared" si="30"/>
        <v>427200</v>
      </c>
      <c r="T233" s="87">
        <f t="shared" si="31"/>
        <v>128160</v>
      </c>
      <c r="U233" s="87">
        <f>VLOOKUP(B233,'Tranche 1-3 2024'!$B$12:$BB$441,53,FALSE)</f>
        <v>427200</v>
      </c>
      <c r="V233" s="87">
        <f t="shared" si="32"/>
        <v>0</v>
      </c>
      <c r="W233" s="87">
        <f t="shared" si="33"/>
        <v>128160</v>
      </c>
      <c r="X233" s="88">
        <f t="shared" si="34"/>
        <v>128160</v>
      </c>
      <c r="Y233" s="84" t="s">
        <v>53</v>
      </c>
      <c r="Z233" s="84" t="s">
        <v>53</v>
      </c>
      <c r="AA233" s="84" t="s">
        <v>53</v>
      </c>
      <c r="AB233" s="84" t="s">
        <v>53</v>
      </c>
      <c r="AC233" s="84" t="s">
        <v>53</v>
      </c>
      <c r="AD233" s="84" t="s">
        <v>53</v>
      </c>
      <c r="AE233" s="84" t="s">
        <v>51</v>
      </c>
      <c r="AF233" s="84" t="s">
        <v>51</v>
      </c>
      <c r="AG233" s="5"/>
    </row>
    <row r="234" spans="1:33" x14ac:dyDescent="0.25">
      <c r="A234" s="94">
        <f t="shared" si="28"/>
        <v>223</v>
      </c>
      <c r="B234" s="99" t="s">
        <v>1002</v>
      </c>
      <c r="C234" s="83" t="s">
        <v>1003</v>
      </c>
      <c r="D234" s="83" t="s">
        <v>43</v>
      </c>
      <c r="E234" s="83" t="s">
        <v>777</v>
      </c>
      <c r="F234" s="83" t="s">
        <v>58</v>
      </c>
      <c r="G234" s="83" t="s">
        <v>59</v>
      </c>
      <c r="H234" s="83" t="s">
        <v>1004</v>
      </c>
      <c r="I234" s="83" t="s">
        <v>779</v>
      </c>
      <c r="J234" s="83" t="s">
        <v>1005</v>
      </c>
      <c r="K234" s="83" t="s">
        <v>1006</v>
      </c>
      <c r="L234" s="83" t="s">
        <v>3</v>
      </c>
      <c r="M234" s="84" t="s">
        <v>51</v>
      </c>
      <c r="N234" s="83" t="s">
        <v>52</v>
      </c>
      <c r="O234" s="85">
        <v>65</v>
      </c>
      <c r="P234" s="85">
        <f>VLOOKUP(B234,'[1]Student Wthout BRN'!AF$3:AG$294,2,FALSE)</f>
        <v>4</v>
      </c>
      <c r="Q234" s="85">
        <f t="shared" si="29"/>
        <v>61</v>
      </c>
      <c r="R234" s="86">
        <v>8900</v>
      </c>
      <c r="S234" s="87">
        <f t="shared" si="30"/>
        <v>542900</v>
      </c>
      <c r="T234" s="87">
        <f t="shared" si="31"/>
        <v>162870</v>
      </c>
      <c r="U234" s="87">
        <f>VLOOKUP(B234,'Tranche 1-3 2024'!$B$12:$BB$441,53,FALSE)</f>
        <v>578500</v>
      </c>
      <c r="V234" s="87">
        <f t="shared" si="32"/>
        <v>0</v>
      </c>
      <c r="W234" s="87">
        <f t="shared" si="33"/>
        <v>162870</v>
      </c>
      <c r="X234" s="88">
        <f t="shared" si="34"/>
        <v>162870</v>
      </c>
      <c r="Y234" s="84" t="s">
        <v>53</v>
      </c>
      <c r="Z234" s="84" t="s">
        <v>53</v>
      </c>
      <c r="AA234" s="84" t="s">
        <v>53</v>
      </c>
      <c r="AB234" s="84" t="s">
        <v>53</v>
      </c>
      <c r="AC234" s="84" t="s">
        <v>53</v>
      </c>
      <c r="AD234" s="84" t="s">
        <v>53</v>
      </c>
      <c r="AE234" s="84" t="s">
        <v>51</v>
      </c>
      <c r="AF234" s="84" t="s">
        <v>51</v>
      </c>
      <c r="AG234" s="5"/>
    </row>
    <row r="235" spans="1:33" x14ac:dyDescent="0.25">
      <c r="A235" s="94">
        <f t="shared" si="28"/>
        <v>224</v>
      </c>
      <c r="B235" s="99" t="s">
        <v>889</v>
      </c>
      <c r="C235" s="83" t="s">
        <v>890</v>
      </c>
      <c r="D235" s="83" t="s">
        <v>43</v>
      </c>
      <c r="E235" s="83" t="s">
        <v>777</v>
      </c>
      <c r="F235" s="83" t="s">
        <v>58</v>
      </c>
      <c r="G235" s="83" t="s">
        <v>59</v>
      </c>
      <c r="H235" s="83" t="s">
        <v>778</v>
      </c>
      <c r="I235" s="83" t="s">
        <v>779</v>
      </c>
      <c r="J235" s="83" t="s">
        <v>891</v>
      </c>
      <c r="K235" s="83" t="s">
        <v>892</v>
      </c>
      <c r="L235" s="83" t="s">
        <v>3</v>
      </c>
      <c r="M235" s="84" t="s">
        <v>51</v>
      </c>
      <c r="N235" s="83" t="s">
        <v>52</v>
      </c>
      <c r="O235" s="85">
        <v>253</v>
      </c>
      <c r="P235" s="85"/>
      <c r="Q235" s="85">
        <f t="shared" si="29"/>
        <v>253</v>
      </c>
      <c r="R235" s="86">
        <v>8900</v>
      </c>
      <c r="S235" s="87">
        <f t="shared" si="30"/>
        <v>2251700</v>
      </c>
      <c r="T235" s="87">
        <f t="shared" si="31"/>
        <v>675510</v>
      </c>
      <c r="U235" s="87">
        <f>VLOOKUP(B235,'Tranche 1-3 2024'!$B$12:$BB$441,53,FALSE)</f>
        <v>2251700</v>
      </c>
      <c r="V235" s="87">
        <f t="shared" si="32"/>
        <v>0</v>
      </c>
      <c r="W235" s="87">
        <f t="shared" si="33"/>
        <v>675510</v>
      </c>
      <c r="X235" s="88">
        <f t="shared" si="34"/>
        <v>675510</v>
      </c>
      <c r="Y235" s="84" t="s">
        <v>53</v>
      </c>
      <c r="Z235" s="84" t="s">
        <v>53</v>
      </c>
      <c r="AA235" s="84" t="s">
        <v>53</v>
      </c>
      <c r="AB235" s="84" t="s">
        <v>53</v>
      </c>
      <c r="AC235" s="84" t="s">
        <v>53</v>
      </c>
      <c r="AD235" s="84" t="s">
        <v>53</v>
      </c>
      <c r="AE235" s="84" t="s">
        <v>51</v>
      </c>
      <c r="AF235" s="84" t="s">
        <v>51</v>
      </c>
      <c r="AG235" s="5"/>
    </row>
    <row r="236" spans="1:33" x14ac:dyDescent="0.25">
      <c r="A236" s="94">
        <f t="shared" si="28"/>
        <v>225</v>
      </c>
      <c r="B236" s="99" t="s">
        <v>893</v>
      </c>
      <c r="C236" s="83" t="s">
        <v>894</v>
      </c>
      <c r="D236" s="83" t="s">
        <v>56</v>
      </c>
      <c r="E236" s="83" t="s">
        <v>777</v>
      </c>
      <c r="F236" s="83" t="s">
        <v>58</v>
      </c>
      <c r="G236" s="83" t="s">
        <v>59</v>
      </c>
      <c r="H236" s="83" t="s">
        <v>778</v>
      </c>
      <c r="I236" s="83" t="s">
        <v>779</v>
      </c>
      <c r="J236" s="83" t="s">
        <v>895</v>
      </c>
      <c r="K236" s="83" t="s">
        <v>896</v>
      </c>
      <c r="L236" s="83" t="s">
        <v>3</v>
      </c>
      <c r="M236" s="84" t="s">
        <v>51</v>
      </c>
      <c r="N236" s="83" t="s">
        <v>52</v>
      </c>
      <c r="O236" s="85">
        <v>219</v>
      </c>
      <c r="P236" s="85"/>
      <c r="Q236" s="85">
        <f t="shared" si="29"/>
        <v>219</v>
      </c>
      <c r="R236" s="86">
        <v>8900</v>
      </c>
      <c r="S236" s="87">
        <f t="shared" si="30"/>
        <v>1949100</v>
      </c>
      <c r="T236" s="87">
        <f t="shared" si="31"/>
        <v>584730</v>
      </c>
      <c r="U236" s="87">
        <f>VLOOKUP(B236,'Tranche 1-3 2024'!$B$12:$BB$441,53,FALSE)</f>
        <v>1949100</v>
      </c>
      <c r="V236" s="87">
        <f t="shared" si="32"/>
        <v>0</v>
      </c>
      <c r="W236" s="87">
        <f t="shared" si="33"/>
        <v>584730</v>
      </c>
      <c r="X236" s="88">
        <f t="shared" si="34"/>
        <v>584730</v>
      </c>
      <c r="Y236" s="84" t="s">
        <v>53</v>
      </c>
      <c r="Z236" s="84" t="s">
        <v>53</v>
      </c>
      <c r="AA236" s="84" t="s">
        <v>53</v>
      </c>
      <c r="AB236" s="84" t="s">
        <v>53</v>
      </c>
      <c r="AC236" s="84" t="s">
        <v>53</v>
      </c>
      <c r="AD236" s="84" t="s">
        <v>53</v>
      </c>
      <c r="AE236" s="84" t="s">
        <v>51</v>
      </c>
      <c r="AF236" s="84" t="s">
        <v>51</v>
      </c>
      <c r="AG236" s="5"/>
    </row>
    <row r="237" spans="1:33" x14ac:dyDescent="0.25">
      <c r="A237" s="94">
        <f t="shared" si="28"/>
        <v>226</v>
      </c>
      <c r="B237" s="99" t="s">
        <v>950</v>
      </c>
      <c r="C237" s="83" t="s">
        <v>951</v>
      </c>
      <c r="D237" s="83" t="s">
        <v>56</v>
      </c>
      <c r="E237" s="83" t="s">
        <v>179</v>
      </c>
      <c r="F237" s="83" t="s">
        <v>45</v>
      </c>
      <c r="G237" s="83" t="s">
        <v>46</v>
      </c>
      <c r="H237" s="83" t="s">
        <v>778</v>
      </c>
      <c r="I237" s="83" t="s">
        <v>779</v>
      </c>
      <c r="J237" s="83" t="s">
        <v>952</v>
      </c>
      <c r="K237" s="83" t="s">
        <v>953</v>
      </c>
      <c r="L237" s="83" t="s">
        <v>3</v>
      </c>
      <c r="M237" s="84" t="s">
        <v>51</v>
      </c>
      <c r="N237" s="83" t="s">
        <v>52</v>
      </c>
      <c r="O237" s="85">
        <v>299</v>
      </c>
      <c r="P237" s="85"/>
      <c r="Q237" s="85">
        <f t="shared" si="29"/>
        <v>299</v>
      </c>
      <c r="R237" s="86">
        <v>8900</v>
      </c>
      <c r="S237" s="87">
        <f t="shared" si="30"/>
        <v>2661100</v>
      </c>
      <c r="T237" s="87">
        <f t="shared" si="31"/>
        <v>798330</v>
      </c>
      <c r="U237" s="87">
        <f>VLOOKUP(B237,'Tranche 1-3 2024'!$B$12:$BB$441,53,FALSE)</f>
        <v>2661100</v>
      </c>
      <c r="V237" s="87">
        <f t="shared" si="32"/>
        <v>0</v>
      </c>
      <c r="W237" s="87">
        <f t="shared" si="33"/>
        <v>798330</v>
      </c>
      <c r="X237" s="88">
        <f t="shared" si="34"/>
        <v>798330</v>
      </c>
      <c r="Y237" s="84" t="s">
        <v>53</v>
      </c>
      <c r="Z237" s="84" t="s">
        <v>53</v>
      </c>
      <c r="AA237" s="84" t="s">
        <v>53</v>
      </c>
      <c r="AB237" s="84" t="s">
        <v>53</v>
      </c>
      <c r="AC237" s="84" t="s">
        <v>53</v>
      </c>
      <c r="AD237" s="84" t="s">
        <v>53</v>
      </c>
      <c r="AE237" s="84" t="s">
        <v>51</v>
      </c>
      <c r="AF237" s="84" t="s">
        <v>51</v>
      </c>
      <c r="AG237" s="5"/>
    </row>
    <row r="238" spans="1:33" x14ac:dyDescent="0.25">
      <c r="A238" s="94">
        <f t="shared" si="28"/>
        <v>227</v>
      </c>
      <c r="B238" s="100" t="s">
        <v>1068</v>
      </c>
      <c r="C238" s="83" t="s">
        <v>1069</v>
      </c>
      <c r="D238" s="83" t="s">
        <v>56</v>
      </c>
      <c r="E238" s="83" t="s">
        <v>179</v>
      </c>
      <c r="F238" s="83" t="s">
        <v>45</v>
      </c>
      <c r="G238" s="83" t="s">
        <v>46</v>
      </c>
      <c r="H238" s="83" t="s">
        <v>976</v>
      </c>
      <c r="I238" s="83" t="s">
        <v>779</v>
      </c>
      <c r="J238" s="83" t="s">
        <v>1070</v>
      </c>
      <c r="K238" s="83" t="s">
        <v>1071</v>
      </c>
      <c r="L238" s="83" t="s">
        <v>3</v>
      </c>
      <c r="M238" s="84" t="s">
        <v>51</v>
      </c>
      <c r="N238" s="83" t="s">
        <v>52</v>
      </c>
      <c r="O238" s="85">
        <v>98</v>
      </c>
      <c r="P238" s="85"/>
      <c r="Q238" s="85">
        <f t="shared" si="29"/>
        <v>98</v>
      </c>
      <c r="R238" s="86">
        <v>8900</v>
      </c>
      <c r="S238" s="87">
        <f t="shared" si="30"/>
        <v>872200</v>
      </c>
      <c r="T238" s="87">
        <f t="shared" si="31"/>
        <v>261660</v>
      </c>
      <c r="U238" s="87">
        <f>VLOOKUP(B238,'Tranche 1-3 2024'!$B$12:$BB$441,53,FALSE)</f>
        <v>872200</v>
      </c>
      <c r="V238" s="87">
        <f t="shared" si="32"/>
        <v>0</v>
      </c>
      <c r="W238" s="87">
        <f t="shared" si="33"/>
        <v>261660</v>
      </c>
      <c r="X238" s="88">
        <f t="shared" si="34"/>
        <v>261660</v>
      </c>
      <c r="Y238" s="84" t="s">
        <v>53</v>
      </c>
      <c r="Z238" s="84" t="s">
        <v>51</v>
      </c>
      <c r="AA238" s="84" t="s">
        <v>51</v>
      </c>
      <c r="AB238" s="84" t="s">
        <v>53</v>
      </c>
      <c r="AC238" s="84" t="s">
        <v>53</v>
      </c>
      <c r="AD238" s="84" t="s">
        <v>53</v>
      </c>
      <c r="AE238" s="84" t="s">
        <v>53</v>
      </c>
      <c r="AF238" s="84" t="s">
        <v>51</v>
      </c>
      <c r="AG238" s="5" t="s">
        <v>101</v>
      </c>
    </row>
    <row r="239" spans="1:33" x14ac:dyDescent="0.25">
      <c r="A239" s="94">
        <f t="shared" si="28"/>
        <v>228</v>
      </c>
      <c r="B239" s="99" t="s">
        <v>897</v>
      </c>
      <c r="C239" s="83" t="s">
        <v>898</v>
      </c>
      <c r="D239" s="83" t="s">
        <v>56</v>
      </c>
      <c r="E239" s="83" t="s">
        <v>304</v>
      </c>
      <c r="F239" s="83" t="s">
        <v>45</v>
      </c>
      <c r="G239" s="83" t="s">
        <v>46</v>
      </c>
      <c r="H239" s="83" t="s">
        <v>778</v>
      </c>
      <c r="I239" s="83" t="s">
        <v>779</v>
      </c>
      <c r="J239" s="83" t="s">
        <v>899</v>
      </c>
      <c r="K239" s="83" t="s">
        <v>900</v>
      </c>
      <c r="L239" s="83" t="s">
        <v>3</v>
      </c>
      <c r="M239" s="84" t="s">
        <v>51</v>
      </c>
      <c r="N239" s="83" t="s">
        <v>52</v>
      </c>
      <c r="O239" s="85">
        <v>121</v>
      </c>
      <c r="P239" s="85"/>
      <c r="Q239" s="85">
        <f t="shared" si="29"/>
        <v>121</v>
      </c>
      <c r="R239" s="86">
        <v>8900</v>
      </c>
      <c r="S239" s="87">
        <f t="shared" si="30"/>
        <v>1076900</v>
      </c>
      <c r="T239" s="87">
        <f t="shared" si="31"/>
        <v>323070</v>
      </c>
      <c r="U239" s="87">
        <f>VLOOKUP(B239,'Tranche 1-3 2024'!$B$12:$BB$441,53,FALSE)</f>
        <v>1094700</v>
      </c>
      <c r="V239" s="87">
        <f t="shared" si="32"/>
        <v>-17800</v>
      </c>
      <c r="W239" s="87">
        <f t="shared" si="33"/>
        <v>305270</v>
      </c>
      <c r="X239" s="88">
        <f t="shared" si="34"/>
        <v>305270</v>
      </c>
      <c r="Y239" s="84" t="s">
        <v>53</v>
      </c>
      <c r="Z239" s="84" t="s">
        <v>53</v>
      </c>
      <c r="AA239" s="84" t="s">
        <v>53</v>
      </c>
      <c r="AB239" s="84" t="s">
        <v>53</v>
      </c>
      <c r="AC239" s="84" t="s">
        <v>53</v>
      </c>
      <c r="AD239" s="84" t="s">
        <v>53</v>
      </c>
      <c r="AE239" s="84" t="s">
        <v>51</v>
      </c>
      <c r="AF239" s="84" t="s">
        <v>51</v>
      </c>
      <c r="AG239" s="5"/>
    </row>
    <row r="240" spans="1:33" x14ac:dyDescent="0.25">
      <c r="A240" s="94">
        <f t="shared" si="28"/>
        <v>229</v>
      </c>
      <c r="B240" s="99" t="s">
        <v>1072</v>
      </c>
      <c r="C240" s="83" t="s">
        <v>1073</v>
      </c>
      <c r="D240" s="83" t="s">
        <v>56</v>
      </c>
      <c r="E240" s="83" t="s">
        <v>179</v>
      </c>
      <c r="F240" s="83" t="s">
        <v>45</v>
      </c>
      <c r="G240" s="83" t="s">
        <v>46</v>
      </c>
      <c r="H240" s="83" t="s">
        <v>976</v>
      </c>
      <c r="I240" s="83" t="s">
        <v>779</v>
      </c>
      <c r="J240" s="83" t="s">
        <v>1074</v>
      </c>
      <c r="K240" s="83" t="s">
        <v>1075</v>
      </c>
      <c r="L240" s="83" t="s">
        <v>3</v>
      </c>
      <c r="M240" s="84" t="s">
        <v>51</v>
      </c>
      <c r="N240" s="83" t="s">
        <v>52</v>
      </c>
      <c r="O240" s="85">
        <v>20</v>
      </c>
      <c r="P240" s="85"/>
      <c r="Q240" s="85">
        <f t="shared" si="29"/>
        <v>20</v>
      </c>
      <c r="R240" s="86">
        <v>8900</v>
      </c>
      <c r="S240" s="87">
        <f t="shared" si="30"/>
        <v>178000</v>
      </c>
      <c r="T240" s="87">
        <f t="shared" si="31"/>
        <v>53400</v>
      </c>
      <c r="U240" s="87">
        <f>VLOOKUP(B240,'Tranche 1-3 2024'!$B$12:$BB$441,53,FALSE)</f>
        <v>178000</v>
      </c>
      <c r="V240" s="87">
        <f t="shared" si="32"/>
        <v>0</v>
      </c>
      <c r="W240" s="87">
        <f t="shared" si="33"/>
        <v>53400</v>
      </c>
      <c r="X240" s="88">
        <f t="shared" si="34"/>
        <v>53400</v>
      </c>
      <c r="Y240" s="84" t="s">
        <v>53</v>
      </c>
      <c r="Z240" s="84" t="s">
        <v>53</v>
      </c>
      <c r="AA240" s="84" t="s">
        <v>53</v>
      </c>
      <c r="AB240" s="84" t="s">
        <v>53</v>
      </c>
      <c r="AC240" s="84" t="s">
        <v>53</v>
      </c>
      <c r="AD240" s="84" t="s">
        <v>53</v>
      </c>
      <c r="AE240" s="84" t="s">
        <v>51</v>
      </c>
      <c r="AF240" s="84" t="s">
        <v>51</v>
      </c>
      <c r="AG240" s="5"/>
    </row>
    <row r="241" spans="1:33" x14ac:dyDescent="0.25">
      <c r="A241" s="94">
        <f t="shared" si="28"/>
        <v>230</v>
      </c>
      <c r="B241" s="99" t="s">
        <v>901</v>
      </c>
      <c r="C241" s="83" t="s">
        <v>902</v>
      </c>
      <c r="D241" s="83" t="s">
        <v>56</v>
      </c>
      <c r="E241" s="83" t="s">
        <v>179</v>
      </c>
      <c r="F241" s="83" t="s">
        <v>45</v>
      </c>
      <c r="G241" s="83" t="s">
        <v>46</v>
      </c>
      <c r="H241" s="83" t="s">
        <v>778</v>
      </c>
      <c r="I241" s="83" t="s">
        <v>779</v>
      </c>
      <c r="J241" s="83" t="s">
        <v>903</v>
      </c>
      <c r="K241" s="83" t="s">
        <v>904</v>
      </c>
      <c r="L241" s="83" t="s">
        <v>3</v>
      </c>
      <c r="M241" s="84" t="s">
        <v>51</v>
      </c>
      <c r="N241" s="83" t="s">
        <v>52</v>
      </c>
      <c r="O241" s="85">
        <v>30</v>
      </c>
      <c r="P241" s="85"/>
      <c r="Q241" s="85">
        <f t="shared" si="29"/>
        <v>30</v>
      </c>
      <c r="R241" s="86">
        <v>8900</v>
      </c>
      <c r="S241" s="87">
        <f t="shared" si="30"/>
        <v>267000</v>
      </c>
      <c r="T241" s="87">
        <f t="shared" si="31"/>
        <v>80100</v>
      </c>
      <c r="U241" s="87">
        <f>VLOOKUP(B241,'Tranche 1-3 2024'!$B$12:$BB$441,53,FALSE)</f>
        <v>267000</v>
      </c>
      <c r="V241" s="87">
        <f t="shared" si="32"/>
        <v>0</v>
      </c>
      <c r="W241" s="87">
        <f t="shared" si="33"/>
        <v>80100</v>
      </c>
      <c r="X241" s="88">
        <f t="shared" si="34"/>
        <v>80100</v>
      </c>
      <c r="Y241" s="84" t="s">
        <v>53</v>
      </c>
      <c r="Z241" s="84" t="s">
        <v>53</v>
      </c>
      <c r="AA241" s="84" t="s">
        <v>53</v>
      </c>
      <c r="AB241" s="84" t="s">
        <v>53</v>
      </c>
      <c r="AC241" s="84" t="s">
        <v>53</v>
      </c>
      <c r="AD241" s="84" t="s">
        <v>53</v>
      </c>
      <c r="AE241" s="84" t="s">
        <v>51</v>
      </c>
      <c r="AF241" s="84" t="s">
        <v>51</v>
      </c>
      <c r="AG241" s="5"/>
    </row>
    <row r="242" spans="1:33" x14ac:dyDescent="0.25">
      <c r="A242" s="94">
        <f t="shared" si="28"/>
        <v>231</v>
      </c>
      <c r="B242" s="100" t="s">
        <v>905</v>
      </c>
      <c r="C242" s="83" t="s">
        <v>906</v>
      </c>
      <c r="D242" s="83" t="s">
        <v>43</v>
      </c>
      <c r="E242" s="83" t="s">
        <v>777</v>
      </c>
      <c r="F242" s="83" t="s">
        <v>58</v>
      </c>
      <c r="G242" s="83" t="s">
        <v>59</v>
      </c>
      <c r="H242" s="83" t="s">
        <v>778</v>
      </c>
      <c r="I242" s="83" t="s">
        <v>779</v>
      </c>
      <c r="J242" s="83" t="s">
        <v>907</v>
      </c>
      <c r="K242" s="83" t="s">
        <v>908</v>
      </c>
      <c r="L242" s="83" t="s">
        <v>3</v>
      </c>
      <c r="M242" s="84" t="s">
        <v>51</v>
      </c>
      <c r="N242" s="83" t="s">
        <v>52</v>
      </c>
      <c r="O242" s="85">
        <v>17</v>
      </c>
      <c r="P242" s="85"/>
      <c r="Q242" s="85">
        <f t="shared" si="29"/>
        <v>17</v>
      </c>
      <c r="R242" s="86">
        <v>8900</v>
      </c>
      <c r="S242" s="87">
        <f t="shared" si="30"/>
        <v>151300</v>
      </c>
      <c r="T242" s="87">
        <f t="shared" si="31"/>
        <v>45390</v>
      </c>
      <c r="U242" s="87">
        <f>VLOOKUP(B242,'Tranche 1-3 2024'!$B$12:$BB$441,53,FALSE)</f>
        <v>160200</v>
      </c>
      <c r="V242" s="87">
        <f t="shared" si="32"/>
        <v>-8900</v>
      </c>
      <c r="W242" s="87">
        <f t="shared" si="33"/>
        <v>36490</v>
      </c>
      <c r="X242" s="88">
        <f t="shared" si="34"/>
        <v>36490</v>
      </c>
      <c r="Y242" s="84" t="s">
        <v>53</v>
      </c>
      <c r="Z242" s="84" t="s">
        <v>51</v>
      </c>
      <c r="AA242" s="84" t="s">
        <v>51</v>
      </c>
      <c r="AB242" s="84" t="s">
        <v>53</v>
      </c>
      <c r="AC242" s="84" t="s">
        <v>53</v>
      </c>
      <c r="AD242" s="84" t="s">
        <v>53</v>
      </c>
      <c r="AE242" s="84" t="s">
        <v>51</v>
      </c>
      <c r="AF242" s="84" t="s">
        <v>51</v>
      </c>
      <c r="AG242" s="5"/>
    </row>
    <row r="243" spans="1:33" x14ac:dyDescent="0.25">
      <c r="A243" s="94">
        <f t="shared" si="28"/>
        <v>232</v>
      </c>
      <c r="B243" s="99" t="s">
        <v>1040</v>
      </c>
      <c r="C243" s="83" t="s">
        <v>1041</v>
      </c>
      <c r="D243" s="83" t="s">
        <v>43</v>
      </c>
      <c r="E243" s="83" t="s">
        <v>777</v>
      </c>
      <c r="F243" s="83" t="s">
        <v>58</v>
      </c>
      <c r="G243" s="83" t="s">
        <v>59</v>
      </c>
      <c r="H243" s="83" t="s">
        <v>976</v>
      </c>
      <c r="I243" s="83" t="s">
        <v>779</v>
      </c>
      <c r="J243" s="83" t="s">
        <v>1042</v>
      </c>
      <c r="K243" s="83" t="s">
        <v>1043</v>
      </c>
      <c r="L243" s="83" t="s">
        <v>3</v>
      </c>
      <c r="M243" s="84" t="s">
        <v>53</v>
      </c>
      <c r="N243" s="83" t="s">
        <v>52</v>
      </c>
      <c r="O243" s="85">
        <v>70</v>
      </c>
      <c r="P243" s="85"/>
      <c r="Q243" s="85">
        <f t="shared" si="29"/>
        <v>70</v>
      </c>
      <c r="R243" s="86">
        <v>8900</v>
      </c>
      <c r="S243" s="87">
        <f t="shared" si="30"/>
        <v>623000</v>
      </c>
      <c r="T243" s="87">
        <f t="shared" si="31"/>
        <v>186900</v>
      </c>
      <c r="U243" s="87">
        <f>VLOOKUP(B243,'Tranche 1-3 2024'!$B$12:$BB$441,53,FALSE)</f>
        <v>623000</v>
      </c>
      <c r="V243" s="87">
        <f t="shared" si="32"/>
        <v>0</v>
      </c>
      <c r="W243" s="87">
        <f t="shared" si="33"/>
        <v>186900</v>
      </c>
      <c r="X243" s="88">
        <f t="shared" si="34"/>
        <v>186900</v>
      </c>
      <c r="Y243" s="84" t="s">
        <v>53</v>
      </c>
      <c r="Z243" s="84" t="s">
        <v>53</v>
      </c>
      <c r="AA243" s="84" t="s">
        <v>53</v>
      </c>
      <c r="AB243" s="84" t="s">
        <v>53</v>
      </c>
      <c r="AC243" s="84" t="s">
        <v>53</v>
      </c>
      <c r="AD243" s="84" t="s">
        <v>53</v>
      </c>
      <c r="AE243" s="84" t="s">
        <v>51</v>
      </c>
      <c r="AF243" s="84" t="s">
        <v>51</v>
      </c>
      <c r="AG243" s="5"/>
    </row>
    <row r="244" spans="1:33" x14ac:dyDescent="0.25">
      <c r="A244" s="94">
        <f t="shared" si="28"/>
        <v>233</v>
      </c>
      <c r="B244" s="99" t="s">
        <v>1076</v>
      </c>
      <c r="C244" s="83" t="s">
        <v>1077</v>
      </c>
      <c r="D244" s="83" t="s">
        <v>56</v>
      </c>
      <c r="E244" s="83" t="s">
        <v>777</v>
      </c>
      <c r="F244" s="83" t="s">
        <v>58</v>
      </c>
      <c r="G244" s="83" t="s">
        <v>59</v>
      </c>
      <c r="H244" s="83" t="s">
        <v>976</v>
      </c>
      <c r="I244" s="83" t="s">
        <v>779</v>
      </c>
      <c r="J244" s="83" t="s">
        <v>1042</v>
      </c>
      <c r="K244" s="83" t="s">
        <v>1043</v>
      </c>
      <c r="L244" s="83" t="s">
        <v>3</v>
      </c>
      <c r="M244" s="84" t="s">
        <v>53</v>
      </c>
      <c r="N244" s="83" t="s">
        <v>52</v>
      </c>
      <c r="O244" s="85">
        <v>38</v>
      </c>
      <c r="P244" s="85"/>
      <c r="Q244" s="85">
        <f t="shared" si="29"/>
        <v>38</v>
      </c>
      <c r="R244" s="86">
        <v>8900</v>
      </c>
      <c r="S244" s="87">
        <f t="shared" si="30"/>
        <v>338200</v>
      </c>
      <c r="T244" s="87">
        <f t="shared" si="31"/>
        <v>101460</v>
      </c>
      <c r="U244" s="87">
        <f>VLOOKUP(B244,'Tranche 1-3 2024'!$B$12:$BB$441,53,FALSE)</f>
        <v>338200</v>
      </c>
      <c r="V244" s="87">
        <f t="shared" si="32"/>
        <v>0</v>
      </c>
      <c r="W244" s="87">
        <f t="shared" si="33"/>
        <v>101460</v>
      </c>
      <c r="X244" s="88">
        <f t="shared" si="34"/>
        <v>101460</v>
      </c>
      <c r="Y244" s="84" t="s">
        <v>53</v>
      </c>
      <c r="Z244" s="84" t="s">
        <v>53</v>
      </c>
      <c r="AA244" s="84" t="s">
        <v>53</v>
      </c>
      <c r="AB244" s="84" t="s">
        <v>53</v>
      </c>
      <c r="AC244" s="84" t="s">
        <v>53</v>
      </c>
      <c r="AD244" s="84" t="s">
        <v>53</v>
      </c>
      <c r="AE244" s="84" t="s">
        <v>51</v>
      </c>
      <c r="AF244" s="84" t="s">
        <v>51</v>
      </c>
      <c r="AG244" s="5"/>
    </row>
    <row r="245" spans="1:33" x14ac:dyDescent="0.25">
      <c r="A245" s="94">
        <f t="shared" si="28"/>
        <v>234</v>
      </c>
      <c r="B245" s="99" t="s">
        <v>909</v>
      </c>
      <c r="C245" s="83" t="s">
        <v>910</v>
      </c>
      <c r="D245" s="83" t="s">
        <v>56</v>
      </c>
      <c r="E245" s="83" t="s">
        <v>304</v>
      </c>
      <c r="F245" s="83" t="s">
        <v>45</v>
      </c>
      <c r="G245" s="83" t="s">
        <v>46</v>
      </c>
      <c r="H245" s="83" t="s">
        <v>778</v>
      </c>
      <c r="I245" s="83" t="s">
        <v>779</v>
      </c>
      <c r="J245" s="83" t="s">
        <v>911</v>
      </c>
      <c r="K245" s="83" t="s">
        <v>912</v>
      </c>
      <c r="L245" s="83" t="s">
        <v>3</v>
      </c>
      <c r="M245" s="84" t="s">
        <v>51</v>
      </c>
      <c r="N245" s="83" t="s">
        <v>52</v>
      </c>
      <c r="O245" s="85">
        <v>28</v>
      </c>
      <c r="P245" s="85"/>
      <c r="Q245" s="85">
        <f t="shared" si="29"/>
        <v>28</v>
      </c>
      <c r="R245" s="86">
        <v>8900</v>
      </c>
      <c r="S245" s="87">
        <f t="shared" si="30"/>
        <v>249200</v>
      </c>
      <c r="T245" s="87">
        <f t="shared" si="31"/>
        <v>74760</v>
      </c>
      <c r="U245" s="87">
        <f>VLOOKUP(B245,'Tranche 1-3 2024'!$B$12:$BB$441,53,FALSE)</f>
        <v>249200</v>
      </c>
      <c r="V245" s="87">
        <f t="shared" si="32"/>
        <v>0</v>
      </c>
      <c r="W245" s="87">
        <f t="shared" si="33"/>
        <v>74760</v>
      </c>
      <c r="X245" s="88">
        <f t="shared" si="34"/>
        <v>74760</v>
      </c>
      <c r="Y245" s="84" t="s">
        <v>53</v>
      </c>
      <c r="Z245" s="84" t="s">
        <v>53</v>
      </c>
      <c r="AA245" s="84" t="s">
        <v>53</v>
      </c>
      <c r="AB245" s="84" t="s">
        <v>53</v>
      </c>
      <c r="AC245" s="84" t="s">
        <v>53</v>
      </c>
      <c r="AD245" s="84" t="s">
        <v>53</v>
      </c>
      <c r="AE245" s="84" t="s">
        <v>51</v>
      </c>
      <c r="AF245" s="84" t="s">
        <v>51</v>
      </c>
      <c r="AG245" s="5"/>
    </row>
    <row r="246" spans="1:33" x14ac:dyDescent="0.25">
      <c r="A246" s="94">
        <f t="shared" si="28"/>
        <v>235</v>
      </c>
      <c r="B246" s="99" t="s">
        <v>1078</v>
      </c>
      <c r="C246" s="83" t="s">
        <v>1079</v>
      </c>
      <c r="D246" s="83" t="s">
        <v>43</v>
      </c>
      <c r="E246" s="83" t="s">
        <v>777</v>
      </c>
      <c r="F246" s="83" t="s">
        <v>58</v>
      </c>
      <c r="G246" s="83" t="s">
        <v>59</v>
      </c>
      <c r="H246" s="83" t="s">
        <v>976</v>
      </c>
      <c r="I246" s="83" t="s">
        <v>779</v>
      </c>
      <c r="J246" s="83" t="s">
        <v>1080</v>
      </c>
      <c r="K246" s="83" t="s">
        <v>1081</v>
      </c>
      <c r="L246" s="83" t="s">
        <v>3</v>
      </c>
      <c r="M246" s="84" t="s">
        <v>51</v>
      </c>
      <c r="N246" s="83" t="s">
        <v>52</v>
      </c>
      <c r="O246" s="85">
        <v>78</v>
      </c>
      <c r="P246" s="85"/>
      <c r="Q246" s="85">
        <f t="shared" si="29"/>
        <v>78</v>
      </c>
      <c r="R246" s="86">
        <v>8900</v>
      </c>
      <c r="S246" s="87">
        <f t="shared" si="30"/>
        <v>694200</v>
      </c>
      <c r="T246" s="87">
        <f t="shared" si="31"/>
        <v>208260</v>
      </c>
      <c r="U246" s="87">
        <f>VLOOKUP(B246,'Tranche 1-3 2024'!$B$12:$BB$441,53,FALSE)</f>
        <v>694200</v>
      </c>
      <c r="V246" s="87">
        <f t="shared" si="32"/>
        <v>0</v>
      </c>
      <c r="W246" s="87">
        <f t="shared" si="33"/>
        <v>208260</v>
      </c>
      <c r="X246" s="88">
        <f t="shared" si="34"/>
        <v>208260</v>
      </c>
      <c r="Y246" s="84" t="s">
        <v>53</v>
      </c>
      <c r="Z246" s="84" t="s">
        <v>53</v>
      </c>
      <c r="AA246" s="84" t="s">
        <v>53</v>
      </c>
      <c r="AB246" s="84" t="s">
        <v>53</v>
      </c>
      <c r="AC246" s="84" t="s">
        <v>53</v>
      </c>
      <c r="AD246" s="84" t="s">
        <v>53</v>
      </c>
      <c r="AE246" s="84" t="s">
        <v>51</v>
      </c>
      <c r="AF246" s="84" t="s">
        <v>51</v>
      </c>
      <c r="AG246" s="5"/>
    </row>
    <row r="247" spans="1:33" x14ac:dyDescent="0.25">
      <c r="A247" s="94">
        <f t="shared" si="28"/>
        <v>236</v>
      </c>
      <c r="B247" s="99" t="s">
        <v>925</v>
      </c>
      <c r="C247" s="83" t="s">
        <v>926</v>
      </c>
      <c r="D247" s="83" t="s">
        <v>43</v>
      </c>
      <c r="E247" s="83" t="s">
        <v>777</v>
      </c>
      <c r="F247" s="83" t="s">
        <v>58</v>
      </c>
      <c r="G247" s="83" t="s">
        <v>59</v>
      </c>
      <c r="H247" s="83" t="s">
        <v>778</v>
      </c>
      <c r="I247" s="83" t="s">
        <v>779</v>
      </c>
      <c r="J247" s="83" t="s">
        <v>927</v>
      </c>
      <c r="K247" s="83" t="s">
        <v>928</v>
      </c>
      <c r="L247" s="83" t="s">
        <v>3</v>
      </c>
      <c r="M247" s="84" t="s">
        <v>51</v>
      </c>
      <c r="N247" s="83" t="s">
        <v>52</v>
      </c>
      <c r="O247" s="85">
        <v>164</v>
      </c>
      <c r="P247" s="85"/>
      <c r="Q247" s="85">
        <f t="shared" si="29"/>
        <v>164</v>
      </c>
      <c r="R247" s="86">
        <v>8900</v>
      </c>
      <c r="S247" s="87">
        <f t="shared" si="30"/>
        <v>1459600</v>
      </c>
      <c r="T247" s="87">
        <f t="shared" si="31"/>
        <v>437880</v>
      </c>
      <c r="U247" s="87">
        <f>VLOOKUP(B247,'Tranche 1-3 2024'!$B$12:$BB$441,53,FALSE)</f>
        <v>1459600</v>
      </c>
      <c r="V247" s="87">
        <f t="shared" si="32"/>
        <v>0</v>
      </c>
      <c r="W247" s="87">
        <f t="shared" si="33"/>
        <v>437880</v>
      </c>
      <c r="X247" s="88">
        <f t="shared" si="34"/>
        <v>437880</v>
      </c>
      <c r="Y247" s="84" t="s">
        <v>53</v>
      </c>
      <c r="Z247" s="84" t="s">
        <v>51</v>
      </c>
      <c r="AA247" s="84" t="s">
        <v>53</v>
      </c>
      <c r="AB247" s="84" t="s">
        <v>53</v>
      </c>
      <c r="AC247" s="84" t="s">
        <v>53</v>
      </c>
      <c r="AD247" s="84" t="s">
        <v>53</v>
      </c>
      <c r="AE247" s="84" t="s">
        <v>51</v>
      </c>
      <c r="AF247" s="84" t="s">
        <v>51</v>
      </c>
      <c r="AG247" s="5"/>
    </row>
    <row r="248" spans="1:33" x14ac:dyDescent="0.25">
      <c r="A248" s="94">
        <f t="shared" si="28"/>
        <v>237</v>
      </c>
      <c r="B248" s="99" t="s">
        <v>974</v>
      </c>
      <c r="C248" s="83" t="s">
        <v>975</v>
      </c>
      <c r="D248" s="83" t="s">
        <v>43</v>
      </c>
      <c r="E248" s="83" t="s">
        <v>777</v>
      </c>
      <c r="F248" s="83" t="s">
        <v>58</v>
      </c>
      <c r="G248" s="83" t="s">
        <v>59</v>
      </c>
      <c r="H248" s="83" t="s">
        <v>976</v>
      </c>
      <c r="I248" s="83" t="s">
        <v>779</v>
      </c>
      <c r="J248" s="83" t="s">
        <v>977</v>
      </c>
      <c r="K248" s="83" t="s">
        <v>978</v>
      </c>
      <c r="L248" s="83" t="s">
        <v>3</v>
      </c>
      <c r="M248" s="84" t="s">
        <v>51</v>
      </c>
      <c r="N248" s="83" t="s">
        <v>52</v>
      </c>
      <c r="O248" s="85">
        <v>42</v>
      </c>
      <c r="P248" s="85"/>
      <c r="Q248" s="85">
        <f t="shared" si="29"/>
        <v>42</v>
      </c>
      <c r="R248" s="86">
        <v>8900</v>
      </c>
      <c r="S248" s="87">
        <f t="shared" si="30"/>
        <v>373800</v>
      </c>
      <c r="T248" s="87">
        <f t="shared" si="31"/>
        <v>112140</v>
      </c>
      <c r="U248" s="87">
        <f>VLOOKUP(B248,'Tranche 1-3 2024'!$B$12:$BB$441,53,FALSE)</f>
        <v>373800</v>
      </c>
      <c r="V248" s="87">
        <f t="shared" si="32"/>
        <v>0</v>
      </c>
      <c r="W248" s="87">
        <f t="shared" si="33"/>
        <v>112140</v>
      </c>
      <c r="X248" s="88">
        <f t="shared" si="34"/>
        <v>112140</v>
      </c>
      <c r="Y248" s="84" t="s">
        <v>53</v>
      </c>
      <c r="Z248" s="84" t="s">
        <v>53</v>
      </c>
      <c r="AA248" s="84" t="s">
        <v>53</v>
      </c>
      <c r="AB248" s="84" t="s">
        <v>53</v>
      </c>
      <c r="AC248" s="84" t="s">
        <v>53</v>
      </c>
      <c r="AD248" s="84" t="s">
        <v>53</v>
      </c>
      <c r="AE248" s="84" t="s">
        <v>51</v>
      </c>
      <c r="AF248" s="84" t="s">
        <v>51</v>
      </c>
      <c r="AG248" s="5"/>
    </row>
    <row r="249" spans="1:33" x14ac:dyDescent="0.25">
      <c r="A249" s="94">
        <f t="shared" si="28"/>
        <v>238</v>
      </c>
      <c r="B249" s="100" t="s">
        <v>913</v>
      </c>
      <c r="C249" s="83" t="s">
        <v>914</v>
      </c>
      <c r="D249" s="83" t="s">
        <v>43</v>
      </c>
      <c r="E249" s="83" t="s">
        <v>777</v>
      </c>
      <c r="F249" s="83" t="s">
        <v>58</v>
      </c>
      <c r="G249" s="83" t="s">
        <v>59</v>
      </c>
      <c r="H249" s="83" t="s">
        <v>778</v>
      </c>
      <c r="I249" s="83" t="s">
        <v>779</v>
      </c>
      <c r="J249" s="83" t="s">
        <v>915</v>
      </c>
      <c r="K249" s="83" t="s">
        <v>916</v>
      </c>
      <c r="L249" s="83" t="s">
        <v>3</v>
      </c>
      <c r="M249" s="84" t="s">
        <v>51</v>
      </c>
      <c r="N249" s="83" t="s">
        <v>52</v>
      </c>
      <c r="O249" s="85">
        <v>129</v>
      </c>
      <c r="P249" s="85">
        <f>VLOOKUP(B249,'[1]Student Wthout BRN'!AF$3:AG$294,2,FALSE)</f>
        <v>1</v>
      </c>
      <c r="Q249" s="85">
        <f t="shared" si="29"/>
        <v>128</v>
      </c>
      <c r="R249" s="86">
        <v>8900</v>
      </c>
      <c r="S249" s="87">
        <f t="shared" si="30"/>
        <v>1139200</v>
      </c>
      <c r="T249" s="87">
        <f t="shared" si="31"/>
        <v>341760</v>
      </c>
      <c r="U249" s="87">
        <f>VLOOKUP(B249,'Tranche 1-3 2024'!$B$12:$BB$441,53,FALSE)</f>
        <v>1148100</v>
      </c>
      <c r="V249" s="87">
        <f t="shared" si="32"/>
        <v>0</v>
      </c>
      <c r="W249" s="87">
        <f t="shared" si="33"/>
        <v>341760</v>
      </c>
      <c r="X249" s="88">
        <f t="shared" si="34"/>
        <v>341760</v>
      </c>
      <c r="Y249" s="84" t="s">
        <v>51</v>
      </c>
      <c r="Z249" s="84" t="s">
        <v>51</v>
      </c>
      <c r="AA249" s="84" t="s">
        <v>51</v>
      </c>
      <c r="AB249" s="84" t="s">
        <v>53</v>
      </c>
      <c r="AC249" s="84" t="s">
        <v>51</v>
      </c>
      <c r="AD249" s="84" t="s">
        <v>53</v>
      </c>
      <c r="AE249" s="84" t="s">
        <v>51</v>
      </c>
      <c r="AF249" s="84" t="s">
        <v>51</v>
      </c>
      <c r="AG249" s="5"/>
    </row>
    <row r="250" spans="1:33" x14ac:dyDescent="0.25">
      <c r="A250" s="94">
        <f t="shared" si="28"/>
        <v>239</v>
      </c>
      <c r="B250" s="99" t="s">
        <v>997</v>
      </c>
      <c r="C250" s="83" t="s">
        <v>998</v>
      </c>
      <c r="D250" s="83" t="s">
        <v>43</v>
      </c>
      <c r="E250" s="83" t="s">
        <v>777</v>
      </c>
      <c r="F250" s="83" t="s">
        <v>58</v>
      </c>
      <c r="G250" s="83" t="s">
        <v>59</v>
      </c>
      <c r="H250" s="83" t="s">
        <v>999</v>
      </c>
      <c r="I250" s="83" t="s">
        <v>779</v>
      </c>
      <c r="J250" s="83" t="s">
        <v>1000</v>
      </c>
      <c r="K250" s="83" t="s">
        <v>1001</v>
      </c>
      <c r="L250" s="83" t="s">
        <v>3</v>
      </c>
      <c r="M250" s="84" t="s">
        <v>51</v>
      </c>
      <c r="N250" s="83" t="s">
        <v>52</v>
      </c>
      <c r="O250" s="85">
        <v>215</v>
      </c>
      <c r="P250" s="85"/>
      <c r="Q250" s="85">
        <f t="shared" si="29"/>
        <v>215</v>
      </c>
      <c r="R250" s="86">
        <v>8900</v>
      </c>
      <c r="S250" s="87">
        <f t="shared" si="30"/>
        <v>1913500</v>
      </c>
      <c r="T250" s="87">
        <f t="shared" si="31"/>
        <v>574050</v>
      </c>
      <c r="U250" s="87">
        <f>VLOOKUP(B250,'Tranche 1-3 2024'!$B$12:$BB$441,53,FALSE)</f>
        <v>1913500</v>
      </c>
      <c r="V250" s="87">
        <f t="shared" si="32"/>
        <v>0</v>
      </c>
      <c r="W250" s="87">
        <f t="shared" si="33"/>
        <v>574050</v>
      </c>
      <c r="X250" s="88">
        <f t="shared" si="34"/>
        <v>574050</v>
      </c>
      <c r="Y250" s="84" t="s">
        <v>53</v>
      </c>
      <c r="Z250" s="84" t="s">
        <v>53</v>
      </c>
      <c r="AA250" s="84" t="s">
        <v>53</v>
      </c>
      <c r="AB250" s="84" t="s">
        <v>53</v>
      </c>
      <c r="AC250" s="84" t="s">
        <v>53</v>
      </c>
      <c r="AD250" s="84" t="s">
        <v>53</v>
      </c>
      <c r="AE250" s="84" t="s">
        <v>51</v>
      </c>
      <c r="AF250" s="84" t="s">
        <v>51</v>
      </c>
      <c r="AG250" s="5"/>
    </row>
    <row r="251" spans="1:33" x14ac:dyDescent="0.25">
      <c r="A251" s="94">
        <f t="shared" si="28"/>
        <v>240</v>
      </c>
      <c r="B251" s="99" t="s">
        <v>1115</v>
      </c>
      <c r="C251" s="83" t="s">
        <v>1116</v>
      </c>
      <c r="D251" s="83" t="s">
        <v>43</v>
      </c>
      <c r="E251" s="83" t="s">
        <v>777</v>
      </c>
      <c r="F251" s="83" t="s">
        <v>58</v>
      </c>
      <c r="G251" s="83" t="s">
        <v>59</v>
      </c>
      <c r="H251" s="83" t="s">
        <v>1100</v>
      </c>
      <c r="I251" s="83" t="s">
        <v>779</v>
      </c>
      <c r="J251" s="83" t="s">
        <v>1117</v>
      </c>
      <c r="K251" s="83" t="s">
        <v>1118</v>
      </c>
      <c r="L251" s="83" t="s">
        <v>3</v>
      </c>
      <c r="M251" s="84" t="s">
        <v>51</v>
      </c>
      <c r="N251" s="83" t="s">
        <v>52</v>
      </c>
      <c r="O251" s="85">
        <v>27</v>
      </c>
      <c r="P251" s="85"/>
      <c r="Q251" s="85">
        <f t="shared" si="29"/>
        <v>27</v>
      </c>
      <c r="R251" s="86">
        <v>8900</v>
      </c>
      <c r="S251" s="87">
        <f t="shared" si="30"/>
        <v>240300</v>
      </c>
      <c r="T251" s="87">
        <f t="shared" si="31"/>
        <v>72090</v>
      </c>
      <c r="U251" s="87">
        <f>VLOOKUP(B251,'Tranche 1-3 2024'!$B$12:$BB$441,53,FALSE)</f>
        <v>240300</v>
      </c>
      <c r="V251" s="87">
        <f t="shared" si="32"/>
        <v>0</v>
      </c>
      <c r="W251" s="87">
        <f t="shared" si="33"/>
        <v>72090</v>
      </c>
      <c r="X251" s="88">
        <f t="shared" si="34"/>
        <v>72090</v>
      </c>
      <c r="Y251" s="84" t="s">
        <v>53</v>
      </c>
      <c r="Z251" s="84" t="s">
        <v>53</v>
      </c>
      <c r="AA251" s="84" t="s">
        <v>53</v>
      </c>
      <c r="AB251" s="84" t="s">
        <v>53</v>
      </c>
      <c r="AC251" s="84" t="s">
        <v>53</v>
      </c>
      <c r="AD251" s="84" t="s">
        <v>53</v>
      </c>
      <c r="AE251" s="84" t="s">
        <v>51</v>
      </c>
      <c r="AF251" s="84" t="s">
        <v>51</v>
      </c>
      <c r="AG251" s="5"/>
    </row>
    <row r="252" spans="1:33" x14ac:dyDescent="0.25">
      <c r="A252" s="94">
        <f t="shared" si="28"/>
        <v>241</v>
      </c>
      <c r="B252" s="99" t="s">
        <v>1082</v>
      </c>
      <c r="C252" s="83" t="s">
        <v>1083</v>
      </c>
      <c r="D252" s="83" t="s">
        <v>43</v>
      </c>
      <c r="E252" s="83" t="s">
        <v>777</v>
      </c>
      <c r="F252" s="83" t="s">
        <v>58</v>
      </c>
      <c r="G252" s="83" t="s">
        <v>59</v>
      </c>
      <c r="H252" s="83" t="s">
        <v>976</v>
      </c>
      <c r="I252" s="83" t="s">
        <v>779</v>
      </c>
      <c r="J252" s="83" t="s">
        <v>1084</v>
      </c>
      <c r="K252" s="83" t="s">
        <v>1085</v>
      </c>
      <c r="L252" s="83" t="s">
        <v>3</v>
      </c>
      <c r="M252" s="84" t="s">
        <v>51</v>
      </c>
      <c r="N252" s="83" t="s">
        <v>52</v>
      </c>
      <c r="O252" s="85">
        <v>90</v>
      </c>
      <c r="P252" s="85"/>
      <c r="Q252" s="85">
        <f t="shared" si="29"/>
        <v>90</v>
      </c>
      <c r="R252" s="86">
        <v>8900</v>
      </c>
      <c r="S252" s="87">
        <f t="shared" si="30"/>
        <v>801000</v>
      </c>
      <c r="T252" s="87">
        <f t="shared" si="31"/>
        <v>240300</v>
      </c>
      <c r="U252" s="87">
        <f>VLOOKUP(B252,'Tranche 1-3 2024'!$B$12:$BB$441,53,FALSE)</f>
        <v>801000</v>
      </c>
      <c r="V252" s="87">
        <f t="shared" si="32"/>
        <v>0</v>
      </c>
      <c r="W252" s="87">
        <f t="shared" si="33"/>
        <v>240300</v>
      </c>
      <c r="X252" s="88">
        <f t="shared" si="34"/>
        <v>240300</v>
      </c>
      <c r="Y252" s="84" t="s">
        <v>53</v>
      </c>
      <c r="Z252" s="84" t="s">
        <v>53</v>
      </c>
      <c r="AA252" s="84" t="s">
        <v>53</v>
      </c>
      <c r="AB252" s="84" t="s">
        <v>53</v>
      </c>
      <c r="AC252" s="84" t="s">
        <v>53</v>
      </c>
      <c r="AD252" s="84" t="s">
        <v>53</v>
      </c>
      <c r="AE252" s="84" t="s">
        <v>51</v>
      </c>
      <c r="AF252" s="84" t="s">
        <v>51</v>
      </c>
      <c r="AG252" s="5"/>
    </row>
    <row r="253" spans="1:33" x14ac:dyDescent="0.25">
      <c r="A253" s="94">
        <f t="shared" si="28"/>
        <v>242</v>
      </c>
      <c r="B253" s="100" t="s">
        <v>1086</v>
      </c>
      <c r="C253" s="83" t="s">
        <v>1087</v>
      </c>
      <c r="D253" s="83" t="s">
        <v>56</v>
      </c>
      <c r="E253" s="83" t="s">
        <v>179</v>
      </c>
      <c r="F253" s="83" t="s">
        <v>45</v>
      </c>
      <c r="G253" s="83" t="s">
        <v>46</v>
      </c>
      <c r="H253" s="83" t="s">
        <v>976</v>
      </c>
      <c r="I253" s="83" t="s">
        <v>779</v>
      </c>
      <c r="J253" s="83" t="s">
        <v>1088</v>
      </c>
      <c r="K253" s="83" t="s">
        <v>1089</v>
      </c>
      <c r="L253" s="83" t="s">
        <v>3</v>
      </c>
      <c r="M253" s="84" t="s">
        <v>51</v>
      </c>
      <c r="N253" s="83" t="s">
        <v>52</v>
      </c>
      <c r="O253" s="85">
        <v>131</v>
      </c>
      <c r="P253" s="85"/>
      <c r="Q253" s="85">
        <f t="shared" si="29"/>
        <v>131</v>
      </c>
      <c r="R253" s="86">
        <v>8900</v>
      </c>
      <c r="S253" s="87">
        <f t="shared" si="30"/>
        <v>1165900</v>
      </c>
      <c r="T253" s="87">
        <f t="shared" si="31"/>
        <v>349770</v>
      </c>
      <c r="U253" s="87">
        <f>VLOOKUP(B253,'Tranche 1-3 2024'!$B$12:$BB$441,53,FALSE)</f>
        <v>1174800</v>
      </c>
      <c r="V253" s="87">
        <f t="shared" si="32"/>
        <v>-8900</v>
      </c>
      <c r="W253" s="87">
        <f t="shared" si="33"/>
        <v>340870</v>
      </c>
      <c r="X253" s="88">
        <f t="shared" si="34"/>
        <v>340870</v>
      </c>
      <c r="Y253" s="84" t="s">
        <v>53</v>
      </c>
      <c r="Z253" s="84" t="s">
        <v>51</v>
      </c>
      <c r="AA253" s="84" t="s">
        <v>53</v>
      </c>
      <c r="AB253" s="84" t="s">
        <v>53</v>
      </c>
      <c r="AC253" s="84" t="s">
        <v>53</v>
      </c>
      <c r="AD253" s="84" t="s">
        <v>53</v>
      </c>
      <c r="AE253" s="84" t="s">
        <v>51</v>
      </c>
      <c r="AF253" s="84" t="s">
        <v>51</v>
      </c>
      <c r="AG253" s="5"/>
    </row>
    <row r="254" spans="1:33" x14ac:dyDescent="0.25">
      <c r="A254" s="94">
        <f t="shared" si="28"/>
        <v>243</v>
      </c>
      <c r="B254" s="99" t="s">
        <v>917</v>
      </c>
      <c r="C254" s="83" t="s">
        <v>918</v>
      </c>
      <c r="D254" s="83" t="s">
        <v>43</v>
      </c>
      <c r="E254" s="83" t="s">
        <v>450</v>
      </c>
      <c r="F254" s="83" t="s">
        <v>45</v>
      </c>
      <c r="G254" s="83" t="s">
        <v>46</v>
      </c>
      <c r="H254" s="83" t="s">
        <v>778</v>
      </c>
      <c r="I254" s="83" t="s">
        <v>779</v>
      </c>
      <c r="J254" s="83" t="s">
        <v>919</v>
      </c>
      <c r="K254" s="83" t="s">
        <v>920</v>
      </c>
      <c r="L254" s="83" t="s">
        <v>3</v>
      </c>
      <c r="M254" s="84" t="s">
        <v>51</v>
      </c>
      <c r="N254" s="83" t="s">
        <v>52</v>
      </c>
      <c r="O254" s="85">
        <v>122</v>
      </c>
      <c r="P254" s="85"/>
      <c r="Q254" s="85">
        <f t="shared" si="29"/>
        <v>122</v>
      </c>
      <c r="R254" s="86">
        <v>8900</v>
      </c>
      <c r="S254" s="87">
        <f t="shared" si="30"/>
        <v>1085800</v>
      </c>
      <c r="T254" s="87">
        <f t="shared" si="31"/>
        <v>325740</v>
      </c>
      <c r="U254" s="87">
        <f>VLOOKUP(B254,'Tranche 1-3 2024'!$B$12:$BB$441,53,FALSE)</f>
        <v>1094700</v>
      </c>
      <c r="V254" s="87">
        <f t="shared" si="32"/>
        <v>-8900</v>
      </c>
      <c r="W254" s="87">
        <f t="shared" si="33"/>
        <v>316840</v>
      </c>
      <c r="X254" s="88">
        <f t="shared" si="34"/>
        <v>316840</v>
      </c>
      <c r="Y254" s="84" t="s">
        <v>53</v>
      </c>
      <c r="Z254" s="84" t="s">
        <v>53</v>
      </c>
      <c r="AA254" s="84" t="s">
        <v>53</v>
      </c>
      <c r="AB254" s="84" t="s">
        <v>53</v>
      </c>
      <c r="AC254" s="84" t="s">
        <v>53</v>
      </c>
      <c r="AD254" s="84" t="s">
        <v>53</v>
      </c>
      <c r="AE254" s="84" t="s">
        <v>51</v>
      </c>
      <c r="AF254" s="84" t="s">
        <v>51</v>
      </c>
      <c r="AG254" s="5"/>
    </row>
    <row r="255" spans="1:33" x14ac:dyDescent="0.25">
      <c r="A255" s="94">
        <f t="shared" si="28"/>
        <v>244</v>
      </c>
      <c r="B255" s="99" t="s">
        <v>842</v>
      </c>
      <c r="C255" s="83" t="s">
        <v>843</v>
      </c>
      <c r="D255" s="83" t="s">
        <v>56</v>
      </c>
      <c r="E255" s="83" t="s">
        <v>179</v>
      </c>
      <c r="F255" s="83" t="s">
        <v>45</v>
      </c>
      <c r="G255" s="83" t="s">
        <v>46</v>
      </c>
      <c r="H255" s="83" t="s">
        <v>778</v>
      </c>
      <c r="I255" s="83" t="s">
        <v>779</v>
      </c>
      <c r="J255" s="83" t="s">
        <v>844</v>
      </c>
      <c r="K255" s="83" t="s">
        <v>845</v>
      </c>
      <c r="L255" s="83" t="s">
        <v>3</v>
      </c>
      <c r="M255" s="84" t="s">
        <v>51</v>
      </c>
      <c r="N255" s="83" t="s">
        <v>52</v>
      </c>
      <c r="O255" s="85">
        <v>298</v>
      </c>
      <c r="P255" s="85"/>
      <c r="Q255" s="85">
        <f t="shared" si="29"/>
        <v>298</v>
      </c>
      <c r="R255" s="86">
        <v>8900</v>
      </c>
      <c r="S255" s="87">
        <f t="shared" si="30"/>
        <v>2652200</v>
      </c>
      <c r="T255" s="87">
        <f t="shared" si="31"/>
        <v>795660</v>
      </c>
      <c r="U255" s="87">
        <f>VLOOKUP(B255,'Tranche 1-3 2024'!$B$12:$BB$441,53,FALSE)</f>
        <v>2652200</v>
      </c>
      <c r="V255" s="87">
        <f t="shared" si="32"/>
        <v>0</v>
      </c>
      <c r="W255" s="87">
        <f t="shared" si="33"/>
        <v>795660</v>
      </c>
      <c r="X255" s="88">
        <f t="shared" si="34"/>
        <v>795660</v>
      </c>
      <c r="Y255" s="84" t="s">
        <v>53</v>
      </c>
      <c r="Z255" s="84" t="s">
        <v>53</v>
      </c>
      <c r="AA255" s="84" t="s">
        <v>53</v>
      </c>
      <c r="AB255" s="84" t="s">
        <v>53</v>
      </c>
      <c r="AC255" s="84" t="s">
        <v>53</v>
      </c>
      <c r="AD255" s="84" t="s">
        <v>53</v>
      </c>
      <c r="AE255" s="84" t="s">
        <v>51</v>
      </c>
      <c r="AF255" s="84" t="s">
        <v>51</v>
      </c>
      <c r="AG255" s="5"/>
    </row>
    <row r="256" spans="1:33" x14ac:dyDescent="0.25">
      <c r="A256" s="94">
        <f t="shared" si="28"/>
        <v>245</v>
      </c>
      <c r="B256" s="99" t="s">
        <v>869</v>
      </c>
      <c r="C256" s="83" t="s">
        <v>870</v>
      </c>
      <c r="D256" s="83" t="s">
        <v>56</v>
      </c>
      <c r="E256" s="83" t="s">
        <v>179</v>
      </c>
      <c r="F256" s="83" t="s">
        <v>45</v>
      </c>
      <c r="G256" s="83" t="s">
        <v>46</v>
      </c>
      <c r="H256" s="83" t="s">
        <v>778</v>
      </c>
      <c r="I256" s="83" t="s">
        <v>779</v>
      </c>
      <c r="J256" s="83" t="s">
        <v>871</v>
      </c>
      <c r="K256" s="83" t="s">
        <v>872</v>
      </c>
      <c r="L256" s="83" t="s">
        <v>3</v>
      </c>
      <c r="M256" s="84" t="s">
        <v>51</v>
      </c>
      <c r="N256" s="83" t="s">
        <v>52</v>
      </c>
      <c r="O256" s="85">
        <v>86</v>
      </c>
      <c r="P256" s="85"/>
      <c r="Q256" s="85">
        <f t="shared" si="29"/>
        <v>86</v>
      </c>
      <c r="R256" s="86">
        <v>8900</v>
      </c>
      <c r="S256" s="87">
        <f t="shared" si="30"/>
        <v>765400</v>
      </c>
      <c r="T256" s="87">
        <f t="shared" si="31"/>
        <v>229620</v>
      </c>
      <c r="U256" s="87">
        <f>VLOOKUP(B256,'Tranche 1-3 2024'!$B$12:$BB$441,53,FALSE)</f>
        <v>765400</v>
      </c>
      <c r="V256" s="87">
        <f t="shared" si="32"/>
        <v>0</v>
      </c>
      <c r="W256" s="87">
        <f t="shared" si="33"/>
        <v>229620</v>
      </c>
      <c r="X256" s="88">
        <f t="shared" si="34"/>
        <v>229620</v>
      </c>
      <c r="Y256" s="84" t="s">
        <v>53</v>
      </c>
      <c r="Z256" s="84" t="s">
        <v>53</v>
      </c>
      <c r="AA256" s="84" t="s">
        <v>53</v>
      </c>
      <c r="AB256" s="84" t="s">
        <v>53</v>
      </c>
      <c r="AC256" s="84" t="s">
        <v>53</v>
      </c>
      <c r="AD256" s="84" t="s">
        <v>53</v>
      </c>
      <c r="AE256" s="84" t="s">
        <v>51</v>
      </c>
      <c r="AF256" s="84" t="s">
        <v>51</v>
      </c>
      <c r="AG256" s="5"/>
    </row>
    <row r="257" spans="1:33" x14ac:dyDescent="0.25">
      <c r="A257" s="94">
        <f t="shared" si="28"/>
        <v>246</v>
      </c>
      <c r="B257" s="99" t="s">
        <v>921</v>
      </c>
      <c r="C257" s="83" t="s">
        <v>922</v>
      </c>
      <c r="D257" s="83" t="s">
        <v>43</v>
      </c>
      <c r="E257" s="83" t="s">
        <v>777</v>
      </c>
      <c r="F257" s="83" t="s">
        <v>58</v>
      </c>
      <c r="G257" s="83" t="s">
        <v>59</v>
      </c>
      <c r="H257" s="83" t="s">
        <v>778</v>
      </c>
      <c r="I257" s="83" t="s">
        <v>779</v>
      </c>
      <c r="J257" s="83" t="s">
        <v>923</v>
      </c>
      <c r="K257" s="83" t="s">
        <v>924</v>
      </c>
      <c r="L257" s="83" t="s">
        <v>3</v>
      </c>
      <c r="M257" s="84" t="s">
        <v>51</v>
      </c>
      <c r="N257" s="83" t="s">
        <v>52</v>
      </c>
      <c r="O257" s="85">
        <v>146</v>
      </c>
      <c r="P257" s="85"/>
      <c r="Q257" s="85">
        <f t="shared" si="29"/>
        <v>146</v>
      </c>
      <c r="R257" s="86">
        <v>8900</v>
      </c>
      <c r="S257" s="87">
        <f t="shared" si="30"/>
        <v>1299400</v>
      </c>
      <c r="T257" s="87">
        <f t="shared" si="31"/>
        <v>389820</v>
      </c>
      <c r="U257" s="87">
        <f>VLOOKUP(B257,'Tranche 1-3 2024'!$B$12:$BB$441,53,FALSE)</f>
        <v>1299400</v>
      </c>
      <c r="V257" s="87">
        <f t="shared" si="32"/>
        <v>0</v>
      </c>
      <c r="W257" s="87">
        <f t="shared" si="33"/>
        <v>389820</v>
      </c>
      <c r="X257" s="88">
        <f t="shared" si="34"/>
        <v>389820</v>
      </c>
      <c r="Y257" s="84" t="s">
        <v>53</v>
      </c>
      <c r="Z257" s="84" t="s">
        <v>53</v>
      </c>
      <c r="AA257" s="84" t="s">
        <v>53</v>
      </c>
      <c r="AB257" s="84" t="s">
        <v>53</v>
      </c>
      <c r="AC257" s="84" t="s">
        <v>53</v>
      </c>
      <c r="AD257" s="84" t="s">
        <v>53</v>
      </c>
      <c r="AE257" s="84" t="s">
        <v>51</v>
      </c>
      <c r="AF257" s="84" t="s">
        <v>51</v>
      </c>
      <c r="AG257" s="5"/>
    </row>
    <row r="258" spans="1:33" x14ac:dyDescent="0.25">
      <c r="A258" s="94">
        <f t="shared" si="28"/>
        <v>247</v>
      </c>
      <c r="B258" s="99" t="s">
        <v>929</v>
      </c>
      <c r="C258" s="83" t="s">
        <v>930</v>
      </c>
      <c r="D258" s="83" t="s">
        <v>43</v>
      </c>
      <c r="E258" s="83" t="s">
        <v>777</v>
      </c>
      <c r="F258" s="83" t="s">
        <v>58</v>
      </c>
      <c r="G258" s="83" t="s">
        <v>59</v>
      </c>
      <c r="H258" s="83" t="s">
        <v>778</v>
      </c>
      <c r="I258" s="83" t="s">
        <v>779</v>
      </c>
      <c r="J258" s="83" t="s">
        <v>931</v>
      </c>
      <c r="K258" s="83" t="s">
        <v>932</v>
      </c>
      <c r="L258" s="83" t="s">
        <v>3</v>
      </c>
      <c r="M258" s="84" t="s">
        <v>51</v>
      </c>
      <c r="N258" s="83" t="s">
        <v>52</v>
      </c>
      <c r="O258" s="85">
        <v>243</v>
      </c>
      <c r="P258" s="85"/>
      <c r="Q258" s="85">
        <f t="shared" si="29"/>
        <v>243</v>
      </c>
      <c r="R258" s="86">
        <v>8900</v>
      </c>
      <c r="S258" s="87">
        <f t="shared" si="30"/>
        <v>2162700</v>
      </c>
      <c r="T258" s="87">
        <f t="shared" si="31"/>
        <v>648810</v>
      </c>
      <c r="U258" s="87">
        <f>VLOOKUP(B258,'Tranche 1-3 2024'!$B$12:$BB$441,53,FALSE)</f>
        <v>2207200</v>
      </c>
      <c r="V258" s="87">
        <f t="shared" si="32"/>
        <v>-44500</v>
      </c>
      <c r="W258" s="87">
        <f t="shared" si="33"/>
        <v>604310</v>
      </c>
      <c r="X258" s="88">
        <f t="shared" si="34"/>
        <v>604310</v>
      </c>
      <c r="Y258" s="84" t="s">
        <v>53</v>
      </c>
      <c r="Z258" s="84" t="s">
        <v>53</v>
      </c>
      <c r="AA258" s="84" t="s">
        <v>53</v>
      </c>
      <c r="AB258" s="84" t="s">
        <v>53</v>
      </c>
      <c r="AC258" s="84" t="s">
        <v>53</v>
      </c>
      <c r="AD258" s="84" t="s">
        <v>53</v>
      </c>
      <c r="AE258" s="84" t="s">
        <v>51</v>
      </c>
      <c r="AF258" s="84" t="s">
        <v>51</v>
      </c>
      <c r="AG258" s="5"/>
    </row>
    <row r="259" spans="1:33" x14ac:dyDescent="0.25">
      <c r="A259" s="94">
        <f t="shared" si="28"/>
        <v>248</v>
      </c>
      <c r="B259" s="99" t="s">
        <v>1090</v>
      </c>
      <c r="C259" s="83" t="s">
        <v>1091</v>
      </c>
      <c r="D259" s="83" t="s">
        <v>56</v>
      </c>
      <c r="E259" s="83" t="s">
        <v>179</v>
      </c>
      <c r="F259" s="83" t="s">
        <v>45</v>
      </c>
      <c r="G259" s="83" t="s">
        <v>46</v>
      </c>
      <c r="H259" s="83" t="s">
        <v>976</v>
      </c>
      <c r="I259" s="83" t="s">
        <v>779</v>
      </c>
      <c r="J259" s="83" t="s">
        <v>1092</v>
      </c>
      <c r="K259" s="83" t="s">
        <v>1093</v>
      </c>
      <c r="L259" s="83" t="s">
        <v>3</v>
      </c>
      <c r="M259" s="84" t="s">
        <v>51</v>
      </c>
      <c r="N259" s="83" t="s">
        <v>52</v>
      </c>
      <c r="O259" s="85">
        <v>113</v>
      </c>
      <c r="P259" s="85"/>
      <c r="Q259" s="85">
        <f t="shared" si="29"/>
        <v>113</v>
      </c>
      <c r="R259" s="86">
        <v>8900</v>
      </c>
      <c r="S259" s="87">
        <f t="shared" si="30"/>
        <v>1005700</v>
      </c>
      <c r="T259" s="87">
        <f t="shared" si="31"/>
        <v>301710</v>
      </c>
      <c r="U259" s="87">
        <f>VLOOKUP(B259,'Tranche 1-3 2024'!$B$12:$BB$441,53,FALSE)</f>
        <v>1005700</v>
      </c>
      <c r="V259" s="87">
        <f t="shared" si="32"/>
        <v>0</v>
      </c>
      <c r="W259" s="87">
        <f t="shared" si="33"/>
        <v>301710</v>
      </c>
      <c r="X259" s="88">
        <f t="shared" si="34"/>
        <v>301710</v>
      </c>
      <c r="Y259" s="84" t="s">
        <v>53</v>
      </c>
      <c r="Z259" s="84" t="s">
        <v>53</v>
      </c>
      <c r="AA259" s="84" t="s">
        <v>53</v>
      </c>
      <c r="AB259" s="84" t="s">
        <v>53</v>
      </c>
      <c r="AC259" s="84" t="s">
        <v>53</v>
      </c>
      <c r="AD259" s="84" t="s">
        <v>53</v>
      </c>
      <c r="AE259" s="84" t="s">
        <v>51</v>
      </c>
      <c r="AF259" s="84" t="s">
        <v>51</v>
      </c>
      <c r="AG259" s="5"/>
    </row>
    <row r="260" spans="1:33" x14ac:dyDescent="0.25">
      <c r="A260" s="94">
        <f t="shared" si="28"/>
        <v>249</v>
      </c>
      <c r="B260" s="99" t="s">
        <v>993</v>
      </c>
      <c r="C260" s="83" t="s">
        <v>994</v>
      </c>
      <c r="D260" s="83" t="s">
        <v>43</v>
      </c>
      <c r="E260" s="83" t="s">
        <v>777</v>
      </c>
      <c r="F260" s="83" t="s">
        <v>58</v>
      </c>
      <c r="G260" s="83" t="s">
        <v>59</v>
      </c>
      <c r="H260" s="83" t="s">
        <v>990</v>
      </c>
      <c r="I260" s="83" t="s">
        <v>779</v>
      </c>
      <c r="J260" s="83" t="s">
        <v>995</v>
      </c>
      <c r="K260" s="83" t="s">
        <v>996</v>
      </c>
      <c r="L260" s="83" t="s">
        <v>3</v>
      </c>
      <c r="M260" s="84" t="s">
        <v>51</v>
      </c>
      <c r="N260" s="83" t="s">
        <v>52</v>
      </c>
      <c r="O260" s="85">
        <v>128</v>
      </c>
      <c r="P260" s="85"/>
      <c r="Q260" s="85">
        <f t="shared" si="29"/>
        <v>128</v>
      </c>
      <c r="R260" s="86">
        <v>8900</v>
      </c>
      <c r="S260" s="87">
        <f t="shared" si="30"/>
        <v>1139200</v>
      </c>
      <c r="T260" s="87">
        <f t="shared" si="31"/>
        <v>341760</v>
      </c>
      <c r="U260" s="87">
        <f>VLOOKUP(B260,'Tranche 1-3 2024'!$B$12:$BB$441,53,FALSE)</f>
        <v>1148100</v>
      </c>
      <c r="V260" s="87">
        <f t="shared" si="32"/>
        <v>-8900</v>
      </c>
      <c r="W260" s="87">
        <f t="shared" si="33"/>
        <v>332860</v>
      </c>
      <c r="X260" s="88">
        <f t="shared" si="34"/>
        <v>332860</v>
      </c>
      <c r="Y260" s="84" t="s">
        <v>53</v>
      </c>
      <c r="Z260" s="84" t="s">
        <v>53</v>
      </c>
      <c r="AA260" s="84" t="s">
        <v>53</v>
      </c>
      <c r="AB260" s="84" t="s">
        <v>53</v>
      </c>
      <c r="AC260" s="84" t="s">
        <v>53</v>
      </c>
      <c r="AD260" s="84" t="s">
        <v>53</v>
      </c>
      <c r="AE260" s="84" t="s">
        <v>51</v>
      </c>
      <c r="AF260" s="84" t="s">
        <v>51</v>
      </c>
      <c r="AG260" s="5"/>
    </row>
    <row r="261" spans="1:33" x14ac:dyDescent="0.25">
      <c r="A261" s="94">
        <f t="shared" si="28"/>
        <v>250</v>
      </c>
      <c r="B261" s="99" t="s">
        <v>933</v>
      </c>
      <c r="C261" s="83" t="s">
        <v>934</v>
      </c>
      <c r="D261" s="83" t="s">
        <v>56</v>
      </c>
      <c r="E261" s="83" t="s">
        <v>179</v>
      </c>
      <c r="F261" s="83" t="s">
        <v>45</v>
      </c>
      <c r="G261" s="83" t="s">
        <v>46</v>
      </c>
      <c r="H261" s="83" t="s">
        <v>778</v>
      </c>
      <c r="I261" s="83" t="s">
        <v>779</v>
      </c>
      <c r="J261" s="83" t="s">
        <v>935</v>
      </c>
      <c r="K261" s="83" t="s">
        <v>936</v>
      </c>
      <c r="L261" s="83" t="s">
        <v>3</v>
      </c>
      <c r="M261" s="84" t="s">
        <v>51</v>
      </c>
      <c r="N261" s="83" t="s">
        <v>52</v>
      </c>
      <c r="O261" s="85">
        <v>287</v>
      </c>
      <c r="P261" s="85"/>
      <c r="Q261" s="85">
        <f t="shared" si="29"/>
        <v>287</v>
      </c>
      <c r="R261" s="86">
        <v>8900</v>
      </c>
      <c r="S261" s="87">
        <f t="shared" si="30"/>
        <v>2554300</v>
      </c>
      <c r="T261" s="87">
        <f t="shared" si="31"/>
        <v>766290</v>
      </c>
      <c r="U261" s="87">
        <f>VLOOKUP(B261,'Tranche 1-3 2024'!$B$12:$BB$441,53,FALSE)</f>
        <v>2554300</v>
      </c>
      <c r="V261" s="87">
        <f t="shared" si="32"/>
        <v>0</v>
      </c>
      <c r="W261" s="87">
        <f t="shared" si="33"/>
        <v>766290</v>
      </c>
      <c r="X261" s="88">
        <f t="shared" si="34"/>
        <v>766290</v>
      </c>
      <c r="Y261" s="84" t="s">
        <v>53</v>
      </c>
      <c r="Z261" s="84" t="s">
        <v>53</v>
      </c>
      <c r="AA261" s="84" t="s">
        <v>53</v>
      </c>
      <c r="AB261" s="84" t="s">
        <v>53</v>
      </c>
      <c r="AC261" s="84" t="s">
        <v>53</v>
      </c>
      <c r="AD261" s="84" t="s">
        <v>53</v>
      </c>
      <c r="AE261" s="84" t="s">
        <v>51</v>
      </c>
      <c r="AF261" s="84" t="s">
        <v>51</v>
      </c>
      <c r="AG261" s="5"/>
    </row>
    <row r="262" spans="1:33" x14ac:dyDescent="0.25">
      <c r="A262" s="94">
        <f t="shared" si="28"/>
        <v>251</v>
      </c>
      <c r="B262" s="99" t="s">
        <v>937</v>
      </c>
      <c r="C262" s="83" t="s">
        <v>938</v>
      </c>
      <c r="D262" s="83" t="s">
        <v>43</v>
      </c>
      <c r="E262" s="83" t="s">
        <v>777</v>
      </c>
      <c r="F262" s="83" t="s">
        <v>58</v>
      </c>
      <c r="G262" s="83" t="s">
        <v>59</v>
      </c>
      <c r="H262" s="83" t="s">
        <v>939</v>
      </c>
      <c r="I262" s="83" t="s">
        <v>779</v>
      </c>
      <c r="J262" s="83" t="s">
        <v>940</v>
      </c>
      <c r="K262" s="83" t="s">
        <v>941</v>
      </c>
      <c r="L262" s="83" t="s">
        <v>3</v>
      </c>
      <c r="M262" s="84" t="s">
        <v>51</v>
      </c>
      <c r="N262" s="83" t="s">
        <v>52</v>
      </c>
      <c r="O262" s="85">
        <v>108</v>
      </c>
      <c r="P262" s="85"/>
      <c r="Q262" s="85">
        <f t="shared" si="29"/>
        <v>108</v>
      </c>
      <c r="R262" s="86">
        <v>8900</v>
      </c>
      <c r="S262" s="87">
        <f t="shared" si="30"/>
        <v>961200</v>
      </c>
      <c r="T262" s="87">
        <f t="shared" si="31"/>
        <v>288360</v>
      </c>
      <c r="U262" s="87">
        <f>VLOOKUP(B262,'Tranche 1-3 2024'!$B$12:$BB$441,53,FALSE)</f>
        <v>961200</v>
      </c>
      <c r="V262" s="87">
        <f t="shared" si="32"/>
        <v>0</v>
      </c>
      <c r="W262" s="87">
        <f t="shared" si="33"/>
        <v>288360</v>
      </c>
      <c r="X262" s="88">
        <f t="shared" si="34"/>
        <v>288360</v>
      </c>
      <c r="Y262" s="84" t="s">
        <v>53</v>
      </c>
      <c r="Z262" s="84" t="s">
        <v>53</v>
      </c>
      <c r="AA262" s="84" t="s">
        <v>53</v>
      </c>
      <c r="AB262" s="84" t="s">
        <v>53</v>
      </c>
      <c r="AC262" s="84" t="s">
        <v>53</v>
      </c>
      <c r="AD262" s="84" t="s">
        <v>53</v>
      </c>
      <c r="AE262" s="84" t="s">
        <v>51</v>
      </c>
      <c r="AF262" s="84" t="s">
        <v>51</v>
      </c>
      <c r="AG262" s="5"/>
    </row>
    <row r="263" spans="1:33" x14ac:dyDescent="0.25">
      <c r="A263" s="94">
        <f t="shared" si="28"/>
        <v>252</v>
      </c>
      <c r="B263" s="99" t="s">
        <v>942</v>
      </c>
      <c r="C263" s="83" t="s">
        <v>943</v>
      </c>
      <c r="D263" s="83" t="s">
        <v>43</v>
      </c>
      <c r="E263" s="83" t="s">
        <v>777</v>
      </c>
      <c r="F263" s="83" t="s">
        <v>58</v>
      </c>
      <c r="G263" s="83" t="s">
        <v>59</v>
      </c>
      <c r="H263" s="83" t="s">
        <v>778</v>
      </c>
      <c r="I263" s="83" t="s">
        <v>779</v>
      </c>
      <c r="J263" s="83" t="s">
        <v>944</v>
      </c>
      <c r="K263" s="83" t="s">
        <v>945</v>
      </c>
      <c r="L263" s="83" t="s">
        <v>3</v>
      </c>
      <c r="M263" s="84" t="s">
        <v>51</v>
      </c>
      <c r="N263" s="83" t="s">
        <v>52</v>
      </c>
      <c r="O263" s="85">
        <v>82</v>
      </c>
      <c r="P263" s="85"/>
      <c r="Q263" s="85">
        <f t="shared" si="29"/>
        <v>82</v>
      </c>
      <c r="R263" s="86">
        <v>8900</v>
      </c>
      <c r="S263" s="87">
        <f t="shared" si="30"/>
        <v>729800</v>
      </c>
      <c r="T263" s="87">
        <f t="shared" si="31"/>
        <v>218940</v>
      </c>
      <c r="U263" s="87">
        <f>VLOOKUP(B263,'Tranche 1-3 2024'!$B$12:$BB$441,53,FALSE)</f>
        <v>729800</v>
      </c>
      <c r="V263" s="87">
        <f t="shared" si="32"/>
        <v>0</v>
      </c>
      <c r="W263" s="87">
        <f t="shared" si="33"/>
        <v>218940</v>
      </c>
      <c r="X263" s="88">
        <f t="shared" si="34"/>
        <v>218940</v>
      </c>
      <c r="Y263" s="84" t="s">
        <v>53</v>
      </c>
      <c r="Z263" s="84" t="s">
        <v>53</v>
      </c>
      <c r="AA263" s="84" t="s">
        <v>53</v>
      </c>
      <c r="AB263" s="84" t="s">
        <v>53</v>
      </c>
      <c r="AC263" s="84" t="s">
        <v>53</v>
      </c>
      <c r="AD263" s="84" t="s">
        <v>53</v>
      </c>
      <c r="AE263" s="84" t="s">
        <v>51</v>
      </c>
      <c r="AF263" s="84" t="s">
        <v>51</v>
      </c>
      <c r="AG263" s="5"/>
    </row>
    <row r="264" spans="1:33" x14ac:dyDescent="0.25">
      <c r="A264" s="94">
        <f t="shared" si="28"/>
        <v>253</v>
      </c>
      <c r="B264" s="99" t="s">
        <v>979</v>
      </c>
      <c r="C264" s="83" t="s">
        <v>980</v>
      </c>
      <c r="D264" s="83" t="s">
        <v>56</v>
      </c>
      <c r="E264" s="83" t="s">
        <v>179</v>
      </c>
      <c r="F264" s="83" t="s">
        <v>45</v>
      </c>
      <c r="G264" s="83" t="s">
        <v>46</v>
      </c>
      <c r="H264" s="83" t="s">
        <v>981</v>
      </c>
      <c r="I264" s="83" t="s">
        <v>779</v>
      </c>
      <c r="J264" s="83" t="s">
        <v>982</v>
      </c>
      <c r="K264" s="83" t="s">
        <v>983</v>
      </c>
      <c r="L264" s="83" t="s">
        <v>3</v>
      </c>
      <c r="M264" s="84" t="s">
        <v>51</v>
      </c>
      <c r="N264" s="83" t="s">
        <v>52</v>
      </c>
      <c r="O264" s="85">
        <v>377</v>
      </c>
      <c r="P264" s="85"/>
      <c r="Q264" s="85">
        <f t="shared" si="29"/>
        <v>377</v>
      </c>
      <c r="R264" s="86">
        <v>8900</v>
      </c>
      <c r="S264" s="87">
        <f t="shared" si="30"/>
        <v>3355300</v>
      </c>
      <c r="T264" s="87">
        <f t="shared" si="31"/>
        <v>1006590</v>
      </c>
      <c r="U264" s="87">
        <f>VLOOKUP(B264,'Tranche 1-3 2024'!$B$12:$BB$441,53,FALSE)</f>
        <v>3390900</v>
      </c>
      <c r="V264" s="87">
        <f t="shared" si="32"/>
        <v>-35600</v>
      </c>
      <c r="W264" s="87">
        <f t="shared" si="33"/>
        <v>970990</v>
      </c>
      <c r="X264" s="88">
        <f t="shared" si="34"/>
        <v>970990</v>
      </c>
      <c r="Y264" s="84" t="s">
        <v>53</v>
      </c>
      <c r="Z264" s="84" t="s">
        <v>53</v>
      </c>
      <c r="AA264" s="84" t="s">
        <v>53</v>
      </c>
      <c r="AB264" s="84" t="s">
        <v>53</v>
      </c>
      <c r="AC264" s="84" t="s">
        <v>53</v>
      </c>
      <c r="AD264" s="84" t="s">
        <v>53</v>
      </c>
      <c r="AE264" s="84" t="s">
        <v>51</v>
      </c>
      <c r="AF264" s="84" t="s">
        <v>51</v>
      </c>
      <c r="AG264" s="5"/>
    </row>
    <row r="265" spans="1:33" x14ac:dyDescent="0.25">
      <c r="A265" s="94">
        <f t="shared" si="28"/>
        <v>254</v>
      </c>
      <c r="B265" s="99" t="s">
        <v>1119</v>
      </c>
      <c r="C265" s="83" t="s">
        <v>1120</v>
      </c>
      <c r="D265" s="83" t="s">
        <v>43</v>
      </c>
      <c r="E265" s="83" t="s">
        <v>777</v>
      </c>
      <c r="F265" s="83" t="s">
        <v>58</v>
      </c>
      <c r="G265" s="83" t="s">
        <v>59</v>
      </c>
      <c r="H265" s="83" t="s">
        <v>1100</v>
      </c>
      <c r="I265" s="83" t="s">
        <v>779</v>
      </c>
      <c r="J265" s="83" t="s">
        <v>1121</v>
      </c>
      <c r="K265" s="83" t="s">
        <v>1122</v>
      </c>
      <c r="L265" s="83" t="s">
        <v>3</v>
      </c>
      <c r="M265" s="84" t="s">
        <v>51</v>
      </c>
      <c r="N265" s="83" t="s">
        <v>52</v>
      </c>
      <c r="O265" s="85">
        <v>30</v>
      </c>
      <c r="P265" s="85"/>
      <c r="Q265" s="85">
        <f t="shared" si="29"/>
        <v>30</v>
      </c>
      <c r="R265" s="86">
        <v>8900</v>
      </c>
      <c r="S265" s="87">
        <f t="shared" si="30"/>
        <v>267000</v>
      </c>
      <c r="T265" s="87">
        <f t="shared" si="31"/>
        <v>80100</v>
      </c>
      <c r="U265" s="87">
        <f>VLOOKUP(B265,'Tranche 1-3 2024'!$B$12:$BB$441,53,FALSE)</f>
        <v>267000</v>
      </c>
      <c r="V265" s="87">
        <f t="shared" si="32"/>
        <v>0</v>
      </c>
      <c r="W265" s="87">
        <f t="shared" si="33"/>
        <v>80100</v>
      </c>
      <c r="X265" s="88">
        <f t="shared" si="34"/>
        <v>80100</v>
      </c>
      <c r="Y265" s="84" t="s">
        <v>53</v>
      </c>
      <c r="Z265" s="84" t="s">
        <v>53</v>
      </c>
      <c r="AA265" s="84" t="s">
        <v>53</v>
      </c>
      <c r="AB265" s="84" t="s">
        <v>53</v>
      </c>
      <c r="AC265" s="84" t="s">
        <v>53</v>
      </c>
      <c r="AD265" s="84" t="s">
        <v>53</v>
      </c>
      <c r="AE265" s="84" t="s">
        <v>51</v>
      </c>
      <c r="AF265" s="84" t="s">
        <v>51</v>
      </c>
      <c r="AG265" s="5"/>
    </row>
    <row r="266" spans="1:33" x14ac:dyDescent="0.25">
      <c r="A266" s="94">
        <f t="shared" si="28"/>
        <v>255</v>
      </c>
      <c r="B266" s="99" t="s">
        <v>782</v>
      </c>
      <c r="C266" s="83" t="s">
        <v>783</v>
      </c>
      <c r="D266" s="83" t="s">
        <v>56</v>
      </c>
      <c r="E266" s="83" t="s">
        <v>777</v>
      </c>
      <c r="F266" s="83" t="s">
        <v>58</v>
      </c>
      <c r="G266" s="83" t="s">
        <v>59</v>
      </c>
      <c r="H266" s="83" t="s">
        <v>778</v>
      </c>
      <c r="I266" s="83" t="s">
        <v>779</v>
      </c>
      <c r="J266" s="83" t="s">
        <v>784</v>
      </c>
      <c r="K266" s="83" t="s">
        <v>785</v>
      </c>
      <c r="L266" s="83" t="s">
        <v>3</v>
      </c>
      <c r="M266" s="84" t="s">
        <v>51</v>
      </c>
      <c r="N266" s="83" t="s">
        <v>52</v>
      </c>
      <c r="O266" s="85">
        <v>98</v>
      </c>
      <c r="P266" s="85"/>
      <c r="Q266" s="85">
        <f t="shared" si="29"/>
        <v>98</v>
      </c>
      <c r="R266" s="86">
        <v>8900</v>
      </c>
      <c r="S266" s="87">
        <f t="shared" si="30"/>
        <v>872200</v>
      </c>
      <c r="T266" s="87">
        <f t="shared" si="31"/>
        <v>261660</v>
      </c>
      <c r="U266" s="87">
        <f>VLOOKUP(B266,'Tranche 1-3 2024'!$B$12:$BB$441,53,FALSE)</f>
        <v>872200</v>
      </c>
      <c r="V266" s="87">
        <f t="shared" si="32"/>
        <v>0</v>
      </c>
      <c r="W266" s="87">
        <f t="shared" si="33"/>
        <v>261660</v>
      </c>
      <c r="X266" s="88">
        <f t="shared" si="34"/>
        <v>261660</v>
      </c>
      <c r="Y266" s="84" t="s">
        <v>53</v>
      </c>
      <c r="Z266" s="84" t="s">
        <v>53</v>
      </c>
      <c r="AA266" s="84" t="s">
        <v>53</v>
      </c>
      <c r="AB266" s="84" t="s">
        <v>53</v>
      </c>
      <c r="AC266" s="84" t="s">
        <v>53</v>
      </c>
      <c r="AD266" s="84" t="s">
        <v>53</v>
      </c>
      <c r="AE266" s="84" t="s">
        <v>51</v>
      </c>
      <c r="AF266" s="84" t="s">
        <v>51</v>
      </c>
      <c r="AG266" s="5"/>
    </row>
    <row r="267" spans="1:33" x14ac:dyDescent="0.25">
      <c r="A267" s="94">
        <f t="shared" si="28"/>
        <v>256</v>
      </c>
      <c r="B267" s="100" t="s">
        <v>866</v>
      </c>
      <c r="C267" s="83" t="s">
        <v>867</v>
      </c>
      <c r="D267" s="83" t="s">
        <v>43</v>
      </c>
      <c r="E267" s="83" t="s">
        <v>777</v>
      </c>
      <c r="F267" s="83" t="s">
        <v>58</v>
      </c>
      <c r="G267" s="83" t="s">
        <v>59</v>
      </c>
      <c r="H267" s="83" t="s">
        <v>778</v>
      </c>
      <c r="I267" s="83" t="s">
        <v>779</v>
      </c>
      <c r="J267" s="83"/>
      <c r="K267" s="83"/>
      <c r="L267" s="83" t="s">
        <v>3</v>
      </c>
      <c r="M267" s="84" t="s">
        <v>51</v>
      </c>
      <c r="N267" s="83" t="s">
        <v>868</v>
      </c>
      <c r="O267" s="85">
        <v>0</v>
      </c>
      <c r="P267" s="85"/>
      <c r="Q267" s="85">
        <f t="shared" si="29"/>
        <v>0</v>
      </c>
      <c r="R267" s="86">
        <v>8900</v>
      </c>
      <c r="S267" s="87">
        <f t="shared" si="30"/>
        <v>0</v>
      </c>
      <c r="T267" s="87">
        <f t="shared" si="31"/>
        <v>0</v>
      </c>
      <c r="U267" s="87">
        <f>VLOOKUP(B267,'Tranche 1-3 2024'!$B$12:$BB$441,53,FALSE)</f>
        <v>0</v>
      </c>
      <c r="V267" s="87">
        <f t="shared" si="32"/>
        <v>0</v>
      </c>
      <c r="W267" s="87">
        <f t="shared" si="33"/>
        <v>0</v>
      </c>
      <c r="X267" s="88">
        <f t="shared" si="34"/>
        <v>0</v>
      </c>
      <c r="Y267" s="84" t="s">
        <v>51</v>
      </c>
      <c r="Z267" s="84" t="s">
        <v>51</v>
      </c>
      <c r="AA267" s="84" t="s">
        <v>51</v>
      </c>
      <c r="AB267" s="84" t="s">
        <v>53</v>
      </c>
      <c r="AC267" s="84" t="s">
        <v>51</v>
      </c>
      <c r="AD267" s="84" t="s">
        <v>53</v>
      </c>
      <c r="AE267" s="84" t="s">
        <v>51</v>
      </c>
      <c r="AF267" s="84" t="s">
        <v>53</v>
      </c>
      <c r="AG267" s="5"/>
    </row>
    <row r="268" spans="1:33" x14ac:dyDescent="0.25">
      <c r="A268" s="94">
        <f t="shared" si="28"/>
        <v>257</v>
      </c>
      <c r="B268" s="99" t="s">
        <v>946</v>
      </c>
      <c r="C268" s="83" t="s">
        <v>947</v>
      </c>
      <c r="D268" s="83" t="s">
        <v>43</v>
      </c>
      <c r="E268" s="83" t="s">
        <v>777</v>
      </c>
      <c r="F268" s="83" t="s">
        <v>58</v>
      </c>
      <c r="G268" s="83" t="s">
        <v>59</v>
      </c>
      <c r="H268" s="83" t="s">
        <v>778</v>
      </c>
      <c r="I268" s="83" t="s">
        <v>779</v>
      </c>
      <c r="J268" s="83" t="s">
        <v>948</v>
      </c>
      <c r="K268" s="83" t="s">
        <v>949</v>
      </c>
      <c r="L268" s="83" t="s">
        <v>3</v>
      </c>
      <c r="M268" s="84" t="s">
        <v>51</v>
      </c>
      <c r="N268" s="83" t="s">
        <v>52</v>
      </c>
      <c r="O268" s="85">
        <v>78</v>
      </c>
      <c r="P268" s="85"/>
      <c r="Q268" s="85">
        <f t="shared" si="29"/>
        <v>78</v>
      </c>
      <c r="R268" s="86">
        <v>8900</v>
      </c>
      <c r="S268" s="87">
        <f t="shared" si="30"/>
        <v>694200</v>
      </c>
      <c r="T268" s="87">
        <f t="shared" si="31"/>
        <v>208260</v>
      </c>
      <c r="U268" s="87">
        <f>VLOOKUP(B268,'Tranche 1-3 2024'!$B$12:$BB$441,53,FALSE)</f>
        <v>694200</v>
      </c>
      <c r="V268" s="87">
        <f t="shared" si="32"/>
        <v>0</v>
      </c>
      <c r="W268" s="87">
        <f t="shared" si="33"/>
        <v>208260</v>
      </c>
      <c r="X268" s="88">
        <f t="shared" si="34"/>
        <v>208260</v>
      </c>
      <c r="Y268" s="84" t="s">
        <v>53</v>
      </c>
      <c r="Z268" s="84" t="s">
        <v>53</v>
      </c>
      <c r="AA268" s="84" t="s">
        <v>53</v>
      </c>
      <c r="AB268" s="84" t="s">
        <v>53</v>
      </c>
      <c r="AC268" s="84" t="s">
        <v>53</v>
      </c>
      <c r="AD268" s="84" t="s">
        <v>53</v>
      </c>
      <c r="AE268" s="84" t="s">
        <v>51</v>
      </c>
      <c r="AF268" s="84" t="s">
        <v>51</v>
      </c>
      <c r="AG268" s="5"/>
    </row>
    <row r="269" spans="1:33" x14ac:dyDescent="0.25">
      <c r="A269" s="94">
        <f t="shared" si="28"/>
        <v>258</v>
      </c>
      <c r="B269" s="99" t="s">
        <v>1098</v>
      </c>
      <c r="C269" s="83" t="s">
        <v>1099</v>
      </c>
      <c r="D269" s="83" t="s">
        <v>56</v>
      </c>
      <c r="E269" s="83" t="s">
        <v>777</v>
      </c>
      <c r="F269" s="83" t="s">
        <v>58</v>
      </c>
      <c r="G269" s="83" t="s">
        <v>59</v>
      </c>
      <c r="H269" s="83" t="s">
        <v>1100</v>
      </c>
      <c r="I269" s="83" t="s">
        <v>779</v>
      </c>
      <c r="J269" s="83" t="s">
        <v>1101</v>
      </c>
      <c r="K269" s="83" t="s">
        <v>1102</v>
      </c>
      <c r="L269" s="83" t="s">
        <v>3</v>
      </c>
      <c r="M269" s="84" t="s">
        <v>51</v>
      </c>
      <c r="N269" s="83" t="s">
        <v>52</v>
      </c>
      <c r="O269" s="85">
        <v>18</v>
      </c>
      <c r="P269" s="85"/>
      <c r="Q269" s="85">
        <f t="shared" si="29"/>
        <v>18</v>
      </c>
      <c r="R269" s="86">
        <v>8900</v>
      </c>
      <c r="S269" s="87">
        <f t="shared" si="30"/>
        <v>160200</v>
      </c>
      <c r="T269" s="87">
        <f t="shared" si="31"/>
        <v>48060</v>
      </c>
      <c r="U269" s="87">
        <f>VLOOKUP(B269,'Tranche 1-3 2024'!$B$12:$BB$441,53,FALSE)</f>
        <v>160200</v>
      </c>
      <c r="V269" s="87">
        <f t="shared" si="32"/>
        <v>0</v>
      </c>
      <c r="W269" s="87">
        <f t="shared" si="33"/>
        <v>48060</v>
      </c>
      <c r="X269" s="88">
        <f t="shared" si="34"/>
        <v>48060</v>
      </c>
      <c r="Y269" s="84" t="s">
        <v>53</v>
      </c>
      <c r="Z269" s="84" t="s">
        <v>53</v>
      </c>
      <c r="AA269" s="84" t="s">
        <v>53</v>
      </c>
      <c r="AB269" s="84" t="s">
        <v>53</v>
      </c>
      <c r="AC269" s="84" t="s">
        <v>53</v>
      </c>
      <c r="AD269" s="84" t="s">
        <v>53</v>
      </c>
      <c r="AE269" s="84" t="s">
        <v>51</v>
      </c>
      <c r="AF269" s="84" t="s">
        <v>51</v>
      </c>
      <c r="AG269" s="5"/>
    </row>
    <row r="270" spans="1:33" x14ac:dyDescent="0.25">
      <c r="A270" s="94">
        <f t="shared" si="28"/>
        <v>259</v>
      </c>
      <c r="B270" s="99" t="s">
        <v>954</v>
      </c>
      <c r="C270" s="83" t="s">
        <v>955</v>
      </c>
      <c r="D270" s="83" t="s">
        <v>56</v>
      </c>
      <c r="E270" s="83" t="s">
        <v>304</v>
      </c>
      <c r="F270" s="83" t="s">
        <v>45</v>
      </c>
      <c r="G270" s="83" t="s">
        <v>46</v>
      </c>
      <c r="H270" s="83" t="s">
        <v>778</v>
      </c>
      <c r="I270" s="83" t="s">
        <v>779</v>
      </c>
      <c r="J270" s="83" t="s">
        <v>956</v>
      </c>
      <c r="K270" s="83" t="s">
        <v>957</v>
      </c>
      <c r="L270" s="83" t="s">
        <v>3</v>
      </c>
      <c r="M270" s="84" t="s">
        <v>51</v>
      </c>
      <c r="N270" s="83" t="s">
        <v>52</v>
      </c>
      <c r="O270" s="85">
        <v>20</v>
      </c>
      <c r="P270" s="85"/>
      <c r="Q270" s="85">
        <f t="shared" si="29"/>
        <v>20</v>
      </c>
      <c r="R270" s="86">
        <v>8900</v>
      </c>
      <c r="S270" s="87">
        <f t="shared" si="30"/>
        <v>178000</v>
      </c>
      <c r="T270" s="87">
        <f t="shared" si="31"/>
        <v>53400</v>
      </c>
      <c r="U270" s="87">
        <f>VLOOKUP(B270,'Tranche 1-3 2024'!$B$12:$BB$441,53,FALSE)</f>
        <v>186900</v>
      </c>
      <c r="V270" s="87">
        <f t="shared" si="32"/>
        <v>-8900</v>
      </c>
      <c r="W270" s="87">
        <f t="shared" si="33"/>
        <v>44500</v>
      </c>
      <c r="X270" s="88">
        <f t="shared" si="34"/>
        <v>44500</v>
      </c>
      <c r="Y270" s="84" t="s">
        <v>53</v>
      </c>
      <c r="Z270" s="84" t="s">
        <v>53</v>
      </c>
      <c r="AA270" s="84" t="s">
        <v>53</v>
      </c>
      <c r="AB270" s="84" t="s">
        <v>53</v>
      </c>
      <c r="AC270" s="84" t="s">
        <v>53</v>
      </c>
      <c r="AD270" s="84" t="s">
        <v>53</v>
      </c>
      <c r="AE270" s="84" t="s">
        <v>51</v>
      </c>
      <c r="AF270" s="84" t="s">
        <v>53</v>
      </c>
      <c r="AG270" s="5"/>
    </row>
    <row r="271" spans="1:33" x14ac:dyDescent="0.25">
      <c r="A271" s="94">
        <f t="shared" si="28"/>
        <v>260</v>
      </c>
      <c r="B271" s="99" t="s">
        <v>958</v>
      </c>
      <c r="C271" s="83" t="s">
        <v>959</v>
      </c>
      <c r="D271" s="83" t="s">
        <v>56</v>
      </c>
      <c r="E271" s="83" t="s">
        <v>777</v>
      </c>
      <c r="F271" s="83" t="s">
        <v>58</v>
      </c>
      <c r="G271" s="83" t="s">
        <v>59</v>
      </c>
      <c r="H271" s="83" t="s">
        <v>778</v>
      </c>
      <c r="I271" s="83" t="s">
        <v>779</v>
      </c>
      <c r="J271" s="83" t="s">
        <v>960</v>
      </c>
      <c r="K271" s="83" t="s">
        <v>961</v>
      </c>
      <c r="L271" s="83" t="s">
        <v>3</v>
      </c>
      <c r="M271" s="84" t="s">
        <v>51</v>
      </c>
      <c r="N271" s="83" t="s">
        <v>52</v>
      </c>
      <c r="O271" s="85">
        <v>22</v>
      </c>
      <c r="P271" s="85"/>
      <c r="Q271" s="85">
        <f t="shared" si="29"/>
        <v>22</v>
      </c>
      <c r="R271" s="86">
        <v>8900</v>
      </c>
      <c r="S271" s="87">
        <f t="shared" si="30"/>
        <v>195800</v>
      </c>
      <c r="T271" s="87">
        <f t="shared" si="31"/>
        <v>58740</v>
      </c>
      <c r="U271" s="87">
        <f>VLOOKUP(B271,'Tranche 1-3 2024'!$B$12:$BB$441,53,FALSE)</f>
        <v>195800</v>
      </c>
      <c r="V271" s="87">
        <f t="shared" si="32"/>
        <v>0</v>
      </c>
      <c r="W271" s="87">
        <f t="shared" si="33"/>
        <v>58740</v>
      </c>
      <c r="X271" s="88">
        <f t="shared" si="34"/>
        <v>58740</v>
      </c>
      <c r="Y271" s="84" t="s">
        <v>53</v>
      </c>
      <c r="Z271" s="84" t="s">
        <v>53</v>
      </c>
      <c r="AA271" s="84" t="s">
        <v>53</v>
      </c>
      <c r="AB271" s="84" t="s">
        <v>53</v>
      </c>
      <c r="AC271" s="84" t="s">
        <v>53</v>
      </c>
      <c r="AD271" s="84" t="s">
        <v>53</v>
      </c>
      <c r="AE271" s="84" t="s">
        <v>51</v>
      </c>
      <c r="AF271" s="84" t="s">
        <v>51</v>
      </c>
      <c r="AG271" s="5"/>
    </row>
    <row r="272" spans="1:33" x14ac:dyDescent="0.25">
      <c r="A272" s="94">
        <f t="shared" si="28"/>
        <v>261</v>
      </c>
      <c r="B272" s="99" t="s">
        <v>962</v>
      </c>
      <c r="C272" s="83" t="s">
        <v>963</v>
      </c>
      <c r="D272" s="83" t="s">
        <v>43</v>
      </c>
      <c r="E272" s="83" t="s">
        <v>68</v>
      </c>
      <c r="F272" s="83" t="s">
        <v>45</v>
      </c>
      <c r="G272" s="83" t="s">
        <v>46</v>
      </c>
      <c r="H272" s="83" t="s">
        <v>778</v>
      </c>
      <c r="I272" s="83" t="s">
        <v>779</v>
      </c>
      <c r="J272" s="83" t="s">
        <v>964</v>
      </c>
      <c r="K272" s="83" t="s">
        <v>965</v>
      </c>
      <c r="L272" s="83" t="s">
        <v>3</v>
      </c>
      <c r="M272" s="84" t="s">
        <v>51</v>
      </c>
      <c r="N272" s="83" t="s">
        <v>52</v>
      </c>
      <c r="O272" s="85">
        <v>38</v>
      </c>
      <c r="P272" s="85"/>
      <c r="Q272" s="85">
        <f t="shared" si="29"/>
        <v>38</v>
      </c>
      <c r="R272" s="86">
        <v>8900</v>
      </c>
      <c r="S272" s="87">
        <f t="shared" si="30"/>
        <v>338200</v>
      </c>
      <c r="T272" s="87">
        <f t="shared" si="31"/>
        <v>101460</v>
      </c>
      <c r="U272" s="87">
        <f>VLOOKUP(B272,'Tranche 1-3 2024'!$B$12:$BB$441,53,FALSE)</f>
        <v>338200</v>
      </c>
      <c r="V272" s="87">
        <f t="shared" si="32"/>
        <v>0</v>
      </c>
      <c r="W272" s="87">
        <f t="shared" si="33"/>
        <v>101460</v>
      </c>
      <c r="X272" s="88">
        <f t="shared" si="34"/>
        <v>101460</v>
      </c>
      <c r="Y272" s="84" t="s">
        <v>53</v>
      </c>
      <c r="Z272" s="84" t="s">
        <v>53</v>
      </c>
      <c r="AA272" s="84" t="s">
        <v>53</v>
      </c>
      <c r="AB272" s="84" t="s">
        <v>53</v>
      </c>
      <c r="AC272" s="84" t="s">
        <v>53</v>
      </c>
      <c r="AD272" s="84" t="s">
        <v>53</v>
      </c>
      <c r="AE272" s="84" t="s">
        <v>51</v>
      </c>
      <c r="AF272" s="84" t="s">
        <v>51</v>
      </c>
      <c r="AG272" s="5"/>
    </row>
    <row r="273" spans="1:33" x14ac:dyDescent="0.25">
      <c r="A273" s="94">
        <f t="shared" si="28"/>
        <v>262</v>
      </c>
      <c r="B273" s="99" t="s">
        <v>966</v>
      </c>
      <c r="C273" s="83" t="s">
        <v>967</v>
      </c>
      <c r="D273" s="83" t="s">
        <v>56</v>
      </c>
      <c r="E273" s="83" t="s">
        <v>304</v>
      </c>
      <c r="F273" s="83" t="s">
        <v>45</v>
      </c>
      <c r="G273" s="83" t="s">
        <v>46</v>
      </c>
      <c r="H273" s="83" t="s">
        <v>778</v>
      </c>
      <c r="I273" s="83" t="s">
        <v>779</v>
      </c>
      <c r="J273" s="83" t="s">
        <v>968</v>
      </c>
      <c r="K273" s="83" t="s">
        <v>969</v>
      </c>
      <c r="L273" s="83" t="s">
        <v>3</v>
      </c>
      <c r="M273" s="84" t="s">
        <v>51</v>
      </c>
      <c r="N273" s="83" t="s">
        <v>52</v>
      </c>
      <c r="O273" s="85">
        <v>55</v>
      </c>
      <c r="P273" s="85"/>
      <c r="Q273" s="85">
        <f t="shared" si="29"/>
        <v>55</v>
      </c>
      <c r="R273" s="86">
        <v>8900</v>
      </c>
      <c r="S273" s="87">
        <f t="shared" si="30"/>
        <v>489500</v>
      </c>
      <c r="T273" s="87">
        <f t="shared" si="31"/>
        <v>146850</v>
      </c>
      <c r="U273" s="87">
        <f>VLOOKUP(B273,'Tranche 1-3 2024'!$B$12:$BB$441,53,FALSE)</f>
        <v>489500</v>
      </c>
      <c r="V273" s="87">
        <f t="shared" si="32"/>
        <v>0</v>
      </c>
      <c r="W273" s="87">
        <f t="shared" si="33"/>
        <v>146850</v>
      </c>
      <c r="X273" s="88">
        <f t="shared" si="34"/>
        <v>146850</v>
      </c>
      <c r="Y273" s="84" t="s">
        <v>53</v>
      </c>
      <c r="Z273" s="84" t="s">
        <v>53</v>
      </c>
      <c r="AA273" s="84" t="s">
        <v>53</v>
      </c>
      <c r="AB273" s="84" t="s">
        <v>53</v>
      </c>
      <c r="AC273" s="84" t="s">
        <v>53</v>
      </c>
      <c r="AD273" s="84" t="s">
        <v>53</v>
      </c>
      <c r="AE273" s="84" t="s">
        <v>51</v>
      </c>
      <c r="AF273" s="84" t="s">
        <v>51</v>
      </c>
      <c r="AG273" s="5"/>
    </row>
    <row r="274" spans="1:33" x14ac:dyDescent="0.25">
      <c r="A274" s="94">
        <f t="shared" si="28"/>
        <v>263</v>
      </c>
      <c r="B274" s="99" t="s">
        <v>970</v>
      </c>
      <c r="C274" s="83" t="s">
        <v>971</v>
      </c>
      <c r="D274" s="83" t="s">
        <v>43</v>
      </c>
      <c r="E274" s="83" t="s">
        <v>777</v>
      </c>
      <c r="F274" s="83" t="s">
        <v>58</v>
      </c>
      <c r="G274" s="83" t="s">
        <v>59</v>
      </c>
      <c r="H274" s="83" t="s">
        <v>778</v>
      </c>
      <c r="I274" s="83" t="s">
        <v>779</v>
      </c>
      <c r="J274" s="83" t="s">
        <v>972</v>
      </c>
      <c r="K274" s="83" t="s">
        <v>973</v>
      </c>
      <c r="L274" s="83" t="s">
        <v>3</v>
      </c>
      <c r="M274" s="84" t="s">
        <v>51</v>
      </c>
      <c r="N274" s="83" t="s">
        <v>52</v>
      </c>
      <c r="O274" s="85">
        <v>109</v>
      </c>
      <c r="P274" s="85"/>
      <c r="Q274" s="85">
        <f t="shared" si="29"/>
        <v>109</v>
      </c>
      <c r="R274" s="86">
        <v>8900</v>
      </c>
      <c r="S274" s="87">
        <f t="shared" si="30"/>
        <v>970100</v>
      </c>
      <c r="T274" s="87">
        <f t="shared" si="31"/>
        <v>291030</v>
      </c>
      <c r="U274" s="87">
        <f>VLOOKUP(B274,'Tranche 1-3 2024'!$B$12:$BB$441,53,FALSE)</f>
        <v>979000</v>
      </c>
      <c r="V274" s="87">
        <f t="shared" si="32"/>
        <v>-8900</v>
      </c>
      <c r="W274" s="87">
        <f t="shared" si="33"/>
        <v>282130</v>
      </c>
      <c r="X274" s="88">
        <f t="shared" si="34"/>
        <v>282130</v>
      </c>
      <c r="Y274" s="84" t="s">
        <v>53</v>
      </c>
      <c r="Z274" s="84" t="s">
        <v>53</v>
      </c>
      <c r="AA274" s="84" t="s">
        <v>53</v>
      </c>
      <c r="AB274" s="84" t="s">
        <v>53</v>
      </c>
      <c r="AC274" s="84" t="s">
        <v>53</v>
      </c>
      <c r="AD274" s="84" t="s">
        <v>53</v>
      </c>
      <c r="AE274" s="84" t="s">
        <v>51</v>
      </c>
      <c r="AF274" s="84" t="s">
        <v>51</v>
      </c>
      <c r="AG274" s="5"/>
    </row>
    <row r="275" spans="1:33" x14ac:dyDescent="0.25">
      <c r="A275" s="94">
        <f t="shared" si="28"/>
        <v>264</v>
      </c>
      <c r="B275" s="99" t="s">
        <v>1094</v>
      </c>
      <c r="C275" s="83" t="s">
        <v>1095</v>
      </c>
      <c r="D275" s="83" t="s">
        <v>43</v>
      </c>
      <c r="E275" s="83" t="s">
        <v>777</v>
      </c>
      <c r="F275" s="83" t="s">
        <v>58</v>
      </c>
      <c r="G275" s="83" t="s">
        <v>59</v>
      </c>
      <c r="H275" s="83" t="s">
        <v>976</v>
      </c>
      <c r="I275" s="83" t="s">
        <v>779</v>
      </c>
      <c r="J275" s="83" t="s">
        <v>1096</v>
      </c>
      <c r="K275" s="83" t="s">
        <v>1097</v>
      </c>
      <c r="L275" s="83" t="s">
        <v>3</v>
      </c>
      <c r="M275" s="84" t="s">
        <v>51</v>
      </c>
      <c r="N275" s="83" t="s">
        <v>76</v>
      </c>
      <c r="O275" s="85">
        <v>67</v>
      </c>
      <c r="P275" s="85"/>
      <c r="Q275" s="85">
        <f t="shared" si="29"/>
        <v>67</v>
      </c>
      <c r="R275" s="86">
        <v>8900</v>
      </c>
      <c r="S275" s="87">
        <f t="shared" si="30"/>
        <v>596300</v>
      </c>
      <c r="T275" s="87">
        <f t="shared" si="31"/>
        <v>178890</v>
      </c>
      <c r="U275" s="87">
        <f>VLOOKUP(B275,'Tranche 1-3 2024'!$B$12:$BB$441,53,FALSE)</f>
        <v>596300</v>
      </c>
      <c r="V275" s="87">
        <f t="shared" si="32"/>
        <v>0</v>
      </c>
      <c r="W275" s="87">
        <f t="shared" si="33"/>
        <v>178890</v>
      </c>
      <c r="X275" s="88">
        <f t="shared" si="34"/>
        <v>178890</v>
      </c>
      <c r="Y275" s="84" t="s">
        <v>53</v>
      </c>
      <c r="Z275" s="84" t="s">
        <v>53</v>
      </c>
      <c r="AA275" s="84" t="s">
        <v>53</v>
      </c>
      <c r="AB275" s="84" t="s">
        <v>53</v>
      </c>
      <c r="AC275" s="84" t="s">
        <v>53</v>
      </c>
      <c r="AD275" s="84" t="s">
        <v>53</v>
      </c>
      <c r="AE275" s="84" t="s">
        <v>51</v>
      </c>
      <c r="AF275" s="84" t="s">
        <v>51</v>
      </c>
      <c r="AG275" s="5"/>
    </row>
    <row r="276" spans="1:33" x14ac:dyDescent="0.25">
      <c r="A276" s="94">
        <f t="shared" si="28"/>
        <v>265</v>
      </c>
      <c r="B276" s="99" t="s">
        <v>1179</v>
      </c>
      <c r="C276" s="83" t="s">
        <v>1180</v>
      </c>
      <c r="D276" s="83" t="s">
        <v>43</v>
      </c>
      <c r="E276" s="83" t="s">
        <v>1135</v>
      </c>
      <c r="F276" s="83" t="s">
        <v>58</v>
      </c>
      <c r="G276" s="83" t="s">
        <v>59</v>
      </c>
      <c r="H276" s="83" t="s">
        <v>1181</v>
      </c>
      <c r="I276" s="83" t="s">
        <v>1130</v>
      </c>
      <c r="J276" s="83" t="s">
        <v>1182</v>
      </c>
      <c r="K276" s="83" t="s">
        <v>1183</v>
      </c>
      <c r="L276" s="83" t="s">
        <v>3</v>
      </c>
      <c r="M276" s="84" t="s">
        <v>51</v>
      </c>
      <c r="N276" s="83" t="s">
        <v>76</v>
      </c>
      <c r="O276" s="85">
        <v>151</v>
      </c>
      <c r="P276" s="85">
        <f>VLOOKUP(B276,'[1]Student Wthout BRN'!AF$3:AG$294,2,FALSE)</f>
        <v>69</v>
      </c>
      <c r="Q276" s="85">
        <f t="shared" si="29"/>
        <v>82</v>
      </c>
      <c r="R276" s="86">
        <v>8900</v>
      </c>
      <c r="S276" s="87">
        <f t="shared" si="30"/>
        <v>729800</v>
      </c>
      <c r="T276" s="87">
        <f t="shared" si="31"/>
        <v>218940</v>
      </c>
      <c r="U276" s="87">
        <f>VLOOKUP(B276,'Tranche 1-3 2024'!$B$12:$BB$441,53,FALSE)</f>
        <v>1343900</v>
      </c>
      <c r="V276" s="87">
        <f t="shared" si="32"/>
        <v>0</v>
      </c>
      <c r="W276" s="87">
        <f t="shared" si="33"/>
        <v>218940</v>
      </c>
      <c r="X276" s="88">
        <f t="shared" si="34"/>
        <v>218940</v>
      </c>
      <c r="Y276" s="84" t="s">
        <v>53</v>
      </c>
      <c r="Z276" s="84" t="s">
        <v>53</v>
      </c>
      <c r="AA276" s="84" t="s">
        <v>53</v>
      </c>
      <c r="AB276" s="84" t="s">
        <v>53</v>
      </c>
      <c r="AC276" s="84" t="s">
        <v>53</v>
      </c>
      <c r="AD276" s="84" t="s">
        <v>53</v>
      </c>
      <c r="AE276" s="84" t="s">
        <v>51</v>
      </c>
      <c r="AF276" s="84" t="s">
        <v>51</v>
      </c>
      <c r="AG276" s="5"/>
    </row>
    <row r="277" spans="1:33" x14ac:dyDescent="0.25">
      <c r="A277" s="94">
        <f t="shared" si="28"/>
        <v>266</v>
      </c>
      <c r="B277" s="100" t="s">
        <v>1455</v>
      </c>
      <c r="C277" s="83" t="s">
        <v>1456</v>
      </c>
      <c r="D277" s="83" t="s">
        <v>43</v>
      </c>
      <c r="E277" s="83" t="s">
        <v>1135</v>
      </c>
      <c r="F277" s="83" t="s">
        <v>58</v>
      </c>
      <c r="G277" s="83" t="s">
        <v>59</v>
      </c>
      <c r="H277" s="83" t="s">
        <v>1448</v>
      </c>
      <c r="I277" s="83" t="s">
        <v>1130</v>
      </c>
      <c r="J277" s="83" t="s">
        <v>1457</v>
      </c>
      <c r="K277" s="83" t="s">
        <v>1458</v>
      </c>
      <c r="L277" s="83" t="s">
        <v>3</v>
      </c>
      <c r="M277" s="84" t="s">
        <v>51</v>
      </c>
      <c r="N277" s="83" t="s">
        <v>52</v>
      </c>
      <c r="O277" s="85">
        <v>32</v>
      </c>
      <c r="P277" s="85">
        <f>VLOOKUP(B277,'[1]Student Wthout BRN'!AF$3:AG$294,2,FALSE)</f>
        <v>2</v>
      </c>
      <c r="Q277" s="85">
        <f t="shared" si="29"/>
        <v>30</v>
      </c>
      <c r="R277" s="86">
        <v>8900</v>
      </c>
      <c r="S277" s="87">
        <f t="shared" si="30"/>
        <v>267000</v>
      </c>
      <c r="T277" s="87">
        <f t="shared" si="31"/>
        <v>80100</v>
      </c>
      <c r="U277" s="87">
        <f>VLOOKUP(B277,'Tranche 1-3 2024'!$B$12:$BB$441,53,FALSE)</f>
        <v>284800</v>
      </c>
      <c r="V277" s="87">
        <f t="shared" si="32"/>
        <v>0</v>
      </c>
      <c r="W277" s="87">
        <f t="shared" si="33"/>
        <v>80100</v>
      </c>
      <c r="X277" s="88">
        <f t="shared" si="34"/>
        <v>80100</v>
      </c>
      <c r="Y277" s="84" t="s">
        <v>51</v>
      </c>
      <c r="Z277" s="84" t="s">
        <v>51</v>
      </c>
      <c r="AA277" s="84" t="s">
        <v>53</v>
      </c>
      <c r="AB277" s="84" t="s">
        <v>53</v>
      </c>
      <c r="AC277" s="84" t="s">
        <v>53</v>
      </c>
      <c r="AD277" s="84" t="s">
        <v>53</v>
      </c>
      <c r="AE277" s="84" t="s">
        <v>51</v>
      </c>
      <c r="AF277" s="84" t="s">
        <v>51</v>
      </c>
      <c r="AG277" s="5"/>
    </row>
    <row r="278" spans="1:33" x14ac:dyDescent="0.25">
      <c r="A278" s="94">
        <f t="shared" si="28"/>
        <v>267</v>
      </c>
      <c r="B278" s="99" t="s">
        <v>1464</v>
      </c>
      <c r="C278" s="83" t="s">
        <v>1465</v>
      </c>
      <c r="D278" s="83" t="s">
        <v>43</v>
      </c>
      <c r="E278" s="83" t="s">
        <v>1135</v>
      </c>
      <c r="F278" s="83" t="s">
        <v>58</v>
      </c>
      <c r="G278" s="83" t="s">
        <v>59</v>
      </c>
      <c r="H278" s="83" t="s">
        <v>1466</v>
      </c>
      <c r="I278" s="83" t="s">
        <v>1130</v>
      </c>
      <c r="J278" s="83" t="s">
        <v>1467</v>
      </c>
      <c r="K278" s="83" t="s">
        <v>1468</v>
      </c>
      <c r="L278" s="83" t="s">
        <v>3</v>
      </c>
      <c r="M278" s="84" t="s">
        <v>51</v>
      </c>
      <c r="N278" s="83" t="s">
        <v>52</v>
      </c>
      <c r="O278" s="85">
        <v>103</v>
      </c>
      <c r="P278" s="85">
        <f>VLOOKUP(B278,'[1]Student Wthout BRN'!AF$3:AG$294,2,FALSE)</f>
        <v>13</v>
      </c>
      <c r="Q278" s="85">
        <f t="shared" si="29"/>
        <v>90</v>
      </c>
      <c r="R278" s="86">
        <v>8900</v>
      </c>
      <c r="S278" s="87">
        <f t="shared" si="30"/>
        <v>801000</v>
      </c>
      <c r="T278" s="87">
        <f t="shared" si="31"/>
        <v>240300</v>
      </c>
      <c r="U278" s="87">
        <f>VLOOKUP(B278,'Tranche 1-3 2024'!$B$12:$BB$441,53,FALSE)</f>
        <v>916700</v>
      </c>
      <c r="V278" s="87">
        <f t="shared" si="32"/>
        <v>0</v>
      </c>
      <c r="W278" s="87">
        <f t="shared" si="33"/>
        <v>240300</v>
      </c>
      <c r="X278" s="88">
        <f t="shared" si="34"/>
        <v>240300</v>
      </c>
      <c r="Y278" s="84" t="s">
        <v>53</v>
      </c>
      <c r="Z278" s="84" t="s">
        <v>53</v>
      </c>
      <c r="AA278" s="84" t="s">
        <v>53</v>
      </c>
      <c r="AB278" s="84" t="s">
        <v>53</v>
      </c>
      <c r="AC278" s="84" t="s">
        <v>53</v>
      </c>
      <c r="AD278" s="84" t="s">
        <v>53</v>
      </c>
      <c r="AE278" s="84" t="s">
        <v>51</v>
      </c>
      <c r="AF278" s="84" t="s">
        <v>51</v>
      </c>
      <c r="AG278" s="5"/>
    </row>
    <row r="279" spans="1:33" x14ac:dyDescent="0.25">
      <c r="A279" s="94">
        <f t="shared" si="28"/>
        <v>268</v>
      </c>
      <c r="B279" s="99" t="s">
        <v>1127</v>
      </c>
      <c r="C279" s="83" t="s">
        <v>1128</v>
      </c>
      <c r="D279" s="83" t="s">
        <v>56</v>
      </c>
      <c r="E279" s="83" t="s">
        <v>179</v>
      </c>
      <c r="F279" s="83" t="s">
        <v>45</v>
      </c>
      <c r="G279" s="83" t="s">
        <v>46</v>
      </c>
      <c r="H279" s="83" t="s">
        <v>1129</v>
      </c>
      <c r="I279" s="83" t="s">
        <v>1130</v>
      </c>
      <c r="J279" s="83" t="s">
        <v>1131</v>
      </c>
      <c r="K279" s="83" t="s">
        <v>1132</v>
      </c>
      <c r="L279" s="83" t="s">
        <v>3</v>
      </c>
      <c r="M279" s="84" t="s">
        <v>51</v>
      </c>
      <c r="N279" s="83" t="s">
        <v>76</v>
      </c>
      <c r="O279" s="85">
        <v>475</v>
      </c>
      <c r="P279" s="85"/>
      <c r="Q279" s="85">
        <f t="shared" si="29"/>
        <v>475</v>
      </c>
      <c r="R279" s="86">
        <v>8900</v>
      </c>
      <c r="S279" s="87">
        <f t="shared" si="30"/>
        <v>4227500</v>
      </c>
      <c r="T279" s="87">
        <f t="shared" si="31"/>
        <v>1268250</v>
      </c>
      <c r="U279" s="87">
        <f>VLOOKUP(B279,'Tranche 1-3 2024'!$B$12:$BB$441,53,FALSE)</f>
        <v>4236400</v>
      </c>
      <c r="V279" s="87">
        <f t="shared" si="32"/>
        <v>-8900</v>
      </c>
      <c r="W279" s="87">
        <f t="shared" si="33"/>
        <v>1259350</v>
      </c>
      <c r="X279" s="88">
        <f t="shared" si="34"/>
        <v>1259350</v>
      </c>
      <c r="Y279" s="84" t="s">
        <v>53</v>
      </c>
      <c r="Z279" s="84" t="s">
        <v>53</v>
      </c>
      <c r="AA279" s="84" t="s">
        <v>53</v>
      </c>
      <c r="AB279" s="84" t="s">
        <v>53</v>
      </c>
      <c r="AC279" s="84" t="s">
        <v>53</v>
      </c>
      <c r="AD279" s="84" t="s">
        <v>53</v>
      </c>
      <c r="AE279" s="84" t="s">
        <v>51</v>
      </c>
      <c r="AF279" s="84" t="s">
        <v>51</v>
      </c>
      <c r="AG279" s="5"/>
    </row>
    <row r="280" spans="1:33" x14ac:dyDescent="0.25">
      <c r="A280" s="94">
        <f t="shared" si="28"/>
        <v>269</v>
      </c>
      <c r="B280" s="100" t="s">
        <v>1399</v>
      </c>
      <c r="C280" s="83" t="s">
        <v>1400</v>
      </c>
      <c r="D280" s="83" t="s">
        <v>43</v>
      </c>
      <c r="E280" s="83" t="s">
        <v>193</v>
      </c>
      <c r="F280" s="83" t="s">
        <v>45</v>
      </c>
      <c r="G280" s="83" t="s">
        <v>46</v>
      </c>
      <c r="H280" s="83" t="s">
        <v>1129</v>
      </c>
      <c r="I280" s="83" t="s">
        <v>1130</v>
      </c>
      <c r="J280" s="83" t="s">
        <v>1401</v>
      </c>
      <c r="K280" s="83" t="s">
        <v>1402</v>
      </c>
      <c r="L280" s="83" t="s">
        <v>3</v>
      </c>
      <c r="M280" s="84" t="s">
        <v>51</v>
      </c>
      <c r="N280" s="83" t="s">
        <v>52</v>
      </c>
      <c r="O280" s="85">
        <v>0</v>
      </c>
      <c r="P280" s="85"/>
      <c r="Q280" s="85">
        <f t="shared" si="29"/>
        <v>0</v>
      </c>
      <c r="R280" s="86">
        <v>8900</v>
      </c>
      <c r="S280" s="87">
        <f t="shared" si="30"/>
        <v>0</v>
      </c>
      <c r="T280" s="87">
        <f t="shared" si="31"/>
        <v>0</v>
      </c>
      <c r="U280" s="87">
        <f>VLOOKUP(B280,'Tranche 1-3 2024'!$B$12:$BB$441,53,FALSE)</f>
        <v>0</v>
      </c>
      <c r="V280" s="87">
        <f t="shared" si="32"/>
        <v>0</v>
      </c>
      <c r="W280" s="87">
        <f t="shared" si="33"/>
        <v>0</v>
      </c>
      <c r="X280" s="88">
        <f t="shared" si="34"/>
        <v>0</v>
      </c>
      <c r="Y280" s="84" t="s">
        <v>51</v>
      </c>
      <c r="Z280" s="84" t="s">
        <v>51</v>
      </c>
      <c r="AA280" s="84" t="s">
        <v>51</v>
      </c>
      <c r="AB280" s="84" t="s">
        <v>51</v>
      </c>
      <c r="AC280" s="84" t="s">
        <v>51</v>
      </c>
      <c r="AD280" s="84" t="s">
        <v>51</v>
      </c>
      <c r="AE280" s="84" t="s">
        <v>51</v>
      </c>
      <c r="AF280" s="84" t="s">
        <v>53</v>
      </c>
      <c r="AG280" s="5"/>
    </row>
    <row r="281" spans="1:33" x14ac:dyDescent="0.25">
      <c r="A281" s="94">
        <f t="shared" si="28"/>
        <v>270</v>
      </c>
      <c r="B281" s="100" t="s">
        <v>1429</v>
      </c>
      <c r="C281" s="83" t="s">
        <v>1430</v>
      </c>
      <c r="D281" s="83" t="s">
        <v>43</v>
      </c>
      <c r="E281" s="83" t="s">
        <v>1135</v>
      </c>
      <c r="F281" s="83" t="s">
        <v>58</v>
      </c>
      <c r="G281" s="83" t="s">
        <v>59</v>
      </c>
      <c r="H281" s="83" t="s">
        <v>1129</v>
      </c>
      <c r="I281" s="83" t="s">
        <v>1130</v>
      </c>
      <c r="J281" s="83"/>
      <c r="K281" s="83"/>
      <c r="L281" s="83" t="s">
        <v>3</v>
      </c>
      <c r="M281" s="84" t="s">
        <v>51</v>
      </c>
      <c r="N281" s="83" t="s">
        <v>52</v>
      </c>
      <c r="O281" s="85">
        <v>205</v>
      </c>
      <c r="P281" s="85">
        <f>VLOOKUP(B281,'[1]Student Wthout BRN'!AF$3:AG$294,2,FALSE)</f>
        <v>6</v>
      </c>
      <c r="Q281" s="85">
        <f t="shared" si="29"/>
        <v>199</v>
      </c>
      <c r="R281" s="86">
        <v>8900</v>
      </c>
      <c r="S281" s="87">
        <f t="shared" si="30"/>
        <v>1771100</v>
      </c>
      <c r="T281" s="87">
        <f t="shared" si="31"/>
        <v>531330</v>
      </c>
      <c r="U281" s="87">
        <f>VLOOKUP(B281,'Tranche 1-3 2024'!$B$12:$BB$441,53,FALSE)</f>
        <v>1833400</v>
      </c>
      <c r="V281" s="87">
        <f t="shared" si="32"/>
        <v>-8900</v>
      </c>
      <c r="W281" s="87">
        <f t="shared" si="33"/>
        <v>522430</v>
      </c>
      <c r="X281" s="88">
        <f t="shared" si="34"/>
        <v>522430</v>
      </c>
      <c r="Y281" s="84" t="s">
        <v>51</v>
      </c>
      <c r="Z281" s="84" t="s">
        <v>51</v>
      </c>
      <c r="AA281" s="84" t="s">
        <v>53</v>
      </c>
      <c r="AB281" s="84" t="s">
        <v>53</v>
      </c>
      <c r="AC281" s="84" t="s">
        <v>53</v>
      </c>
      <c r="AD281" s="84" t="s">
        <v>53</v>
      </c>
      <c r="AE281" s="84" t="s">
        <v>51</v>
      </c>
      <c r="AF281" s="84" t="s">
        <v>51</v>
      </c>
      <c r="AG281" s="5"/>
    </row>
    <row r="282" spans="1:33" x14ac:dyDescent="0.25">
      <c r="A282" s="94">
        <f t="shared" si="28"/>
        <v>271</v>
      </c>
      <c r="B282" s="100" t="s">
        <v>1188</v>
      </c>
      <c r="C282" s="83" t="s">
        <v>1189</v>
      </c>
      <c r="D282" s="83" t="s">
        <v>56</v>
      </c>
      <c r="E282" s="83" t="s">
        <v>1135</v>
      </c>
      <c r="F282" s="83" t="s">
        <v>58</v>
      </c>
      <c r="G282" s="83" t="s">
        <v>59</v>
      </c>
      <c r="H282" s="83" t="s">
        <v>1181</v>
      </c>
      <c r="I282" s="83" t="s">
        <v>1130</v>
      </c>
      <c r="J282" s="83" t="s">
        <v>1190</v>
      </c>
      <c r="K282" s="83" t="s">
        <v>1191</v>
      </c>
      <c r="L282" s="83" t="s">
        <v>3</v>
      </c>
      <c r="M282" s="84" t="s">
        <v>51</v>
      </c>
      <c r="N282" s="83" t="s">
        <v>76</v>
      </c>
      <c r="O282" s="85">
        <v>90</v>
      </c>
      <c r="P282" s="85">
        <f>VLOOKUP(B282,'[1]Student Wthout BRN'!AF$3:AG$294,2,FALSE)</f>
        <v>36</v>
      </c>
      <c r="Q282" s="85">
        <f t="shared" si="29"/>
        <v>54</v>
      </c>
      <c r="R282" s="86">
        <v>8900</v>
      </c>
      <c r="S282" s="87">
        <f t="shared" si="30"/>
        <v>480600</v>
      </c>
      <c r="T282" s="87">
        <f t="shared" si="31"/>
        <v>144180</v>
      </c>
      <c r="U282" s="87">
        <f>VLOOKUP(B282,'Tranche 1-3 2024'!$B$12:$BB$441,53,FALSE)</f>
        <v>801000</v>
      </c>
      <c r="V282" s="87">
        <f t="shared" si="32"/>
        <v>0</v>
      </c>
      <c r="W282" s="87">
        <f t="shared" si="33"/>
        <v>144180</v>
      </c>
      <c r="X282" s="88">
        <f t="shared" si="34"/>
        <v>144180</v>
      </c>
      <c r="Y282" s="84" t="s">
        <v>51</v>
      </c>
      <c r="Z282" s="84" t="s">
        <v>51</v>
      </c>
      <c r="AA282" s="84" t="s">
        <v>53</v>
      </c>
      <c r="AB282" s="84" t="s">
        <v>53</v>
      </c>
      <c r="AC282" s="84" t="s">
        <v>53</v>
      </c>
      <c r="AD282" s="84" t="s">
        <v>53</v>
      </c>
      <c r="AE282" s="84" t="s">
        <v>51</v>
      </c>
      <c r="AF282" s="84" t="s">
        <v>51</v>
      </c>
      <c r="AG282" s="5"/>
    </row>
    <row r="283" spans="1:33" x14ac:dyDescent="0.25">
      <c r="A283" s="94">
        <f t="shared" si="28"/>
        <v>272</v>
      </c>
      <c r="B283" s="99" t="s">
        <v>1192</v>
      </c>
      <c r="C283" s="83" t="s">
        <v>1193</v>
      </c>
      <c r="D283" s="83" t="s">
        <v>56</v>
      </c>
      <c r="E283" s="83" t="s">
        <v>1135</v>
      </c>
      <c r="F283" s="83" t="s">
        <v>58</v>
      </c>
      <c r="G283" s="83" t="s">
        <v>59</v>
      </c>
      <c r="H283" s="83" t="s">
        <v>1181</v>
      </c>
      <c r="I283" s="83" t="s">
        <v>1130</v>
      </c>
      <c r="J283" s="83" t="s">
        <v>1194</v>
      </c>
      <c r="K283" s="83" t="s">
        <v>1195</v>
      </c>
      <c r="L283" s="83" t="s">
        <v>3</v>
      </c>
      <c r="M283" s="84" t="s">
        <v>53</v>
      </c>
      <c r="N283" s="83" t="s">
        <v>52</v>
      </c>
      <c r="O283" s="85">
        <v>89</v>
      </c>
      <c r="P283" s="85">
        <f>VLOOKUP(B283,'[1]Student Wthout BRN'!AF$3:AG$294,2,FALSE)</f>
        <v>13</v>
      </c>
      <c r="Q283" s="85">
        <f t="shared" si="29"/>
        <v>76</v>
      </c>
      <c r="R283" s="86">
        <v>8900</v>
      </c>
      <c r="S283" s="87">
        <f t="shared" si="30"/>
        <v>676400</v>
      </c>
      <c r="T283" s="87">
        <f t="shared" si="31"/>
        <v>202920</v>
      </c>
      <c r="U283" s="87">
        <f>VLOOKUP(B283,'Tranche 1-3 2024'!$B$12:$BB$441,53,FALSE)</f>
        <v>792100</v>
      </c>
      <c r="V283" s="87">
        <f t="shared" si="32"/>
        <v>0</v>
      </c>
      <c r="W283" s="87">
        <f t="shared" si="33"/>
        <v>202920</v>
      </c>
      <c r="X283" s="88">
        <f t="shared" si="34"/>
        <v>202920</v>
      </c>
      <c r="Y283" s="84" t="s">
        <v>53</v>
      </c>
      <c r="Z283" s="84" t="s">
        <v>53</v>
      </c>
      <c r="AA283" s="84" t="s">
        <v>53</v>
      </c>
      <c r="AB283" s="84" t="s">
        <v>53</v>
      </c>
      <c r="AC283" s="84" t="s">
        <v>53</v>
      </c>
      <c r="AD283" s="84" t="s">
        <v>53</v>
      </c>
      <c r="AE283" s="84" t="s">
        <v>51</v>
      </c>
      <c r="AF283" s="84" t="s">
        <v>51</v>
      </c>
      <c r="AG283" s="5"/>
    </row>
    <row r="284" spans="1:33" x14ac:dyDescent="0.25">
      <c r="A284" s="94">
        <f t="shared" si="28"/>
        <v>273</v>
      </c>
      <c r="B284" s="99" t="s">
        <v>1133</v>
      </c>
      <c r="C284" s="83" t="s">
        <v>1134</v>
      </c>
      <c r="D284" s="83" t="s">
        <v>43</v>
      </c>
      <c r="E284" s="83" t="s">
        <v>1135</v>
      </c>
      <c r="F284" s="83" t="s">
        <v>58</v>
      </c>
      <c r="G284" s="83" t="s">
        <v>59</v>
      </c>
      <c r="H284" s="83" t="s">
        <v>1129</v>
      </c>
      <c r="I284" s="83" t="s">
        <v>1130</v>
      </c>
      <c r="J284" s="83" t="s">
        <v>1136</v>
      </c>
      <c r="K284" s="83" t="s">
        <v>1137</v>
      </c>
      <c r="L284" s="83" t="s">
        <v>3</v>
      </c>
      <c r="M284" s="84" t="s">
        <v>51</v>
      </c>
      <c r="N284" s="83" t="s">
        <v>52</v>
      </c>
      <c r="O284" s="85">
        <v>449</v>
      </c>
      <c r="P284" s="85">
        <f>VLOOKUP(B284,'[1]Student Wthout BRN'!AF$3:AG$294,2,FALSE)</f>
        <v>51</v>
      </c>
      <c r="Q284" s="85">
        <f t="shared" si="29"/>
        <v>398</v>
      </c>
      <c r="R284" s="86">
        <v>8900</v>
      </c>
      <c r="S284" s="87">
        <f t="shared" si="30"/>
        <v>3542200</v>
      </c>
      <c r="T284" s="87">
        <f t="shared" si="31"/>
        <v>1062660</v>
      </c>
      <c r="U284" s="87">
        <f>VLOOKUP(B284,'Tranche 1-3 2024'!$B$12:$BB$441,53,FALSE)</f>
        <v>3996100</v>
      </c>
      <c r="V284" s="87">
        <f t="shared" si="32"/>
        <v>0</v>
      </c>
      <c r="W284" s="87">
        <f t="shared" si="33"/>
        <v>1062660</v>
      </c>
      <c r="X284" s="88">
        <f t="shared" si="34"/>
        <v>1062660</v>
      </c>
      <c r="Y284" s="84" t="s">
        <v>53</v>
      </c>
      <c r="Z284" s="84" t="s">
        <v>53</v>
      </c>
      <c r="AA284" s="84" t="s">
        <v>53</v>
      </c>
      <c r="AB284" s="84" t="s">
        <v>53</v>
      </c>
      <c r="AC284" s="84" t="s">
        <v>53</v>
      </c>
      <c r="AD284" s="84" t="s">
        <v>53</v>
      </c>
      <c r="AE284" s="84" t="s">
        <v>51</v>
      </c>
      <c r="AF284" s="84" t="s">
        <v>51</v>
      </c>
      <c r="AG284" s="5"/>
    </row>
    <row r="285" spans="1:33" x14ac:dyDescent="0.25">
      <c r="A285" s="94">
        <f t="shared" si="28"/>
        <v>274</v>
      </c>
      <c r="B285" s="99" t="s">
        <v>1138</v>
      </c>
      <c r="C285" s="83" t="s">
        <v>1139</v>
      </c>
      <c r="D285" s="83" t="s">
        <v>56</v>
      </c>
      <c r="E285" s="83" t="s">
        <v>1135</v>
      </c>
      <c r="F285" s="83" t="s">
        <v>58</v>
      </c>
      <c r="G285" s="83" t="s">
        <v>59</v>
      </c>
      <c r="H285" s="83" t="s">
        <v>1129</v>
      </c>
      <c r="I285" s="83" t="s">
        <v>1130</v>
      </c>
      <c r="J285" s="83" t="s">
        <v>1140</v>
      </c>
      <c r="K285" s="83" t="s">
        <v>1141</v>
      </c>
      <c r="L285" s="83" t="s">
        <v>3</v>
      </c>
      <c r="M285" s="84" t="s">
        <v>53</v>
      </c>
      <c r="N285" s="83" t="s">
        <v>52</v>
      </c>
      <c r="O285" s="85">
        <v>423</v>
      </c>
      <c r="P285" s="85">
        <f>VLOOKUP(B285,'[1]Student Wthout BRN'!AF$3:AG$294,2,FALSE)</f>
        <v>5</v>
      </c>
      <c r="Q285" s="85">
        <f t="shared" si="29"/>
        <v>418</v>
      </c>
      <c r="R285" s="86">
        <v>8900</v>
      </c>
      <c r="S285" s="87">
        <f t="shared" si="30"/>
        <v>3720200</v>
      </c>
      <c r="T285" s="87">
        <f t="shared" si="31"/>
        <v>1116060</v>
      </c>
      <c r="U285" s="87">
        <f>VLOOKUP(B285,'Tranche 1-3 2024'!$B$12:$BB$441,53,FALSE)</f>
        <v>3764700</v>
      </c>
      <c r="V285" s="87">
        <f t="shared" si="32"/>
        <v>0</v>
      </c>
      <c r="W285" s="87">
        <f t="shared" si="33"/>
        <v>1116060</v>
      </c>
      <c r="X285" s="88">
        <f t="shared" si="34"/>
        <v>1116060</v>
      </c>
      <c r="Y285" s="84" t="s">
        <v>53</v>
      </c>
      <c r="Z285" s="84" t="s">
        <v>53</v>
      </c>
      <c r="AA285" s="84" t="s">
        <v>53</v>
      </c>
      <c r="AB285" s="84" t="s">
        <v>53</v>
      </c>
      <c r="AC285" s="84" t="s">
        <v>53</v>
      </c>
      <c r="AD285" s="84" t="s">
        <v>53</v>
      </c>
      <c r="AE285" s="84" t="s">
        <v>51</v>
      </c>
      <c r="AF285" s="84" t="s">
        <v>51</v>
      </c>
      <c r="AG285" s="5"/>
    </row>
    <row r="286" spans="1:33" x14ac:dyDescent="0.25">
      <c r="A286" s="94">
        <f t="shared" si="28"/>
        <v>275</v>
      </c>
      <c r="B286" s="99" t="s">
        <v>1407</v>
      </c>
      <c r="C286" s="83" t="s">
        <v>1408</v>
      </c>
      <c r="D286" s="83" t="s">
        <v>56</v>
      </c>
      <c r="E286" s="83" t="s">
        <v>304</v>
      </c>
      <c r="F286" s="83" t="s">
        <v>45</v>
      </c>
      <c r="G286" s="83" t="s">
        <v>46</v>
      </c>
      <c r="H286" s="83" t="s">
        <v>1129</v>
      </c>
      <c r="I286" s="83" t="s">
        <v>1130</v>
      </c>
      <c r="J286" s="83" t="s">
        <v>1409</v>
      </c>
      <c r="K286" s="83" t="s">
        <v>1410</v>
      </c>
      <c r="L286" s="83" t="s">
        <v>3</v>
      </c>
      <c r="M286" s="84" t="s">
        <v>51</v>
      </c>
      <c r="N286" s="83" t="s">
        <v>52</v>
      </c>
      <c r="O286" s="85">
        <v>124</v>
      </c>
      <c r="P286" s="85">
        <f>VLOOKUP(B286,'[1]Student Wthout BRN'!AF$3:AG$294,2,FALSE)</f>
        <v>2</v>
      </c>
      <c r="Q286" s="85">
        <f t="shared" si="29"/>
        <v>122</v>
      </c>
      <c r="R286" s="86">
        <v>8900</v>
      </c>
      <c r="S286" s="87">
        <f t="shared" si="30"/>
        <v>1085800</v>
      </c>
      <c r="T286" s="87">
        <f t="shared" si="31"/>
        <v>325740</v>
      </c>
      <c r="U286" s="87">
        <f>VLOOKUP(B286,'Tranche 1-3 2024'!$B$12:$BB$441,53,FALSE)</f>
        <v>1103600</v>
      </c>
      <c r="V286" s="87">
        <f t="shared" si="32"/>
        <v>0</v>
      </c>
      <c r="W286" s="87">
        <f t="shared" si="33"/>
        <v>325740</v>
      </c>
      <c r="X286" s="88">
        <f t="shared" si="34"/>
        <v>325740</v>
      </c>
      <c r="Y286" s="84" t="s">
        <v>53</v>
      </c>
      <c r="Z286" s="84" t="s">
        <v>53</v>
      </c>
      <c r="AA286" s="84" t="s">
        <v>53</v>
      </c>
      <c r="AB286" s="84" t="s">
        <v>53</v>
      </c>
      <c r="AC286" s="84" t="s">
        <v>53</v>
      </c>
      <c r="AD286" s="84" t="s">
        <v>53</v>
      </c>
      <c r="AE286" s="84" t="s">
        <v>51</v>
      </c>
      <c r="AF286" s="84" t="s">
        <v>51</v>
      </c>
      <c r="AG286" s="5"/>
    </row>
    <row r="287" spans="1:33" x14ac:dyDescent="0.25">
      <c r="A287" s="94">
        <f t="shared" si="28"/>
        <v>276</v>
      </c>
      <c r="B287" s="100" t="s">
        <v>1279</v>
      </c>
      <c r="C287" s="83" t="s">
        <v>1280</v>
      </c>
      <c r="D287" s="83" t="s">
        <v>43</v>
      </c>
      <c r="E287" s="83" t="s">
        <v>1135</v>
      </c>
      <c r="F287" s="83" t="s">
        <v>58</v>
      </c>
      <c r="G287" s="83" t="s">
        <v>59</v>
      </c>
      <c r="H287" s="83" t="s">
        <v>1281</v>
      </c>
      <c r="I287" s="83" t="s">
        <v>1130</v>
      </c>
      <c r="J287" s="83" t="s">
        <v>1282</v>
      </c>
      <c r="K287" s="83" t="s">
        <v>1283</v>
      </c>
      <c r="L287" s="83" t="s">
        <v>3</v>
      </c>
      <c r="M287" s="84" t="s">
        <v>51</v>
      </c>
      <c r="N287" s="83" t="s">
        <v>52</v>
      </c>
      <c r="O287" s="85">
        <v>77</v>
      </c>
      <c r="P287" s="85">
        <f>VLOOKUP(B287,'[1]Student Wthout BRN'!AF$3:AG$294,2,FALSE)</f>
        <v>10</v>
      </c>
      <c r="Q287" s="85">
        <f t="shared" si="29"/>
        <v>67</v>
      </c>
      <c r="R287" s="86">
        <v>8900</v>
      </c>
      <c r="S287" s="87">
        <f t="shared" si="30"/>
        <v>596300</v>
      </c>
      <c r="T287" s="87">
        <f t="shared" si="31"/>
        <v>178890</v>
      </c>
      <c r="U287" s="87">
        <f>VLOOKUP(B287,'Tranche 1-3 2024'!$B$12:$BB$441,53,FALSE)</f>
        <v>685300</v>
      </c>
      <c r="V287" s="87">
        <f t="shared" si="32"/>
        <v>0</v>
      </c>
      <c r="W287" s="87">
        <f t="shared" si="33"/>
        <v>178890</v>
      </c>
      <c r="X287" s="88">
        <f t="shared" si="34"/>
        <v>178890</v>
      </c>
      <c r="Y287" s="84" t="s">
        <v>51</v>
      </c>
      <c r="Z287" s="84" t="s">
        <v>53</v>
      </c>
      <c r="AA287" s="84" t="s">
        <v>53</v>
      </c>
      <c r="AB287" s="84" t="s">
        <v>53</v>
      </c>
      <c r="AC287" s="84" t="s">
        <v>53</v>
      </c>
      <c r="AD287" s="84" t="s">
        <v>53</v>
      </c>
      <c r="AE287" s="84" t="s">
        <v>51</v>
      </c>
      <c r="AF287" s="84" t="s">
        <v>51</v>
      </c>
      <c r="AG287" s="5"/>
    </row>
    <row r="288" spans="1:33" x14ac:dyDescent="0.25">
      <c r="A288" s="94">
        <f t="shared" si="28"/>
        <v>277</v>
      </c>
      <c r="B288" s="100" t="s">
        <v>1417</v>
      </c>
      <c r="C288" s="83" t="s">
        <v>1418</v>
      </c>
      <c r="D288" s="83" t="s">
        <v>43</v>
      </c>
      <c r="E288" s="83" t="s">
        <v>450</v>
      </c>
      <c r="F288" s="83" t="s">
        <v>45</v>
      </c>
      <c r="G288" s="83" t="s">
        <v>46</v>
      </c>
      <c r="H288" s="83" t="s">
        <v>1129</v>
      </c>
      <c r="I288" s="83" t="s">
        <v>1130</v>
      </c>
      <c r="J288" s="83" t="s">
        <v>1419</v>
      </c>
      <c r="K288" s="83" t="s">
        <v>1420</v>
      </c>
      <c r="L288" s="83" t="s">
        <v>3</v>
      </c>
      <c r="M288" s="84" t="s">
        <v>51</v>
      </c>
      <c r="N288" s="83" t="s">
        <v>52</v>
      </c>
      <c r="O288" s="85">
        <v>68</v>
      </c>
      <c r="P288" s="85">
        <f>VLOOKUP(B288,'[1]Student Wthout BRN'!AF$3:AG$294,2,FALSE)</f>
        <v>4</v>
      </c>
      <c r="Q288" s="85">
        <f t="shared" si="29"/>
        <v>64</v>
      </c>
      <c r="R288" s="86">
        <v>8900</v>
      </c>
      <c r="S288" s="87">
        <f t="shared" si="30"/>
        <v>569600</v>
      </c>
      <c r="T288" s="87">
        <f t="shared" si="31"/>
        <v>170880</v>
      </c>
      <c r="U288" s="87">
        <f>VLOOKUP(B288,'Tranche 1-3 2024'!$B$12:$BB$441,53,FALSE)</f>
        <v>605200</v>
      </c>
      <c r="V288" s="87">
        <f t="shared" si="32"/>
        <v>0</v>
      </c>
      <c r="W288" s="87">
        <f t="shared" si="33"/>
        <v>170880</v>
      </c>
      <c r="X288" s="88">
        <f t="shared" si="34"/>
        <v>170880</v>
      </c>
      <c r="Y288" s="84" t="s">
        <v>51</v>
      </c>
      <c r="Z288" s="84" t="s">
        <v>51</v>
      </c>
      <c r="AA288" s="84" t="s">
        <v>51</v>
      </c>
      <c r="AB288" s="84" t="s">
        <v>51</v>
      </c>
      <c r="AC288" s="84" t="s">
        <v>51</v>
      </c>
      <c r="AD288" s="84" t="s">
        <v>51</v>
      </c>
      <c r="AE288" s="84" t="s">
        <v>53</v>
      </c>
      <c r="AF288" s="84" t="s">
        <v>51</v>
      </c>
      <c r="AG288" s="5" t="s">
        <v>101</v>
      </c>
    </row>
    <row r="289" spans="1:33" x14ac:dyDescent="0.25">
      <c r="A289" s="94">
        <f t="shared" si="28"/>
        <v>278</v>
      </c>
      <c r="B289" s="99" t="s">
        <v>1308</v>
      </c>
      <c r="C289" s="83" t="s">
        <v>1309</v>
      </c>
      <c r="D289" s="83" t="s">
        <v>43</v>
      </c>
      <c r="E289" s="83" t="s">
        <v>1135</v>
      </c>
      <c r="F289" s="83" t="s">
        <v>58</v>
      </c>
      <c r="G289" s="83" t="s">
        <v>59</v>
      </c>
      <c r="H289" s="83" t="s">
        <v>1129</v>
      </c>
      <c r="I289" s="83" t="s">
        <v>1130</v>
      </c>
      <c r="J289" s="83" t="s">
        <v>1310</v>
      </c>
      <c r="K289" s="83" t="s">
        <v>1311</v>
      </c>
      <c r="L289" s="83" t="s">
        <v>3</v>
      </c>
      <c r="M289" s="84" t="s">
        <v>51</v>
      </c>
      <c r="N289" s="83" t="s">
        <v>76</v>
      </c>
      <c r="O289" s="85">
        <v>140</v>
      </c>
      <c r="P289" s="85">
        <f>VLOOKUP(B289,'[1]Student Wthout BRN'!AF$3:AG$294,2,FALSE)</f>
        <v>7</v>
      </c>
      <c r="Q289" s="85">
        <f t="shared" si="29"/>
        <v>133</v>
      </c>
      <c r="R289" s="86">
        <v>8900</v>
      </c>
      <c r="S289" s="87">
        <f t="shared" si="30"/>
        <v>1183700</v>
      </c>
      <c r="T289" s="87">
        <f t="shared" si="31"/>
        <v>355110</v>
      </c>
      <c r="U289" s="87">
        <f>VLOOKUP(B289,'Tranche 1-3 2024'!$B$12:$BB$441,53,FALSE)</f>
        <v>1246000</v>
      </c>
      <c r="V289" s="87">
        <f t="shared" si="32"/>
        <v>0</v>
      </c>
      <c r="W289" s="87">
        <f t="shared" si="33"/>
        <v>355110</v>
      </c>
      <c r="X289" s="88">
        <f t="shared" si="34"/>
        <v>355110</v>
      </c>
      <c r="Y289" s="84" t="s">
        <v>53</v>
      </c>
      <c r="Z289" s="84" t="s">
        <v>53</v>
      </c>
      <c r="AA289" s="84" t="s">
        <v>53</v>
      </c>
      <c r="AB289" s="84" t="s">
        <v>53</v>
      </c>
      <c r="AC289" s="84" t="s">
        <v>53</v>
      </c>
      <c r="AD289" s="84" t="s">
        <v>53</v>
      </c>
      <c r="AE289" s="84" t="s">
        <v>51</v>
      </c>
      <c r="AF289" s="84" t="s">
        <v>51</v>
      </c>
      <c r="AG289" s="5"/>
    </row>
    <row r="290" spans="1:33" x14ac:dyDescent="0.25">
      <c r="A290" s="94">
        <f t="shared" si="28"/>
        <v>279</v>
      </c>
      <c r="B290" s="99" t="s">
        <v>1312</v>
      </c>
      <c r="C290" s="83" t="s">
        <v>1313</v>
      </c>
      <c r="D290" s="83" t="s">
        <v>43</v>
      </c>
      <c r="E290" s="83" t="s">
        <v>1135</v>
      </c>
      <c r="F290" s="83" t="s">
        <v>58</v>
      </c>
      <c r="G290" s="83" t="s">
        <v>59</v>
      </c>
      <c r="H290" s="83" t="s">
        <v>1129</v>
      </c>
      <c r="I290" s="83" t="s">
        <v>1130</v>
      </c>
      <c r="J290" s="83" t="s">
        <v>1314</v>
      </c>
      <c r="K290" s="83" t="s">
        <v>1315</v>
      </c>
      <c r="L290" s="83" t="s">
        <v>3</v>
      </c>
      <c r="M290" s="84" t="s">
        <v>51</v>
      </c>
      <c r="N290" s="83" t="s">
        <v>52</v>
      </c>
      <c r="O290" s="85">
        <v>114</v>
      </c>
      <c r="P290" s="85">
        <f>VLOOKUP(B290,'[1]Student Wthout BRN'!AF$3:AG$294,2,FALSE)</f>
        <v>4</v>
      </c>
      <c r="Q290" s="85">
        <f t="shared" si="29"/>
        <v>110</v>
      </c>
      <c r="R290" s="86">
        <v>8900</v>
      </c>
      <c r="S290" s="87">
        <f t="shared" si="30"/>
        <v>979000</v>
      </c>
      <c r="T290" s="87">
        <f t="shared" si="31"/>
        <v>293700</v>
      </c>
      <c r="U290" s="87">
        <f>VLOOKUP(B290,'Tranche 1-3 2024'!$B$12:$BB$441,53,FALSE)</f>
        <v>1014600</v>
      </c>
      <c r="V290" s="87">
        <f t="shared" si="32"/>
        <v>0</v>
      </c>
      <c r="W290" s="87">
        <f t="shared" si="33"/>
        <v>293700</v>
      </c>
      <c r="X290" s="88">
        <f t="shared" si="34"/>
        <v>293700</v>
      </c>
      <c r="Y290" s="84" t="s">
        <v>53</v>
      </c>
      <c r="Z290" s="84" t="s">
        <v>53</v>
      </c>
      <c r="AA290" s="84" t="s">
        <v>53</v>
      </c>
      <c r="AB290" s="84" t="s">
        <v>53</v>
      </c>
      <c r="AC290" s="84" t="s">
        <v>53</v>
      </c>
      <c r="AD290" s="84" t="s">
        <v>53</v>
      </c>
      <c r="AE290" s="84" t="s">
        <v>51</v>
      </c>
      <c r="AF290" s="84" t="s">
        <v>51</v>
      </c>
      <c r="AG290" s="5"/>
    </row>
    <row r="291" spans="1:33" x14ac:dyDescent="0.25">
      <c r="A291" s="94">
        <f t="shared" si="28"/>
        <v>280</v>
      </c>
      <c r="B291" s="99" t="s">
        <v>1446</v>
      </c>
      <c r="C291" s="83" t="s">
        <v>1447</v>
      </c>
      <c r="D291" s="83" t="s">
        <v>43</v>
      </c>
      <c r="E291" s="83" t="s">
        <v>1135</v>
      </c>
      <c r="F291" s="83" t="s">
        <v>58</v>
      </c>
      <c r="G291" s="83" t="s">
        <v>59</v>
      </c>
      <c r="H291" s="83" t="s">
        <v>1448</v>
      </c>
      <c r="I291" s="83" t="s">
        <v>1130</v>
      </c>
      <c r="J291" s="83" t="s">
        <v>1449</v>
      </c>
      <c r="K291" s="83" t="s">
        <v>1450</v>
      </c>
      <c r="L291" s="83" t="s">
        <v>3</v>
      </c>
      <c r="M291" s="84" t="s">
        <v>53</v>
      </c>
      <c r="N291" s="83" t="s">
        <v>52</v>
      </c>
      <c r="O291" s="85">
        <v>165</v>
      </c>
      <c r="P291" s="85"/>
      <c r="Q291" s="85">
        <f t="shared" si="29"/>
        <v>165</v>
      </c>
      <c r="R291" s="86">
        <v>8900</v>
      </c>
      <c r="S291" s="87">
        <f t="shared" si="30"/>
        <v>1468500</v>
      </c>
      <c r="T291" s="87">
        <f t="shared" si="31"/>
        <v>440550</v>
      </c>
      <c r="U291" s="87">
        <f>VLOOKUP(B291,'Tranche 1-3 2024'!$B$12:$BB$441,53,FALSE)</f>
        <v>1504100</v>
      </c>
      <c r="V291" s="87">
        <f t="shared" si="32"/>
        <v>-35600</v>
      </c>
      <c r="W291" s="87">
        <f t="shared" si="33"/>
        <v>404950</v>
      </c>
      <c r="X291" s="88">
        <f t="shared" si="34"/>
        <v>404950</v>
      </c>
      <c r="Y291" s="84" t="s">
        <v>53</v>
      </c>
      <c r="Z291" s="84" t="s">
        <v>53</v>
      </c>
      <c r="AA291" s="84" t="s">
        <v>53</v>
      </c>
      <c r="AB291" s="84" t="s">
        <v>53</v>
      </c>
      <c r="AC291" s="84" t="s">
        <v>53</v>
      </c>
      <c r="AD291" s="84" t="s">
        <v>53</v>
      </c>
      <c r="AE291" s="84" t="s">
        <v>51</v>
      </c>
      <c r="AF291" s="84" t="s">
        <v>51</v>
      </c>
      <c r="AG291" s="5"/>
    </row>
    <row r="292" spans="1:33" x14ac:dyDescent="0.25">
      <c r="A292" s="94">
        <f t="shared" si="28"/>
        <v>281</v>
      </c>
      <c r="B292" s="99" t="s">
        <v>1320</v>
      </c>
      <c r="C292" s="83" t="s">
        <v>1321</v>
      </c>
      <c r="D292" s="83" t="s">
        <v>43</v>
      </c>
      <c r="E292" s="83" t="s">
        <v>1135</v>
      </c>
      <c r="F292" s="83" t="s">
        <v>58</v>
      </c>
      <c r="G292" s="83" t="s">
        <v>59</v>
      </c>
      <c r="H292" s="83" t="s">
        <v>1129</v>
      </c>
      <c r="I292" s="83" t="s">
        <v>1130</v>
      </c>
      <c r="J292" s="83" t="s">
        <v>1322</v>
      </c>
      <c r="K292" s="83" t="s">
        <v>1323</v>
      </c>
      <c r="L292" s="83" t="s">
        <v>3</v>
      </c>
      <c r="M292" s="84" t="s">
        <v>53</v>
      </c>
      <c r="N292" s="83" t="s">
        <v>52</v>
      </c>
      <c r="O292" s="85">
        <v>253</v>
      </c>
      <c r="P292" s="85">
        <f>VLOOKUP(B292,'[1]Student Wthout BRN'!AF$3:AG$294,2,FALSE)</f>
        <v>2</v>
      </c>
      <c r="Q292" s="85">
        <f t="shared" si="29"/>
        <v>251</v>
      </c>
      <c r="R292" s="86">
        <v>8900</v>
      </c>
      <c r="S292" s="87">
        <f t="shared" si="30"/>
        <v>2233900</v>
      </c>
      <c r="T292" s="87">
        <f t="shared" si="31"/>
        <v>670170</v>
      </c>
      <c r="U292" s="87">
        <f>VLOOKUP(B292,'Tranche 1-3 2024'!$B$12:$BB$441,53,FALSE)</f>
        <v>2251700</v>
      </c>
      <c r="V292" s="87">
        <f t="shared" si="32"/>
        <v>0</v>
      </c>
      <c r="W292" s="87">
        <f t="shared" si="33"/>
        <v>670170</v>
      </c>
      <c r="X292" s="88">
        <f t="shared" si="34"/>
        <v>670170</v>
      </c>
      <c r="Y292" s="84" t="s">
        <v>53</v>
      </c>
      <c r="Z292" s="84" t="s">
        <v>53</v>
      </c>
      <c r="AA292" s="84" t="s">
        <v>53</v>
      </c>
      <c r="AB292" s="84" t="s">
        <v>53</v>
      </c>
      <c r="AC292" s="84" t="s">
        <v>53</v>
      </c>
      <c r="AD292" s="84" t="s">
        <v>53</v>
      </c>
      <c r="AE292" s="84" t="s">
        <v>51</v>
      </c>
      <c r="AF292" s="84" t="s">
        <v>51</v>
      </c>
      <c r="AG292" s="5"/>
    </row>
    <row r="293" spans="1:33" x14ac:dyDescent="0.25">
      <c r="A293" s="94">
        <f t="shared" si="28"/>
        <v>282</v>
      </c>
      <c r="B293" s="99" t="s">
        <v>1324</v>
      </c>
      <c r="C293" s="83" t="s">
        <v>1325</v>
      </c>
      <c r="D293" s="83" t="s">
        <v>56</v>
      </c>
      <c r="E293" s="83" t="s">
        <v>1135</v>
      </c>
      <c r="F293" s="83" t="s">
        <v>58</v>
      </c>
      <c r="G293" s="83" t="s">
        <v>59</v>
      </c>
      <c r="H293" s="83" t="s">
        <v>1129</v>
      </c>
      <c r="I293" s="83" t="s">
        <v>1130</v>
      </c>
      <c r="J293" s="83" t="s">
        <v>1322</v>
      </c>
      <c r="K293" s="83" t="s">
        <v>1323</v>
      </c>
      <c r="L293" s="83" t="s">
        <v>3</v>
      </c>
      <c r="M293" s="84" t="s">
        <v>53</v>
      </c>
      <c r="N293" s="83" t="s">
        <v>76</v>
      </c>
      <c r="O293" s="85">
        <v>196</v>
      </c>
      <c r="P293" s="85">
        <f>VLOOKUP(B293,'[1]Student Wthout BRN'!AF$3:AG$294,2,FALSE)</f>
        <v>6</v>
      </c>
      <c r="Q293" s="85">
        <f t="shared" si="29"/>
        <v>190</v>
      </c>
      <c r="R293" s="86">
        <v>8900</v>
      </c>
      <c r="S293" s="87">
        <f t="shared" si="30"/>
        <v>1691000</v>
      </c>
      <c r="T293" s="87">
        <f t="shared" si="31"/>
        <v>507300</v>
      </c>
      <c r="U293" s="87">
        <f>VLOOKUP(B293,'Tranche 1-3 2024'!$B$12:$BB$441,53,FALSE)</f>
        <v>1744400</v>
      </c>
      <c r="V293" s="87">
        <f t="shared" si="32"/>
        <v>0</v>
      </c>
      <c r="W293" s="87">
        <f t="shared" si="33"/>
        <v>507300</v>
      </c>
      <c r="X293" s="88">
        <f t="shared" si="34"/>
        <v>507300</v>
      </c>
      <c r="Y293" s="84" t="s">
        <v>53</v>
      </c>
      <c r="Z293" s="84" t="s">
        <v>53</v>
      </c>
      <c r="AA293" s="84" t="s">
        <v>53</v>
      </c>
      <c r="AB293" s="84" t="s">
        <v>53</v>
      </c>
      <c r="AC293" s="84" t="s">
        <v>53</v>
      </c>
      <c r="AD293" s="84" t="s">
        <v>53</v>
      </c>
      <c r="AE293" s="84" t="s">
        <v>51</v>
      </c>
      <c r="AF293" s="84" t="s">
        <v>51</v>
      </c>
      <c r="AG293" s="5"/>
    </row>
    <row r="294" spans="1:33" x14ac:dyDescent="0.25">
      <c r="A294" s="94">
        <f t="shared" si="28"/>
        <v>283</v>
      </c>
      <c r="B294" s="99" t="s">
        <v>1316</v>
      </c>
      <c r="C294" s="83" t="s">
        <v>1317</v>
      </c>
      <c r="D294" s="83" t="s">
        <v>43</v>
      </c>
      <c r="E294" s="83" t="s">
        <v>1135</v>
      </c>
      <c r="F294" s="83" t="s">
        <v>58</v>
      </c>
      <c r="G294" s="83" t="s">
        <v>59</v>
      </c>
      <c r="H294" s="83" t="s">
        <v>1129</v>
      </c>
      <c r="I294" s="83" t="s">
        <v>1130</v>
      </c>
      <c r="J294" s="83" t="s">
        <v>1318</v>
      </c>
      <c r="K294" s="83" t="s">
        <v>1319</v>
      </c>
      <c r="L294" s="83" t="s">
        <v>3</v>
      </c>
      <c r="M294" s="84" t="s">
        <v>51</v>
      </c>
      <c r="N294" s="83" t="s">
        <v>76</v>
      </c>
      <c r="O294" s="85">
        <v>321</v>
      </c>
      <c r="P294" s="85">
        <f>VLOOKUP(B294,'[1]Student Wthout BRN'!AF$3:AG$294,2,FALSE)</f>
        <v>31</v>
      </c>
      <c r="Q294" s="85">
        <f t="shared" si="29"/>
        <v>290</v>
      </c>
      <c r="R294" s="86">
        <v>8900</v>
      </c>
      <c r="S294" s="87">
        <f t="shared" si="30"/>
        <v>2581000</v>
      </c>
      <c r="T294" s="87">
        <f t="shared" si="31"/>
        <v>774300</v>
      </c>
      <c r="U294" s="87">
        <f>VLOOKUP(B294,'Tranche 1-3 2024'!$B$12:$BB$441,53,FALSE)</f>
        <v>2856900</v>
      </c>
      <c r="V294" s="87">
        <f t="shared" si="32"/>
        <v>0</v>
      </c>
      <c r="W294" s="87">
        <f t="shared" si="33"/>
        <v>774300</v>
      </c>
      <c r="X294" s="88">
        <f t="shared" si="34"/>
        <v>774300</v>
      </c>
      <c r="Y294" s="84" t="s">
        <v>53</v>
      </c>
      <c r="Z294" s="84" t="s">
        <v>53</v>
      </c>
      <c r="AA294" s="84" t="s">
        <v>53</v>
      </c>
      <c r="AB294" s="84" t="s">
        <v>53</v>
      </c>
      <c r="AC294" s="84" t="s">
        <v>53</v>
      </c>
      <c r="AD294" s="84" t="s">
        <v>53</v>
      </c>
      <c r="AE294" s="84" t="s">
        <v>51</v>
      </c>
      <c r="AF294" s="84" t="s">
        <v>51</v>
      </c>
      <c r="AG294" s="5"/>
    </row>
    <row r="295" spans="1:33" x14ac:dyDescent="0.25">
      <c r="A295" s="94">
        <f t="shared" ref="A295:A358" si="35">A294+1</f>
        <v>284</v>
      </c>
      <c r="B295" s="100" t="s">
        <v>1246</v>
      </c>
      <c r="C295" s="83" t="s">
        <v>1247</v>
      </c>
      <c r="D295" s="83" t="s">
        <v>43</v>
      </c>
      <c r="E295" s="83" t="s">
        <v>1135</v>
      </c>
      <c r="F295" s="83" t="s">
        <v>58</v>
      </c>
      <c r="G295" s="83" t="s">
        <v>59</v>
      </c>
      <c r="H295" s="83" t="s">
        <v>1248</v>
      </c>
      <c r="I295" s="83" t="s">
        <v>1130</v>
      </c>
      <c r="J295" s="83" t="s">
        <v>1249</v>
      </c>
      <c r="K295" s="83" t="s">
        <v>1250</v>
      </c>
      <c r="L295" s="83" t="s">
        <v>3</v>
      </c>
      <c r="M295" s="84" t="s">
        <v>51</v>
      </c>
      <c r="N295" s="83" t="s">
        <v>52</v>
      </c>
      <c r="O295" s="85">
        <v>114</v>
      </c>
      <c r="P295" s="85">
        <f>VLOOKUP(B295,'[1]Student Wthout BRN'!AF$3:AG$294,2,FALSE)</f>
        <v>46</v>
      </c>
      <c r="Q295" s="85">
        <f t="shared" ref="Q295:Q358" si="36">O295-P295</f>
        <v>68</v>
      </c>
      <c r="R295" s="86">
        <v>8900</v>
      </c>
      <c r="S295" s="87">
        <f t="shared" ref="S295:S358" si="37">Q295*R295</f>
        <v>605200</v>
      </c>
      <c r="T295" s="87">
        <f t="shared" ref="T295:T358" si="38">S295*30%</f>
        <v>181560</v>
      </c>
      <c r="U295" s="87">
        <f>VLOOKUP(B295,'Tranche 1-3 2024'!$B$12:$BB$441,53,FALSE)</f>
        <v>1014600</v>
      </c>
      <c r="V295" s="87">
        <f t="shared" ref="V295:V331" si="39">O295*R295-U295</f>
        <v>0</v>
      </c>
      <c r="W295" s="87">
        <f t="shared" ref="W295:W358" si="40">T295+V295</f>
        <v>181560</v>
      </c>
      <c r="X295" s="88">
        <f t="shared" ref="X295:X358" si="41">IF(W295&gt;=0,W295,0)</f>
        <v>181560</v>
      </c>
      <c r="Y295" s="84" t="s">
        <v>51</v>
      </c>
      <c r="Z295" s="84" t="s">
        <v>51</v>
      </c>
      <c r="AA295" s="84" t="s">
        <v>53</v>
      </c>
      <c r="AB295" s="84" t="s">
        <v>53</v>
      </c>
      <c r="AC295" s="84" t="s">
        <v>53</v>
      </c>
      <c r="AD295" s="84" t="s">
        <v>53</v>
      </c>
      <c r="AE295" s="84" t="s">
        <v>51</v>
      </c>
      <c r="AF295" s="84" t="s">
        <v>51</v>
      </c>
      <c r="AG295" s="5"/>
    </row>
    <row r="296" spans="1:33" x14ac:dyDescent="0.25">
      <c r="A296" s="94">
        <f t="shared" si="35"/>
        <v>285</v>
      </c>
      <c r="B296" s="99" t="s">
        <v>1375</v>
      </c>
      <c r="C296" s="83" t="s">
        <v>1376</v>
      </c>
      <c r="D296" s="83" t="s">
        <v>56</v>
      </c>
      <c r="E296" s="83" t="s">
        <v>1135</v>
      </c>
      <c r="F296" s="83" t="s">
        <v>58</v>
      </c>
      <c r="G296" s="83" t="s">
        <v>59</v>
      </c>
      <c r="H296" s="83" t="s">
        <v>1129</v>
      </c>
      <c r="I296" s="83" t="s">
        <v>1130</v>
      </c>
      <c r="J296" s="83" t="s">
        <v>1377</v>
      </c>
      <c r="K296" s="83" t="s">
        <v>1378</v>
      </c>
      <c r="L296" s="83" t="s">
        <v>3</v>
      </c>
      <c r="M296" s="84" t="s">
        <v>53</v>
      </c>
      <c r="N296" s="83" t="s">
        <v>52</v>
      </c>
      <c r="O296" s="85">
        <v>130</v>
      </c>
      <c r="P296" s="85">
        <f>VLOOKUP(B296,'[1]Student Wthout BRN'!AF$3:AG$294,2,FALSE)</f>
        <v>8</v>
      </c>
      <c r="Q296" s="85">
        <f t="shared" si="36"/>
        <v>122</v>
      </c>
      <c r="R296" s="86">
        <v>8900</v>
      </c>
      <c r="S296" s="87">
        <f t="shared" si="37"/>
        <v>1085800</v>
      </c>
      <c r="T296" s="87">
        <f t="shared" si="38"/>
        <v>325740</v>
      </c>
      <c r="U296" s="87">
        <f>VLOOKUP(B296,'Tranche 1-3 2024'!$B$12:$BB$441,53,FALSE)</f>
        <v>1157000</v>
      </c>
      <c r="V296" s="87">
        <f t="shared" si="39"/>
        <v>0</v>
      </c>
      <c r="W296" s="87">
        <f t="shared" si="40"/>
        <v>325740</v>
      </c>
      <c r="X296" s="88">
        <f t="shared" si="41"/>
        <v>325740</v>
      </c>
      <c r="Y296" s="84" t="s">
        <v>53</v>
      </c>
      <c r="Z296" s="84" t="s">
        <v>53</v>
      </c>
      <c r="AA296" s="84" t="s">
        <v>53</v>
      </c>
      <c r="AB296" s="84" t="s">
        <v>53</v>
      </c>
      <c r="AC296" s="84" t="s">
        <v>53</v>
      </c>
      <c r="AD296" s="84" t="s">
        <v>53</v>
      </c>
      <c r="AE296" s="84" t="s">
        <v>51</v>
      </c>
      <c r="AF296" s="84" t="s">
        <v>51</v>
      </c>
      <c r="AG296" s="5"/>
    </row>
    <row r="297" spans="1:33" x14ac:dyDescent="0.25">
      <c r="A297" s="94">
        <f t="shared" si="35"/>
        <v>286</v>
      </c>
      <c r="B297" s="99" t="s">
        <v>1391</v>
      </c>
      <c r="C297" s="83" t="s">
        <v>1392</v>
      </c>
      <c r="D297" s="83" t="s">
        <v>43</v>
      </c>
      <c r="E297" s="83" t="s">
        <v>450</v>
      </c>
      <c r="F297" s="83" t="s">
        <v>45</v>
      </c>
      <c r="G297" s="83" t="s">
        <v>46</v>
      </c>
      <c r="H297" s="83" t="s">
        <v>1129</v>
      </c>
      <c r="I297" s="83" t="s">
        <v>1130</v>
      </c>
      <c r="J297" s="83" t="s">
        <v>1393</v>
      </c>
      <c r="K297" s="83" t="s">
        <v>1394</v>
      </c>
      <c r="L297" s="83" t="s">
        <v>3</v>
      </c>
      <c r="M297" s="84" t="s">
        <v>51</v>
      </c>
      <c r="N297" s="83" t="s">
        <v>52</v>
      </c>
      <c r="O297" s="85">
        <v>364</v>
      </c>
      <c r="P297" s="85">
        <f>VLOOKUP(B297,'[1]Student Wthout BRN'!AF$3:AG$294,2,FALSE)</f>
        <v>34</v>
      </c>
      <c r="Q297" s="85">
        <f t="shared" si="36"/>
        <v>330</v>
      </c>
      <c r="R297" s="86">
        <v>8900</v>
      </c>
      <c r="S297" s="87">
        <f t="shared" si="37"/>
        <v>2937000</v>
      </c>
      <c r="T297" s="87">
        <f t="shared" si="38"/>
        <v>881100</v>
      </c>
      <c r="U297" s="87">
        <f>VLOOKUP(B297,'Tranche 1-3 2024'!$B$12:$BB$441,53,FALSE)</f>
        <v>3239600</v>
      </c>
      <c r="V297" s="87">
        <f t="shared" si="39"/>
        <v>0</v>
      </c>
      <c r="W297" s="87">
        <f t="shared" si="40"/>
        <v>881100</v>
      </c>
      <c r="X297" s="88">
        <f t="shared" si="41"/>
        <v>881100</v>
      </c>
      <c r="Y297" s="84" t="s">
        <v>53</v>
      </c>
      <c r="Z297" s="84" t="s">
        <v>53</v>
      </c>
      <c r="AA297" s="84" t="s">
        <v>53</v>
      </c>
      <c r="AB297" s="84" t="s">
        <v>53</v>
      </c>
      <c r="AC297" s="84" t="s">
        <v>53</v>
      </c>
      <c r="AD297" s="84" t="s">
        <v>53</v>
      </c>
      <c r="AE297" s="84" t="s">
        <v>51</v>
      </c>
      <c r="AF297" s="84" t="s">
        <v>51</v>
      </c>
      <c r="AG297" s="5" t="s">
        <v>69</v>
      </c>
    </row>
    <row r="298" spans="1:33" x14ac:dyDescent="0.25">
      <c r="A298" s="94">
        <f t="shared" si="35"/>
        <v>287</v>
      </c>
      <c r="B298" s="99" t="s">
        <v>1326</v>
      </c>
      <c r="C298" s="83" t="s">
        <v>1327</v>
      </c>
      <c r="D298" s="83" t="s">
        <v>43</v>
      </c>
      <c r="E298" s="83" t="s">
        <v>1135</v>
      </c>
      <c r="F298" s="83" t="s">
        <v>58</v>
      </c>
      <c r="G298" s="83" t="s">
        <v>59</v>
      </c>
      <c r="H298" s="83" t="s">
        <v>1129</v>
      </c>
      <c r="I298" s="83" t="s">
        <v>1130</v>
      </c>
      <c r="J298" s="83" t="s">
        <v>1328</v>
      </c>
      <c r="K298" s="83" t="s">
        <v>1329</v>
      </c>
      <c r="L298" s="83" t="s">
        <v>3</v>
      </c>
      <c r="M298" s="84" t="s">
        <v>51</v>
      </c>
      <c r="N298" s="83" t="s">
        <v>76</v>
      </c>
      <c r="O298" s="85">
        <v>179</v>
      </c>
      <c r="P298" s="85">
        <f>VLOOKUP(B298,'[1]Student Wthout BRN'!AF$3:AG$294,2,FALSE)</f>
        <v>21</v>
      </c>
      <c r="Q298" s="85">
        <f t="shared" si="36"/>
        <v>158</v>
      </c>
      <c r="R298" s="86">
        <v>8900</v>
      </c>
      <c r="S298" s="87">
        <f t="shared" si="37"/>
        <v>1406200</v>
      </c>
      <c r="T298" s="87">
        <f t="shared" si="38"/>
        <v>421860</v>
      </c>
      <c r="U298" s="87">
        <f>VLOOKUP(B298,'Tranche 1-3 2024'!$B$12:$BB$441,53,FALSE)</f>
        <v>1593100</v>
      </c>
      <c r="V298" s="87">
        <f t="shared" si="39"/>
        <v>0</v>
      </c>
      <c r="W298" s="87">
        <f t="shared" si="40"/>
        <v>421860</v>
      </c>
      <c r="X298" s="88">
        <f t="shared" si="41"/>
        <v>421860</v>
      </c>
      <c r="Y298" s="84" t="s">
        <v>53</v>
      </c>
      <c r="Z298" s="84" t="s">
        <v>53</v>
      </c>
      <c r="AA298" s="84" t="s">
        <v>53</v>
      </c>
      <c r="AB298" s="84" t="s">
        <v>53</v>
      </c>
      <c r="AC298" s="84" t="s">
        <v>53</v>
      </c>
      <c r="AD298" s="84" t="s">
        <v>53</v>
      </c>
      <c r="AE298" s="84" t="s">
        <v>51</v>
      </c>
      <c r="AF298" s="84" t="s">
        <v>51</v>
      </c>
      <c r="AG298" s="5"/>
    </row>
    <row r="299" spans="1:33" x14ac:dyDescent="0.25">
      <c r="A299" s="94">
        <f t="shared" si="35"/>
        <v>288</v>
      </c>
      <c r="B299" s="100" t="s">
        <v>1351</v>
      </c>
      <c r="C299" s="83" t="s">
        <v>1352</v>
      </c>
      <c r="D299" s="83" t="s">
        <v>43</v>
      </c>
      <c r="E299" s="83" t="s">
        <v>68</v>
      </c>
      <c r="F299" s="83" t="s">
        <v>45</v>
      </c>
      <c r="G299" s="83" t="s">
        <v>46</v>
      </c>
      <c r="H299" s="83" t="s">
        <v>1129</v>
      </c>
      <c r="I299" s="83" t="s">
        <v>1130</v>
      </c>
      <c r="J299" s="83" t="s">
        <v>1353</v>
      </c>
      <c r="K299" s="83" t="s">
        <v>1354</v>
      </c>
      <c r="L299" s="83" t="s">
        <v>3</v>
      </c>
      <c r="M299" s="84" t="s">
        <v>51</v>
      </c>
      <c r="N299" s="83" t="s">
        <v>52</v>
      </c>
      <c r="O299" s="85">
        <v>174</v>
      </c>
      <c r="P299" s="85">
        <f>VLOOKUP(B299,'[1]Student Wthout BRN'!AF$3:AG$294,2,FALSE)</f>
        <v>9</v>
      </c>
      <c r="Q299" s="85">
        <f t="shared" si="36"/>
        <v>165</v>
      </c>
      <c r="R299" s="86">
        <v>8900</v>
      </c>
      <c r="S299" s="87">
        <f t="shared" si="37"/>
        <v>1468500</v>
      </c>
      <c r="T299" s="87">
        <f t="shared" si="38"/>
        <v>440550</v>
      </c>
      <c r="U299" s="87">
        <f>VLOOKUP(B299,'Tranche 1-3 2024'!$B$12:$BB$441,53,FALSE)</f>
        <v>1548600</v>
      </c>
      <c r="V299" s="87">
        <f t="shared" si="39"/>
        <v>0</v>
      </c>
      <c r="W299" s="87">
        <f t="shared" si="40"/>
        <v>440550</v>
      </c>
      <c r="X299" s="88">
        <f t="shared" si="41"/>
        <v>440550</v>
      </c>
      <c r="Y299" s="84" t="s">
        <v>51</v>
      </c>
      <c r="Z299" s="84" t="s">
        <v>51</v>
      </c>
      <c r="AA299" s="84" t="s">
        <v>53</v>
      </c>
      <c r="AB299" s="84" t="s">
        <v>53</v>
      </c>
      <c r="AC299" s="84" t="s">
        <v>53</v>
      </c>
      <c r="AD299" s="84" t="s">
        <v>53</v>
      </c>
      <c r="AE299" s="84" t="s">
        <v>51</v>
      </c>
      <c r="AF299" s="84" t="s">
        <v>51</v>
      </c>
      <c r="AG299" s="5"/>
    </row>
    <row r="300" spans="1:33" x14ac:dyDescent="0.25">
      <c r="A300" s="94">
        <f t="shared" si="35"/>
        <v>289</v>
      </c>
      <c r="B300" s="100" t="s">
        <v>1148</v>
      </c>
      <c r="C300" s="83" t="s">
        <v>1149</v>
      </c>
      <c r="D300" s="83" t="s">
        <v>43</v>
      </c>
      <c r="E300" s="83" t="s">
        <v>1150</v>
      </c>
      <c r="F300" s="83" t="s">
        <v>45</v>
      </c>
      <c r="G300" s="83" t="s">
        <v>46</v>
      </c>
      <c r="H300" s="83" t="s">
        <v>1129</v>
      </c>
      <c r="I300" s="83" t="s">
        <v>1130</v>
      </c>
      <c r="J300" s="83" t="s">
        <v>1151</v>
      </c>
      <c r="K300" s="83" t="s">
        <v>1152</v>
      </c>
      <c r="L300" s="83" t="s">
        <v>3</v>
      </c>
      <c r="M300" s="84" t="s">
        <v>53</v>
      </c>
      <c r="N300" s="83" t="s">
        <v>52</v>
      </c>
      <c r="O300" s="85">
        <v>189</v>
      </c>
      <c r="P300" s="85">
        <f>VLOOKUP(B300,'[1]Student Wthout BRN'!AF$3:AG$294,2,FALSE)</f>
        <v>15</v>
      </c>
      <c r="Q300" s="85">
        <f t="shared" si="36"/>
        <v>174</v>
      </c>
      <c r="R300" s="86">
        <v>8900</v>
      </c>
      <c r="S300" s="87">
        <f t="shared" si="37"/>
        <v>1548600</v>
      </c>
      <c r="T300" s="87">
        <f t="shared" si="38"/>
        <v>464580</v>
      </c>
      <c r="U300" s="87">
        <f>VLOOKUP(B300,'Tranche 1-3 2024'!$B$12:$BB$441,53,FALSE)</f>
        <v>1682100</v>
      </c>
      <c r="V300" s="87">
        <f t="shared" si="39"/>
        <v>0</v>
      </c>
      <c r="W300" s="87">
        <f t="shared" si="40"/>
        <v>464580</v>
      </c>
      <c r="X300" s="88">
        <f t="shared" si="41"/>
        <v>464580</v>
      </c>
      <c r="Y300" s="84" t="s">
        <v>51</v>
      </c>
      <c r="Z300" s="84" t="s">
        <v>51</v>
      </c>
      <c r="AA300" s="84" t="s">
        <v>53</v>
      </c>
      <c r="AB300" s="84" t="s">
        <v>53</v>
      </c>
      <c r="AC300" s="84" t="s">
        <v>53</v>
      </c>
      <c r="AD300" s="84" t="s">
        <v>51</v>
      </c>
      <c r="AE300" s="84" t="s">
        <v>51</v>
      </c>
      <c r="AF300" s="84" t="s">
        <v>51</v>
      </c>
      <c r="AG300" s="5"/>
    </row>
    <row r="301" spans="1:33" x14ac:dyDescent="0.25">
      <c r="A301" s="94">
        <f t="shared" si="35"/>
        <v>290</v>
      </c>
      <c r="B301" s="99" t="s">
        <v>1142</v>
      </c>
      <c r="C301" s="83" t="s">
        <v>1143</v>
      </c>
      <c r="D301" s="83" t="s">
        <v>43</v>
      </c>
      <c r="E301" s="83" t="s">
        <v>1135</v>
      </c>
      <c r="F301" s="83" t="s">
        <v>58</v>
      </c>
      <c r="G301" s="83" t="s">
        <v>59</v>
      </c>
      <c r="H301" s="83" t="s">
        <v>1129</v>
      </c>
      <c r="I301" s="83" t="s">
        <v>1130</v>
      </c>
      <c r="J301" s="83" t="s">
        <v>1144</v>
      </c>
      <c r="K301" s="83" t="s">
        <v>1145</v>
      </c>
      <c r="L301" s="83" t="s">
        <v>3</v>
      </c>
      <c r="M301" s="84" t="s">
        <v>53</v>
      </c>
      <c r="N301" s="83" t="s">
        <v>76</v>
      </c>
      <c r="O301" s="85">
        <v>670</v>
      </c>
      <c r="P301" s="85">
        <f>VLOOKUP(B301,'[1]Student Wthout BRN'!AF$3:AG$294,2,FALSE)</f>
        <v>2</v>
      </c>
      <c r="Q301" s="85">
        <f t="shared" si="36"/>
        <v>668</v>
      </c>
      <c r="R301" s="86">
        <v>8900</v>
      </c>
      <c r="S301" s="87">
        <f t="shared" si="37"/>
        <v>5945200</v>
      </c>
      <c r="T301" s="87">
        <f t="shared" si="38"/>
        <v>1783560</v>
      </c>
      <c r="U301" s="87">
        <f>VLOOKUP(B301,'Tranche 1-3 2024'!$B$12:$BB$441,53,FALSE)</f>
        <v>5980800</v>
      </c>
      <c r="V301" s="87">
        <f t="shared" si="39"/>
        <v>-17800</v>
      </c>
      <c r="W301" s="87">
        <f t="shared" si="40"/>
        <v>1765760</v>
      </c>
      <c r="X301" s="88">
        <f t="shared" si="41"/>
        <v>1765760</v>
      </c>
      <c r="Y301" s="84" t="s">
        <v>53</v>
      </c>
      <c r="Z301" s="84" t="s">
        <v>53</v>
      </c>
      <c r="AA301" s="84" t="s">
        <v>53</v>
      </c>
      <c r="AB301" s="84" t="s">
        <v>53</v>
      </c>
      <c r="AC301" s="84" t="s">
        <v>53</v>
      </c>
      <c r="AD301" s="84" t="s">
        <v>53</v>
      </c>
      <c r="AE301" s="84" t="s">
        <v>53</v>
      </c>
      <c r="AF301" s="84" t="s">
        <v>51</v>
      </c>
      <c r="AG301" s="5" t="s">
        <v>101</v>
      </c>
    </row>
    <row r="302" spans="1:33" x14ac:dyDescent="0.25">
      <c r="A302" s="94">
        <f t="shared" si="35"/>
        <v>291</v>
      </c>
      <c r="B302" s="99" t="s">
        <v>1146</v>
      </c>
      <c r="C302" s="83" t="s">
        <v>1147</v>
      </c>
      <c r="D302" s="83" t="s">
        <v>56</v>
      </c>
      <c r="E302" s="83" t="s">
        <v>1135</v>
      </c>
      <c r="F302" s="83" t="s">
        <v>58</v>
      </c>
      <c r="G302" s="83" t="s">
        <v>59</v>
      </c>
      <c r="H302" s="83" t="s">
        <v>1129</v>
      </c>
      <c r="I302" s="83" t="s">
        <v>1130</v>
      </c>
      <c r="J302" s="83" t="s">
        <v>1144</v>
      </c>
      <c r="K302" s="83" t="s">
        <v>1145</v>
      </c>
      <c r="L302" s="83" t="s">
        <v>3</v>
      </c>
      <c r="M302" s="84" t="s">
        <v>53</v>
      </c>
      <c r="N302" s="83" t="s">
        <v>76</v>
      </c>
      <c r="O302" s="85">
        <v>268</v>
      </c>
      <c r="P302" s="85">
        <f>VLOOKUP(B302,'[1]Student Wthout BRN'!AF$3:AG$294,2,FALSE)</f>
        <v>1</v>
      </c>
      <c r="Q302" s="85">
        <f t="shared" si="36"/>
        <v>267</v>
      </c>
      <c r="R302" s="86">
        <v>8900</v>
      </c>
      <c r="S302" s="87">
        <f t="shared" si="37"/>
        <v>2376300</v>
      </c>
      <c r="T302" s="87">
        <f t="shared" si="38"/>
        <v>712890</v>
      </c>
      <c r="U302" s="87">
        <f>VLOOKUP(B302,'Tranche 1-3 2024'!$B$12:$BB$441,53,FALSE)</f>
        <v>2394100</v>
      </c>
      <c r="V302" s="87">
        <f t="shared" si="39"/>
        <v>-8900</v>
      </c>
      <c r="W302" s="87">
        <f t="shared" si="40"/>
        <v>703990</v>
      </c>
      <c r="X302" s="88">
        <f t="shared" si="41"/>
        <v>703990</v>
      </c>
      <c r="Y302" s="84" t="s">
        <v>53</v>
      </c>
      <c r="Z302" s="84" t="s">
        <v>53</v>
      </c>
      <c r="AA302" s="84" t="s">
        <v>53</v>
      </c>
      <c r="AB302" s="84" t="s">
        <v>53</v>
      </c>
      <c r="AC302" s="84" t="s">
        <v>53</v>
      </c>
      <c r="AD302" s="84" t="s">
        <v>53</v>
      </c>
      <c r="AE302" s="84" t="s">
        <v>51</v>
      </c>
      <c r="AF302" s="84" t="s">
        <v>51</v>
      </c>
      <c r="AG302" s="5"/>
    </row>
    <row r="303" spans="1:33" x14ac:dyDescent="0.25">
      <c r="A303" s="94">
        <f t="shared" si="35"/>
        <v>292</v>
      </c>
      <c r="B303" s="100" t="s">
        <v>1371</v>
      </c>
      <c r="C303" s="83" t="s">
        <v>1372</v>
      </c>
      <c r="D303" s="83" t="s">
        <v>43</v>
      </c>
      <c r="E303" s="83" t="s">
        <v>1135</v>
      </c>
      <c r="F303" s="83" t="s">
        <v>58</v>
      </c>
      <c r="G303" s="83" t="s">
        <v>59</v>
      </c>
      <c r="H303" s="83" t="s">
        <v>1129</v>
      </c>
      <c r="I303" s="83" t="s">
        <v>1130</v>
      </c>
      <c r="J303" s="83" t="s">
        <v>1373</v>
      </c>
      <c r="K303" s="83" t="s">
        <v>1374</v>
      </c>
      <c r="L303" s="83" t="s">
        <v>3</v>
      </c>
      <c r="M303" s="84" t="s">
        <v>51</v>
      </c>
      <c r="N303" s="83" t="s">
        <v>52</v>
      </c>
      <c r="O303" s="85">
        <v>69</v>
      </c>
      <c r="P303" s="85">
        <f>VLOOKUP(B303,'[1]Student Wthout BRN'!AF$3:AG$294,2,FALSE)</f>
        <v>21</v>
      </c>
      <c r="Q303" s="85">
        <f t="shared" si="36"/>
        <v>48</v>
      </c>
      <c r="R303" s="86">
        <v>8900</v>
      </c>
      <c r="S303" s="87">
        <f t="shared" si="37"/>
        <v>427200</v>
      </c>
      <c r="T303" s="87">
        <f t="shared" si="38"/>
        <v>128160</v>
      </c>
      <c r="U303" s="87">
        <f>VLOOKUP(B303,'Tranche 1-3 2024'!$B$12:$BB$441,53,FALSE)</f>
        <v>614100</v>
      </c>
      <c r="V303" s="87">
        <f t="shared" si="39"/>
        <v>0</v>
      </c>
      <c r="W303" s="87">
        <f t="shared" si="40"/>
        <v>128160</v>
      </c>
      <c r="X303" s="88">
        <f t="shared" si="41"/>
        <v>128160</v>
      </c>
      <c r="Y303" s="84" t="s">
        <v>51</v>
      </c>
      <c r="Z303" s="84" t="s">
        <v>53</v>
      </c>
      <c r="AA303" s="84" t="s">
        <v>53</v>
      </c>
      <c r="AB303" s="84" t="s">
        <v>53</v>
      </c>
      <c r="AC303" s="84" t="s">
        <v>53</v>
      </c>
      <c r="AD303" s="84" t="s">
        <v>53</v>
      </c>
      <c r="AE303" s="84" t="s">
        <v>51</v>
      </c>
      <c r="AF303" s="84" t="s">
        <v>51</v>
      </c>
      <c r="AG303" s="5"/>
    </row>
    <row r="304" spans="1:33" x14ac:dyDescent="0.25">
      <c r="A304" s="94">
        <f t="shared" si="35"/>
        <v>293</v>
      </c>
      <c r="B304" s="100" t="s">
        <v>1251</v>
      </c>
      <c r="C304" s="83" t="s">
        <v>1252</v>
      </c>
      <c r="D304" s="83" t="s">
        <v>43</v>
      </c>
      <c r="E304" s="83" t="s">
        <v>1135</v>
      </c>
      <c r="F304" s="83" t="s">
        <v>58</v>
      </c>
      <c r="G304" s="83" t="s">
        <v>59</v>
      </c>
      <c r="H304" s="83" t="s">
        <v>1248</v>
      </c>
      <c r="I304" s="83" t="s">
        <v>1130</v>
      </c>
      <c r="J304" s="83" t="s">
        <v>1253</v>
      </c>
      <c r="K304" s="83" t="s">
        <v>1254</v>
      </c>
      <c r="L304" s="83" t="s">
        <v>3</v>
      </c>
      <c r="M304" s="84" t="s">
        <v>51</v>
      </c>
      <c r="N304" s="83" t="s">
        <v>52</v>
      </c>
      <c r="O304" s="85">
        <v>15</v>
      </c>
      <c r="P304" s="85">
        <f>VLOOKUP(B304,'[1]Student Wthout BRN'!AF$3:AG$294,2,FALSE)</f>
        <v>9</v>
      </c>
      <c r="Q304" s="85">
        <f t="shared" si="36"/>
        <v>6</v>
      </c>
      <c r="R304" s="86">
        <v>8900</v>
      </c>
      <c r="S304" s="87">
        <f t="shared" si="37"/>
        <v>53400</v>
      </c>
      <c r="T304" s="87">
        <f t="shared" si="38"/>
        <v>16020</v>
      </c>
      <c r="U304" s="87">
        <f>VLOOKUP(B304,'Tranche 1-3 2024'!$B$12:$BB$441,53,FALSE)</f>
        <v>133500</v>
      </c>
      <c r="V304" s="87">
        <f t="shared" si="39"/>
        <v>0</v>
      </c>
      <c r="W304" s="87">
        <f t="shared" si="40"/>
        <v>16020</v>
      </c>
      <c r="X304" s="88">
        <f t="shared" si="41"/>
        <v>16020</v>
      </c>
      <c r="Y304" s="84" t="s">
        <v>51</v>
      </c>
      <c r="Z304" s="84" t="s">
        <v>51</v>
      </c>
      <c r="AA304" s="84" t="s">
        <v>53</v>
      </c>
      <c r="AB304" s="84" t="s">
        <v>53</v>
      </c>
      <c r="AC304" s="84" t="s">
        <v>53</v>
      </c>
      <c r="AD304" s="84" t="s">
        <v>53</v>
      </c>
      <c r="AE304" s="84" t="s">
        <v>51</v>
      </c>
      <c r="AF304" s="84" t="s">
        <v>51</v>
      </c>
      <c r="AG304" s="5"/>
    </row>
    <row r="305" spans="1:33" x14ac:dyDescent="0.25">
      <c r="A305" s="94">
        <f t="shared" si="35"/>
        <v>294</v>
      </c>
      <c r="B305" s="100" t="s">
        <v>1469</v>
      </c>
      <c r="C305" s="83" t="s">
        <v>1470</v>
      </c>
      <c r="D305" s="83" t="s">
        <v>43</v>
      </c>
      <c r="E305" s="83" t="s">
        <v>1135</v>
      </c>
      <c r="F305" s="83" t="s">
        <v>58</v>
      </c>
      <c r="G305" s="83" t="s">
        <v>59</v>
      </c>
      <c r="H305" s="83" t="s">
        <v>1471</v>
      </c>
      <c r="I305" s="83" t="s">
        <v>1130</v>
      </c>
      <c r="J305" s="83" t="s">
        <v>1153</v>
      </c>
      <c r="K305" s="83" t="s">
        <v>1154</v>
      </c>
      <c r="L305" s="83" t="s">
        <v>3</v>
      </c>
      <c r="M305" s="84" t="s">
        <v>53</v>
      </c>
      <c r="N305" s="83" t="s">
        <v>52</v>
      </c>
      <c r="O305" s="85">
        <v>109</v>
      </c>
      <c r="P305" s="85">
        <f>VLOOKUP(B305,'[1]Student Wthout BRN'!AF$3:AG$294,2,FALSE)</f>
        <v>2</v>
      </c>
      <c r="Q305" s="85">
        <f t="shared" si="36"/>
        <v>107</v>
      </c>
      <c r="R305" s="86">
        <v>8900</v>
      </c>
      <c r="S305" s="87">
        <f t="shared" si="37"/>
        <v>952300</v>
      </c>
      <c r="T305" s="87">
        <f t="shared" si="38"/>
        <v>285690</v>
      </c>
      <c r="U305" s="87">
        <f>VLOOKUP(B305,'Tranche 1-3 2024'!$B$12:$BB$441,53,FALSE)</f>
        <v>979000</v>
      </c>
      <c r="V305" s="87">
        <f t="shared" si="39"/>
        <v>-8900</v>
      </c>
      <c r="W305" s="87">
        <f t="shared" si="40"/>
        <v>276790</v>
      </c>
      <c r="X305" s="88">
        <f t="shared" si="41"/>
        <v>276790</v>
      </c>
      <c r="Y305" s="84" t="s">
        <v>51</v>
      </c>
      <c r="Z305" s="84" t="s">
        <v>51</v>
      </c>
      <c r="AA305" s="84" t="s">
        <v>53</v>
      </c>
      <c r="AB305" s="84" t="s">
        <v>53</v>
      </c>
      <c r="AC305" s="84" t="s">
        <v>53</v>
      </c>
      <c r="AD305" s="84" t="s">
        <v>53</v>
      </c>
      <c r="AE305" s="84" t="s">
        <v>51</v>
      </c>
      <c r="AF305" s="84" t="s">
        <v>51</v>
      </c>
      <c r="AG305" s="5"/>
    </row>
    <row r="306" spans="1:33" x14ac:dyDescent="0.25">
      <c r="A306" s="94">
        <f t="shared" si="35"/>
        <v>295</v>
      </c>
      <c r="B306" s="100" t="s">
        <v>1472</v>
      </c>
      <c r="C306" s="83" t="s">
        <v>1473</v>
      </c>
      <c r="D306" s="83" t="s">
        <v>56</v>
      </c>
      <c r="E306" s="83" t="s">
        <v>1135</v>
      </c>
      <c r="F306" s="83" t="s">
        <v>58</v>
      </c>
      <c r="G306" s="83" t="s">
        <v>59</v>
      </c>
      <c r="H306" s="83" t="s">
        <v>1471</v>
      </c>
      <c r="I306" s="83" t="s">
        <v>1130</v>
      </c>
      <c r="J306" s="83" t="s">
        <v>1153</v>
      </c>
      <c r="K306" s="83" t="s">
        <v>1154</v>
      </c>
      <c r="L306" s="83" t="s">
        <v>3</v>
      </c>
      <c r="M306" s="84" t="s">
        <v>53</v>
      </c>
      <c r="N306" s="83" t="s">
        <v>52</v>
      </c>
      <c r="O306" s="85">
        <v>0</v>
      </c>
      <c r="P306" s="85"/>
      <c r="Q306" s="85">
        <f t="shared" si="36"/>
        <v>0</v>
      </c>
      <c r="R306" s="86">
        <v>8900</v>
      </c>
      <c r="S306" s="87">
        <f t="shared" si="37"/>
        <v>0</v>
      </c>
      <c r="T306" s="87">
        <f t="shared" si="38"/>
        <v>0</v>
      </c>
      <c r="U306" s="87">
        <f>VLOOKUP(B306,'Tranche 1-3 2024'!$B$12:$BB$441,53,FALSE)</f>
        <v>0</v>
      </c>
      <c r="V306" s="87">
        <f t="shared" si="39"/>
        <v>0</v>
      </c>
      <c r="W306" s="87">
        <f t="shared" si="40"/>
        <v>0</v>
      </c>
      <c r="X306" s="88">
        <f t="shared" si="41"/>
        <v>0</v>
      </c>
      <c r="Y306" s="84" t="s">
        <v>51</v>
      </c>
      <c r="Z306" s="84" t="s">
        <v>51</v>
      </c>
      <c r="AA306" s="84" t="s">
        <v>51</v>
      </c>
      <c r="AB306" s="84" t="s">
        <v>51</v>
      </c>
      <c r="AC306" s="84" t="s">
        <v>51</v>
      </c>
      <c r="AD306" s="84" t="s">
        <v>51</v>
      </c>
      <c r="AE306" s="84" t="s">
        <v>51</v>
      </c>
      <c r="AF306" s="84" t="s">
        <v>53</v>
      </c>
      <c r="AG306" s="5"/>
    </row>
    <row r="307" spans="1:33" x14ac:dyDescent="0.25">
      <c r="A307" s="94">
        <f t="shared" si="35"/>
        <v>296</v>
      </c>
      <c r="B307" s="99" t="s">
        <v>1255</v>
      </c>
      <c r="C307" s="83" t="s">
        <v>1256</v>
      </c>
      <c r="D307" s="83" t="s">
        <v>56</v>
      </c>
      <c r="E307" s="83" t="s">
        <v>1135</v>
      </c>
      <c r="F307" s="83" t="s">
        <v>58</v>
      </c>
      <c r="G307" s="83" t="s">
        <v>59</v>
      </c>
      <c r="H307" s="83" t="s">
        <v>1248</v>
      </c>
      <c r="I307" s="83" t="s">
        <v>1130</v>
      </c>
      <c r="J307" s="83" t="s">
        <v>1257</v>
      </c>
      <c r="K307" s="83" t="s">
        <v>1258</v>
      </c>
      <c r="L307" s="83" t="s">
        <v>3</v>
      </c>
      <c r="M307" s="84" t="s">
        <v>51</v>
      </c>
      <c r="N307" s="83" t="s">
        <v>76</v>
      </c>
      <c r="O307" s="85">
        <v>47</v>
      </c>
      <c r="P307" s="85">
        <f>VLOOKUP(B307,'[1]Student Wthout BRN'!AF$3:AG$294,2,FALSE)</f>
        <v>24</v>
      </c>
      <c r="Q307" s="85">
        <f t="shared" si="36"/>
        <v>23</v>
      </c>
      <c r="R307" s="86">
        <v>8900</v>
      </c>
      <c r="S307" s="87">
        <f t="shared" si="37"/>
        <v>204700</v>
      </c>
      <c r="T307" s="87">
        <f t="shared" si="38"/>
        <v>61410</v>
      </c>
      <c r="U307" s="87">
        <f>VLOOKUP(B307,'Tranche 1-3 2024'!$B$12:$BB$441,53,FALSE)</f>
        <v>418300</v>
      </c>
      <c r="V307" s="87">
        <f t="shared" si="39"/>
        <v>0</v>
      </c>
      <c r="W307" s="87">
        <f t="shared" si="40"/>
        <v>61410</v>
      </c>
      <c r="X307" s="88">
        <f t="shared" si="41"/>
        <v>61410</v>
      </c>
      <c r="Y307" s="84" t="s">
        <v>53</v>
      </c>
      <c r="Z307" s="84" t="s">
        <v>53</v>
      </c>
      <c r="AA307" s="84" t="s">
        <v>53</v>
      </c>
      <c r="AB307" s="84" t="s">
        <v>53</v>
      </c>
      <c r="AC307" s="84" t="s">
        <v>53</v>
      </c>
      <c r="AD307" s="84" t="s">
        <v>53</v>
      </c>
      <c r="AE307" s="84" t="s">
        <v>51</v>
      </c>
      <c r="AF307" s="84" t="s">
        <v>51</v>
      </c>
      <c r="AG307" s="5"/>
    </row>
    <row r="308" spans="1:33" x14ac:dyDescent="0.25">
      <c r="A308" s="94">
        <f t="shared" si="35"/>
        <v>297</v>
      </c>
      <c r="B308" s="100" t="s">
        <v>1259</v>
      </c>
      <c r="C308" s="83" t="s">
        <v>1260</v>
      </c>
      <c r="D308" s="83" t="s">
        <v>56</v>
      </c>
      <c r="E308" s="83" t="s">
        <v>1135</v>
      </c>
      <c r="F308" s="83" t="s">
        <v>58</v>
      </c>
      <c r="G308" s="83" t="s">
        <v>59</v>
      </c>
      <c r="H308" s="83" t="s">
        <v>1248</v>
      </c>
      <c r="I308" s="83" t="s">
        <v>1130</v>
      </c>
      <c r="J308" s="83" t="s">
        <v>1261</v>
      </c>
      <c r="K308" s="83" t="s">
        <v>1262</v>
      </c>
      <c r="L308" s="83" t="s">
        <v>3</v>
      </c>
      <c r="M308" s="84" t="s">
        <v>51</v>
      </c>
      <c r="N308" s="83" t="s">
        <v>52</v>
      </c>
      <c r="O308" s="85">
        <v>58</v>
      </c>
      <c r="P308" s="85">
        <f>VLOOKUP(B308,'[1]Student Wthout BRN'!AF$3:AG$294,2,FALSE)</f>
        <v>15</v>
      </c>
      <c r="Q308" s="85">
        <f t="shared" si="36"/>
        <v>43</v>
      </c>
      <c r="R308" s="86">
        <v>8900</v>
      </c>
      <c r="S308" s="87">
        <f t="shared" si="37"/>
        <v>382700</v>
      </c>
      <c r="T308" s="87">
        <f t="shared" si="38"/>
        <v>114810</v>
      </c>
      <c r="U308" s="87">
        <f>VLOOKUP(B308,'Tranche 1-3 2024'!$B$12:$BB$441,53,FALSE)</f>
        <v>516200</v>
      </c>
      <c r="V308" s="87">
        <f t="shared" si="39"/>
        <v>0</v>
      </c>
      <c r="W308" s="87">
        <f t="shared" si="40"/>
        <v>114810</v>
      </c>
      <c r="X308" s="88">
        <f t="shared" si="41"/>
        <v>114810</v>
      </c>
      <c r="Y308" s="84" t="s">
        <v>51</v>
      </c>
      <c r="Z308" s="84" t="s">
        <v>53</v>
      </c>
      <c r="AA308" s="84" t="s">
        <v>53</v>
      </c>
      <c r="AB308" s="84" t="s">
        <v>53</v>
      </c>
      <c r="AC308" s="84" t="s">
        <v>53</v>
      </c>
      <c r="AD308" s="84" t="s">
        <v>53</v>
      </c>
      <c r="AE308" s="84" t="s">
        <v>51</v>
      </c>
      <c r="AF308" s="84" t="s">
        <v>51</v>
      </c>
      <c r="AG308" s="5"/>
    </row>
    <row r="309" spans="1:33" x14ac:dyDescent="0.25">
      <c r="A309" s="94">
        <f t="shared" si="35"/>
        <v>298</v>
      </c>
      <c r="B309" s="99" t="s">
        <v>1175</v>
      </c>
      <c r="C309" s="83" t="s">
        <v>1176</v>
      </c>
      <c r="D309" s="83" t="s">
        <v>43</v>
      </c>
      <c r="E309" s="83" t="s">
        <v>1135</v>
      </c>
      <c r="F309" s="83" t="s">
        <v>58</v>
      </c>
      <c r="G309" s="83" t="s">
        <v>59</v>
      </c>
      <c r="H309" s="83" t="s">
        <v>1129</v>
      </c>
      <c r="I309" s="83" t="s">
        <v>1130</v>
      </c>
      <c r="J309" s="83" t="s">
        <v>1177</v>
      </c>
      <c r="K309" s="83" t="s">
        <v>1178</v>
      </c>
      <c r="L309" s="83" t="s">
        <v>3</v>
      </c>
      <c r="M309" s="84" t="s">
        <v>51</v>
      </c>
      <c r="N309" s="83" t="s">
        <v>76</v>
      </c>
      <c r="O309" s="85">
        <v>273</v>
      </c>
      <c r="P309" s="85">
        <f>VLOOKUP(B309,'[1]Student Wthout BRN'!AF$3:AG$294,2,FALSE)</f>
        <v>1</v>
      </c>
      <c r="Q309" s="85">
        <f t="shared" si="36"/>
        <v>272</v>
      </c>
      <c r="R309" s="86">
        <v>8900</v>
      </c>
      <c r="S309" s="87">
        <f t="shared" si="37"/>
        <v>2420800</v>
      </c>
      <c r="T309" s="87">
        <f t="shared" si="38"/>
        <v>726240</v>
      </c>
      <c r="U309" s="87">
        <f>VLOOKUP(B309,'Tranche 1-3 2024'!$B$12:$BB$441,53,FALSE)</f>
        <v>2429700</v>
      </c>
      <c r="V309" s="87">
        <f t="shared" si="39"/>
        <v>0</v>
      </c>
      <c r="W309" s="87">
        <f t="shared" si="40"/>
        <v>726240</v>
      </c>
      <c r="X309" s="88">
        <f t="shared" si="41"/>
        <v>726240</v>
      </c>
      <c r="Y309" s="84" t="s">
        <v>53</v>
      </c>
      <c r="Z309" s="84" t="s">
        <v>53</v>
      </c>
      <c r="AA309" s="84" t="s">
        <v>53</v>
      </c>
      <c r="AB309" s="84" t="s">
        <v>53</v>
      </c>
      <c r="AC309" s="84" t="s">
        <v>53</v>
      </c>
      <c r="AD309" s="84" t="s">
        <v>53</v>
      </c>
      <c r="AE309" s="84" t="s">
        <v>51</v>
      </c>
      <c r="AF309" s="84" t="s">
        <v>51</v>
      </c>
      <c r="AG309" s="5"/>
    </row>
    <row r="310" spans="1:33" x14ac:dyDescent="0.25">
      <c r="A310" s="94">
        <f t="shared" si="35"/>
        <v>299</v>
      </c>
      <c r="B310" s="99" t="s">
        <v>1330</v>
      </c>
      <c r="C310" s="83" t="s">
        <v>1331</v>
      </c>
      <c r="D310" s="83" t="s">
        <v>56</v>
      </c>
      <c r="E310" s="83" t="s">
        <v>179</v>
      </c>
      <c r="F310" s="83" t="s">
        <v>45</v>
      </c>
      <c r="G310" s="83" t="s">
        <v>46</v>
      </c>
      <c r="H310" s="83" t="s">
        <v>1129</v>
      </c>
      <c r="I310" s="83" t="s">
        <v>1130</v>
      </c>
      <c r="J310" s="83" t="s">
        <v>1332</v>
      </c>
      <c r="K310" s="83" t="s">
        <v>1333</v>
      </c>
      <c r="L310" s="83" t="s">
        <v>3</v>
      </c>
      <c r="M310" s="84" t="s">
        <v>51</v>
      </c>
      <c r="N310" s="83" t="s">
        <v>52</v>
      </c>
      <c r="O310" s="85">
        <v>386</v>
      </c>
      <c r="P310" s="85">
        <f>VLOOKUP(B310,'[1]Student Wthout BRN'!AF$3:AG$294,2,FALSE)</f>
        <v>6</v>
      </c>
      <c r="Q310" s="85">
        <f t="shared" si="36"/>
        <v>380</v>
      </c>
      <c r="R310" s="86">
        <v>8900</v>
      </c>
      <c r="S310" s="87">
        <f t="shared" si="37"/>
        <v>3382000</v>
      </c>
      <c r="T310" s="87">
        <f t="shared" si="38"/>
        <v>1014600</v>
      </c>
      <c r="U310" s="87">
        <f>VLOOKUP(B310,'Tranche 1-3 2024'!$B$12:$BB$441,53,FALSE)</f>
        <v>3453200</v>
      </c>
      <c r="V310" s="87">
        <f t="shared" si="39"/>
        <v>-17800</v>
      </c>
      <c r="W310" s="87">
        <f t="shared" si="40"/>
        <v>996800</v>
      </c>
      <c r="X310" s="88">
        <f t="shared" si="41"/>
        <v>996800</v>
      </c>
      <c r="Y310" s="84" t="s">
        <v>53</v>
      </c>
      <c r="Z310" s="84" t="s">
        <v>53</v>
      </c>
      <c r="AA310" s="84" t="s">
        <v>53</v>
      </c>
      <c r="AB310" s="84" t="s">
        <v>53</v>
      </c>
      <c r="AC310" s="84" t="s">
        <v>53</v>
      </c>
      <c r="AD310" s="84" t="s">
        <v>53</v>
      </c>
      <c r="AE310" s="84" t="s">
        <v>51</v>
      </c>
      <c r="AF310" s="84" t="s">
        <v>51</v>
      </c>
      <c r="AG310" s="5"/>
    </row>
    <row r="311" spans="1:33" x14ac:dyDescent="0.25">
      <c r="A311" s="94">
        <f t="shared" si="35"/>
        <v>300</v>
      </c>
      <c r="B311" s="100" t="s">
        <v>1196</v>
      </c>
      <c r="C311" s="83" t="s">
        <v>1197</v>
      </c>
      <c r="D311" s="83" t="s">
        <v>43</v>
      </c>
      <c r="E311" s="83" t="s">
        <v>1135</v>
      </c>
      <c r="F311" s="83" t="s">
        <v>58</v>
      </c>
      <c r="G311" s="83" t="s">
        <v>59</v>
      </c>
      <c r="H311" s="83" t="s">
        <v>1181</v>
      </c>
      <c r="I311" s="83" t="s">
        <v>1130</v>
      </c>
      <c r="J311" s="83" t="s">
        <v>1198</v>
      </c>
      <c r="K311" s="83" t="s">
        <v>1199</v>
      </c>
      <c r="L311" s="83" t="s">
        <v>3</v>
      </c>
      <c r="M311" s="84" t="s">
        <v>51</v>
      </c>
      <c r="N311" s="83" t="s">
        <v>52</v>
      </c>
      <c r="O311" s="85">
        <v>97</v>
      </c>
      <c r="P311" s="85">
        <f>VLOOKUP(B311,'[1]Student Wthout BRN'!AF$3:AG$294,2,FALSE)</f>
        <v>35</v>
      </c>
      <c r="Q311" s="85">
        <f t="shared" si="36"/>
        <v>62</v>
      </c>
      <c r="R311" s="86">
        <v>8900</v>
      </c>
      <c r="S311" s="87">
        <f t="shared" si="37"/>
        <v>551800</v>
      </c>
      <c r="T311" s="87">
        <f t="shared" si="38"/>
        <v>165540</v>
      </c>
      <c r="U311" s="87">
        <f>VLOOKUP(B311,'Tranche 1-3 2024'!$B$12:$BB$441,53,FALSE)</f>
        <v>863300</v>
      </c>
      <c r="V311" s="87">
        <f t="shared" si="39"/>
        <v>0</v>
      </c>
      <c r="W311" s="87">
        <f t="shared" si="40"/>
        <v>165540</v>
      </c>
      <c r="X311" s="88">
        <f t="shared" si="41"/>
        <v>165540</v>
      </c>
      <c r="Y311" s="84" t="s">
        <v>51</v>
      </c>
      <c r="Z311" s="84" t="s">
        <v>53</v>
      </c>
      <c r="AA311" s="84" t="s">
        <v>53</v>
      </c>
      <c r="AB311" s="84" t="s">
        <v>53</v>
      </c>
      <c r="AC311" s="84" t="s">
        <v>53</v>
      </c>
      <c r="AD311" s="84" t="s">
        <v>53</v>
      </c>
      <c r="AE311" s="84" t="s">
        <v>51</v>
      </c>
      <c r="AF311" s="84" t="s">
        <v>51</v>
      </c>
      <c r="AG311" s="5"/>
    </row>
    <row r="312" spans="1:33" x14ac:dyDescent="0.25">
      <c r="A312" s="94">
        <f t="shared" si="35"/>
        <v>301</v>
      </c>
      <c r="B312" s="100" t="s">
        <v>1334</v>
      </c>
      <c r="C312" s="83" t="s">
        <v>1335</v>
      </c>
      <c r="D312" s="83" t="s">
        <v>43</v>
      </c>
      <c r="E312" s="83" t="s">
        <v>1135</v>
      </c>
      <c r="F312" s="83" t="s">
        <v>58</v>
      </c>
      <c r="G312" s="83" t="s">
        <v>59</v>
      </c>
      <c r="H312" s="83" t="s">
        <v>1336</v>
      </c>
      <c r="I312" s="83" t="s">
        <v>1130</v>
      </c>
      <c r="J312" s="83" t="s">
        <v>1337</v>
      </c>
      <c r="K312" s="83" t="s">
        <v>1338</v>
      </c>
      <c r="L312" s="83" t="s">
        <v>3</v>
      </c>
      <c r="M312" s="84" t="s">
        <v>51</v>
      </c>
      <c r="N312" s="83" t="s">
        <v>52</v>
      </c>
      <c r="O312" s="85">
        <v>76</v>
      </c>
      <c r="P312" s="85">
        <f>VLOOKUP(B312,'[1]Student Wthout BRN'!AF$3:AG$294,2,FALSE)</f>
        <v>5</v>
      </c>
      <c r="Q312" s="85">
        <f t="shared" si="36"/>
        <v>71</v>
      </c>
      <c r="R312" s="86">
        <v>8900</v>
      </c>
      <c r="S312" s="87">
        <f t="shared" si="37"/>
        <v>631900</v>
      </c>
      <c r="T312" s="87">
        <f t="shared" si="38"/>
        <v>189570</v>
      </c>
      <c r="U312" s="87">
        <f>VLOOKUP(B312,'Tranche 1-3 2024'!$B$12:$BB$441,53,FALSE)</f>
        <v>676400</v>
      </c>
      <c r="V312" s="87">
        <f t="shared" si="39"/>
        <v>0</v>
      </c>
      <c r="W312" s="87">
        <f t="shared" si="40"/>
        <v>189570</v>
      </c>
      <c r="X312" s="88">
        <f t="shared" si="41"/>
        <v>189570</v>
      </c>
      <c r="Y312" s="84" t="s">
        <v>51</v>
      </c>
      <c r="Z312" s="84" t="s">
        <v>53</v>
      </c>
      <c r="AA312" s="84" t="s">
        <v>53</v>
      </c>
      <c r="AB312" s="84" t="s">
        <v>53</v>
      </c>
      <c r="AC312" s="84" t="s">
        <v>53</v>
      </c>
      <c r="AD312" s="84" t="s">
        <v>53</v>
      </c>
      <c r="AE312" s="84" t="s">
        <v>51</v>
      </c>
      <c r="AF312" s="84" t="s">
        <v>51</v>
      </c>
      <c r="AG312" s="5"/>
    </row>
    <row r="313" spans="1:33" x14ac:dyDescent="0.25">
      <c r="A313" s="94">
        <f t="shared" si="35"/>
        <v>302</v>
      </c>
      <c r="B313" s="100" t="s">
        <v>1200</v>
      </c>
      <c r="C313" s="83" t="s">
        <v>1201</v>
      </c>
      <c r="D313" s="83" t="s">
        <v>56</v>
      </c>
      <c r="E313" s="83" t="s">
        <v>1135</v>
      </c>
      <c r="F313" s="83" t="s">
        <v>58</v>
      </c>
      <c r="G313" s="83" t="s">
        <v>59</v>
      </c>
      <c r="H313" s="83" t="s">
        <v>1181</v>
      </c>
      <c r="I313" s="83" t="s">
        <v>1130</v>
      </c>
      <c r="J313" s="83" t="s">
        <v>1202</v>
      </c>
      <c r="K313" s="83" t="s">
        <v>1203</v>
      </c>
      <c r="L313" s="83" t="s">
        <v>3</v>
      </c>
      <c r="M313" s="84" t="s">
        <v>51</v>
      </c>
      <c r="N313" s="83" t="s">
        <v>52</v>
      </c>
      <c r="O313" s="85">
        <v>50</v>
      </c>
      <c r="P313" s="85">
        <f>VLOOKUP(B313,'[1]Student Wthout BRN'!AF$3:AG$294,2,FALSE)</f>
        <v>20</v>
      </c>
      <c r="Q313" s="85">
        <f t="shared" si="36"/>
        <v>30</v>
      </c>
      <c r="R313" s="86">
        <v>8900</v>
      </c>
      <c r="S313" s="87">
        <f t="shared" si="37"/>
        <v>267000</v>
      </c>
      <c r="T313" s="87">
        <f t="shared" si="38"/>
        <v>80100</v>
      </c>
      <c r="U313" s="87">
        <f>VLOOKUP(B313,'Tranche 1-3 2024'!$B$12:$BB$441,53,FALSE)</f>
        <v>445000</v>
      </c>
      <c r="V313" s="87">
        <f t="shared" si="39"/>
        <v>0</v>
      </c>
      <c r="W313" s="87">
        <f t="shared" si="40"/>
        <v>80100</v>
      </c>
      <c r="X313" s="88">
        <f t="shared" si="41"/>
        <v>80100</v>
      </c>
      <c r="Y313" s="84" t="s">
        <v>51</v>
      </c>
      <c r="Z313" s="84" t="s">
        <v>51</v>
      </c>
      <c r="AA313" s="84" t="s">
        <v>53</v>
      </c>
      <c r="AB313" s="84" t="s">
        <v>53</v>
      </c>
      <c r="AC313" s="84" t="s">
        <v>53</v>
      </c>
      <c r="AD313" s="84" t="s">
        <v>53</v>
      </c>
      <c r="AE313" s="84" t="s">
        <v>51</v>
      </c>
      <c r="AF313" s="84" t="s">
        <v>51</v>
      </c>
      <c r="AG313" s="5"/>
    </row>
    <row r="314" spans="1:33" x14ac:dyDescent="0.25">
      <c r="A314" s="94">
        <f t="shared" si="35"/>
        <v>303</v>
      </c>
      <c r="B314" s="99" t="s">
        <v>1339</v>
      </c>
      <c r="C314" s="83" t="s">
        <v>1340</v>
      </c>
      <c r="D314" s="83" t="s">
        <v>56</v>
      </c>
      <c r="E314" s="83" t="s">
        <v>179</v>
      </c>
      <c r="F314" s="83" t="s">
        <v>45</v>
      </c>
      <c r="G314" s="83" t="s">
        <v>46</v>
      </c>
      <c r="H314" s="83" t="s">
        <v>1129</v>
      </c>
      <c r="I314" s="83" t="s">
        <v>1130</v>
      </c>
      <c r="J314" s="83" t="s">
        <v>1341</v>
      </c>
      <c r="K314" s="83" t="s">
        <v>1342</v>
      </c>
      <c r="L314" s="83" t="s">
        <v>3</v>
      </c>
      <c r="M314" s="84" t="s">
        <v>51</v>
      </c>
      <c r="N314" s="83" t="s">
        <v>52</v>
      </c>
      <c r="O314" s="85">
        <v>105</v>
      </c>
      <c r="P314" s="85"/>
      <c r="Q314" s="85">
        <f t="shared" si="36"/>
        <v>105</v>
      </c>
      <c r="R314" s="86">
        <v>8900</v>
      </c>
      <c r="S314" s="87">
        <f t="shared" si="37"/>
        <v>934500</v>
      </c>
      <c r="T314" s="87">
        <f t="shared" si="38"/>
        <v>280350</v>
      </c>
      <c r="U314" s="87">
        <f>VLOOKUP(B314,'Tranche 1-3 2024'!$B$12:$BB$441,53,FALSE)</f>
        <v>934500</v>
      </c>
      <c r="V314" s="87">
        <f t="shared" si="39"/>
        <v>0</v>
      </c>
      <c r="W314" s="87">
        <f t="shared" si="40"/>
        <v>280350</v>
      </c>
      <c r="X314" s="88">
        <f t="shared" si="41"/>
        <v>280350</v>
      </c>
      <c r="Y314" s="84" t="s">
        <v>53</v>
      </c>
      <c r="Z314" s="84" t="s">
        <v>53</v>
      </c>
      <c r="AA314" s="84" t="s">
        <v>53</v>
      </c>
      <c r="AB314" s="84" t="s">
        <v>53</v>
      </c>
      <c r="AC314" s="84" t="s">
        <v>53</v>
      </c>
      <c r="AD314" s="84" t="s">
        <v>53</v>
      </c>
      <c r="AE314" s="84" t="s">
        <v>51</v>
      </c>
      <c r="AF314" s="84" t="s">
        <v>51</v>
      </c>
      <c r="AG314" s="5"/>
    </row>
    <row r="315" spans="1:33" x14ac:dyDescent="0.25">
      <c r="A315" s="94">
        <f t="shared" si="35"/>
        <v>304</v>
      </c>
      <c r="B315" s="100" t="s">
        <v>1220</v>
      </c>
      <c r="C315" s="83" t="s">
        <v>1221</v>
      </c>
      <c r="D315" s="83" t="s">
        <v>43</v>
      </c>
      <c r="E315" s="83" t="s">
        <v>1135</v>
      </c>
      <c r="F315" s="83" t="s">
        <v>58</v>
      </c>
      <c r="G315" s="83" t="s">
        <v>59</v>
      </c>
      <c r="H315" s="83" t="s">
        <v>1181</v>
      </c>
      <c r="I315" s="83" t="s">
        <v>1130</v>
      </c>
      <c r="J315" s="83" t="s">
        <v>1222</v>
      </c>
      <c r="K315" s="83" t="s">
        <v>1223</v>
      </c>
      <c r="L315" s="83" t="s">
        <v>3</v>
      </c>
      <c r="M315" s="84" t="s">
        <v>51</v>
      </c>
      <c r="N315" s="83" t="s">
        <v>52</v>
      </c>
      <c r="O315" s="85">
        <v>163</v>
      </c>
      <c r="P315" s="85">
        <f>VLOOKUP(B315,'[1]Student Wthout BRN'!AF$3:AG$294,2,FALSE)</f>
        <v>70</v>
      </c>
      <c r="Q315" s="85">
        <f t="shared" si="36"/>
        <v>93</v>
      </c>
      <c r="R315" s="86">
        <v>8900</v>
      </c>
      <c r="S315" s="87">
        <f t="shared" si="37"/>
        <v>827700</v>
      </c>
      <c r="T315" s="87">
        <f t="shared" si="38"/>
        <v>248310</v>
      </c>
      <c r="U315" s="87">
        <f>VLOOKUP(B315,'Tranche 1-3 2024'!$B$12:$BB$441,53,FALSE)</f>
        <v>1450700</v>
      </c>
      <c r="V315" s="87">
        <f t="shared" si="39"/>
        <v>0</v>
      </c>
      <c r="W315" s="87">
        <f t="shared" si="40"/>
        <v>248310</v>
      </c>
      <c r="X315" s="88">
        <f t="shared" si="41"/>
        <v>248310</v>
      </c>
      <c r="Y315" s="84" t="s">
        <v>51</v>
      </c>
      <c r="Z315" s="84" t="s">
        <v>53</v>
      </c>
      <c r="AA315" s="84" t="s">
        <v>53</v>
      </c>
      <c r="AB315" s="84" t="s">
        <v>53</v>
      </c>
      <c r="AC315" s="84" t="s">
        <v>53</v>
      </c>
      <c r="AD315" s="84" t="s">
        <v>53</v>
      </c>
      <c r="AE315" s="84" t="s">
        <v>51</v>
      </c>
      <c r="AF315" s="84" t="s">
        <v>51</v>
      </c>
      <c r="AG315" s="5"/>
    </row>
    <row r="316" spans="1:33" x14ac:dyDescent="0.25">
      <c r="A316" s="94">
        <f t="shared" si="35"/>
        <v>305</v>
      </c>
      <c r="B316" s="100" t="s">
        <v>1204</v>
      </c>
      <c r="C316" s="83" t="s">
        <v>1205</v>
      </c>
      <c r="D316" s="83" t="s">
        <v>43</v>
      </c>
      <c r="E316" s="83" t="s">
        <v>1135</v>
      </c>
      <c r="F316" s="83" t="s">
        <v>58</v>
      </c>
      <c r="G316" s="83" t="s">
        <v>59</v>
      </c>
      <c r="H316" s="83" t="s">
        <v>1181</v>
      </c>
      <c r="I316" s="83" t="s">
        <v>1130</v>
      </c>
      <c r="J316" s="83" t="s">
        <v>1206</v>
      </c>
      <c r="K316" s="83" t="s">
        <v>1207</v>
      </c>
      <c r="L316" s="83" t="s">
        <v>3</v>
      </c>
      <c r="M316" s="84" t="s">
        <v>51</v>
      </c>
      <c r="N316" s="83" t="s">
        <v>52</v>
      </c>
      <c r="O316" s="85">
        <v>89</v>
      </c>
      <c r="P316" s="85">
        <f>VLOOKUP(B316,'[1]Student Wthout BRN'!AF$3:AG$294,2,FALSE)</f>
        <v>44</v>
      </c>
      <c r="Q316" s="85">
        <f t="shared" si="36"/>
        <v>45</v>
      </c>
      <c r="R316" s="86">
        <v>8900</v>
      </c>
      <c r="S316" s="87">
        <f t="shared" si="37"/>
        <v>400500</v>
      </c>
      <c r="T316" s="87">
        <f t="shared" si="38"/>
        <v>120150</v>
      </c>
      <c r="U316" s="87">
        <f>VLOOKUP(B316,'Tranche 1-3 2024'!$B$12:$BB$441,53,FALSE)</f>
        <v>792100</v>
      </c>
      <c r="V316" s="87">
        <f t="shared" si="39"/>
        <v>0</v>
      </c>
      <c r="W316" s="87">
        <f t="shared" si="40"/>
        <v>120150</v>
      </c>
      <c r="X316" s="88">
        <f t="shared" si="41"/>
        <v>120150</v>
      </c>
      <c r="Y316" s="84" t="s">
        <v>51</v>
      </c>
      <c r="Z316" s="84" t="s">
        <v>53</v>
      </c>
      <c r="AA316" s="84" t="s">
        <v>53</v>
      </c>
      <c r="AB316" s="84" t="s">
        <v>53</v>
      </c>
      <c r="AC316" s="84" t="s">
        <v>53</v>
      </c>
      <c r="AD316" s="84" t="s">
        <v>53</v>
      </c>
      <c r="AE316" s="84" t="s">
        <v>51</v>
      </c>
      <c r="AF316" s="84" t="s">
        <v>51</v>
      </c>
      <c r="AG316" s="5" t="s">
        <v>69</v>
      </c>
    </row>
    <row r="317" spans="1:33" x14ac:dyDescent="0.25">
      <c r="A317" s="94">
        <f t="shared" si="35"/>
        <v>306</v>
      </c>
      <c r="B317" s="100" t="s">
        <v>1298</v>
      </c>
      <c r="C317" s="83" t="s">
        <v>1299</v>
      </c>
      <c r="D317" s="83" t="s">
        <v>43</v>
      </c>
      <c r="E317" s="83" t="s">
        <v>1135</v>
      </c>
      <c r="F317" s="83" t="s">
        <v>58</v>
      </c>
      <c r="G317" s="83" t="s">
        <v>59</v>
      </c>
      <c r="H317" s="83" t="s">
        <v>1300</v>
      </c>
      <c r="I317" s="83" t="s">
        <v>1130</v>
      </c>
      <c r="J317" s="83" t="s">
        <v>1301</v>
      </c>
      <c r="K317" s="83" t="s">
        <v>1302</v>
      </c>
      <c r="L317" s="83" t="s">
        <v>3</v>
      </c>
      <c r="M317" s="84" t="s">
        <v>51</v>
      </c>
      <c r="N317" s="83" t="s">
        <v>52</v>
      </c>
      <c r="O317" s="85">
        <v>37</v>
      </c>
      <c r="P317" s="85">
        <f>VLOOKUP(B317,'[1]Student Wthout BRN'!AF$3:AG$294,2,FALSE)</f>
        <v>7</v>
      </c>
      <c r="Q317" s="85">
        <f t="shared" si="36"/>
        <v>30</v>
      </c>
      <c r="R317" s="86">
        <v>8900</v>
      </c>
      <c r="S317" s="87">
        <f t="shared" si="37"/>
        <v>267000</v>
      </c>
      <c r="T317" s="87">
        <f t="shared" si="38"/>
        <v>80100</v>
      </c>
      <c r="U317" s="87">
        <f>VLOOKUP(B317,'Tranche 1-3 2024'!$B$12:$BB$441,53,FALSE)</f>
        <v>329300</v>
      </c>
      <c r="V317" s="87">
        <f t="shared" si="39"/>
        <v>0</v>
      </c>
      <c r="W317" s="87">
        <f t="shared" si="40"/>
        <v>80100</v>
      </c>
      <c r="X317" s="88">
        <f t="shared" si="41"/>
        <v>80100</v>
      </c>
      <c r="Y317" s="84" t="s">
        <v>51</v>
      </c>
      <c r="Z317" s="84" t="s">
        <v>53</v>
      </c>
      <c r="AA317" s="84" t="s">
        <v>53</v>
      </c>
      <c r="AB317" s="84" t="s">
        <v>53</v>
      </c>
      <c r="AC317" s="84" t="s">
        <v>53</v>
      </c>
      <c r="AD317" s="84" t="s">
        <v>53</v>
      </c>
      <c r="AE317" s="84" t="s">
        <v>51</v>
      </c>
      <c r="AF317" s="84" t="s">
        <v>51</v>
      </c>
      <c r="AG317" s="5"/>
    </row>
    <row r="318" spans="1:33" x14ac:dyDescent="0.25">
      <c r="A318" s="94">
        <f t="shared" si="35"/>
        <v>307</v>
      </c>
      <c r="B318" s="100" t="s">
        <v>1395</v>
      </c>
      <c r="C318" s="83" t="s">
        <v>1396</v>
      </c>
      <c r="D318" s="83" t="s">
        <v>43</v>
      </c>
      <c r="E318" s="83" t="s">
        <v>450</v>
      </c>
      <c r="F318" s="83" t="s">
        <v>45</v>
      </c>
      <c r="G318" s="83" t="s">
        <v>46</v>
      </c>
      <c r="H318" s="83" t="s">
        <v>1129</v>
      </c>
      <c r="I318" s="83" t="s">
        <v>1130</v>
      </c>
      <c r="J318" s="83" t="s">
        <v>1397</v>
      </c>
      <c r="K318" s="83" t="s">
        <v>1398</v>
      </c>
      <c r="L318" s="83" t="s">
        <v>3</v>
      </c>
      <c r="M318" s="84" t="s">
        <v>51</v>
      </c>
      <c r="N318" s="83" t="s">
        <v>52</v>
      </c>
      <c r="O318" s="85">
        <v>201</v>
      </c>
      <c r="P318" s="85">
        <f>VLOOKUP(B318,'[1]Student Wthout BRN'!AF$3:AG$294,2,FALSE)</f>
        <v>23</v>
      </c>
      <c r="Q318" s="85">
        <f t="shared" si="36"/>
        <v>178</v>
      </c>
      <c r="R318" s="86">
        <v>8900</v>
      </c>
      <c r="S318" s="87">
        <f t="shared" si="37"/>
        <v>1584200</v>
      </c>
      <c r="T318" s="87">
        <f t="shared" si="38"/>
        <v>475260</v>
      </c>
      <c r="U318" s="87">
        <f>VLOOKUP(B318,'Tranche 1-3 2024'!$B$12:$BB$441,53,FALSE)</f>
        <v>1788900</v>
      </c>
      <c r="V318" s="87">
        <f t="shared" si="39"/>
        <v>0</v>
      </c>
      <c r="W318" s="87">
        <f t="shared" si="40"/>
        <v>475260</v>
      </c>
      <c r="X318" s="88">
        <f t="shared" si="41"/>
        <v>475260</v>
      </c>
      <c r="Y318" s="84" t="s">
        <v>51</v>
      </c>
      <c r="Z318" s="84" t="s">
        <v>53</v>
      </c>
      <c r="AA318" s="84" t="s">
        <v>53</v>
      </c>
      <c r="AB318" s="84" t="s">
        <v>53</v>
      </c>
      <c r="AC318" s="84" t="s">
        <v>53</v>
      </c>
      <c r="AD318" s="84" t="s">
        <v>53</v>
      </c>
      <c r="AE318" s="84" t="s">
        <v>51</v>
      </c>
      <c r="AF318" s="84" t="s">
        <v>51</v>
      </c>
      <c r="AG318" s="5" t="s">
        <v>69</v>
      </c>
    </row>
    <row r="319" spans="1:33" x14ac:dyDescent="0.25">
      <c r="A319" s="94">
        <f t="shared" si="35"/>
        <v>308</v>
      </c>
      <c r="B319" s="100" t="s">
        <v>1347</v>
      </c>
      <c r="C319" s="83" t="s">
        <v>1348</v>
      </c>
      <c r="D319" s="83" t="s">
        <v>43</v>
      </c>
      <c r="E319" s="83" t="s">
        <v>1135</v>
      </c>
      <c r="F319" s="83" t="s">
        <v>58</v>
      </c>
      <c r="G319" s="83" t="s">
        <v>59</v>
      </c>
      <c r="H319" s="83" t="s">
        <v>1129</v>
      </c>
      <c r="I319" s="83" t="s">
        <v>1130</v>
      </c>
      <c r="J319" s="83" t="s">
        <v>1349</v>
      </c>
      <c r="K319" s="83" t="s">
        <v>1350</v>
      </c>
      <c r="L319" s="83" t="s">
        <v>3</v>
      </c>
      <c r="M319" s="84" t="s">
        <v>51</v>
      </c>
      <c r="N319" s="83" t="s">
        <v>52</v>
      </c>
      <c r="O319" s="85">
        <v>89</v>
      </c>
      <c r="P319" s="85">
        <f>VLOOKUP(B319,'[1]Student Wthout BRN'!AF$3:AG$294,2,FALSE)</f>
        <v>18</v>
      </c>
      <c r="Q319" s="85">
        <f t="shared" si="36"/>
        <v>71</v>
      </c>
      <c r="R319" s="86">
        <v>8900</v>
      </c>
      <c r="S319" s="87">
        <f t="shared" si="37"/>
        <v>631900</v>
      </c>
      <c r="T319" s="87">
        <f t="shared" si="38"/>
        <v>189570</v>
      </c>
      <c r="U319" s="87">
        <f>VLOOKUP(B319,'Tranche 1-3 2024'!$B$12:$BB$441,53,FALSE)</f>
        <v>792100</v>
      </c>
      <c r="V319" s="87">
        <f t="shared" si="39"/>
        <v>0</v>
      </c>
      <c r="W319" s="87">
        <f t="shared" si="40"/>
        <v>189570</v>
      </c>
      <c r="X319" s="88">
        <f t="shared" si="41"/>
        <v>189570</v>
      </c>
      <c r="Y319" s="84" t="s">
        <v>51</v>
      </c>
      <c r="Z319" s="84" t="s">
        <v>53</v>
      </c>
      <c r="AA319" s="84" t="s">
        <v>53</v>
      </c>
      <c r="AB319" s="84" t="s">
        <v>53</v>
      </c>
      <c r="AC319" s="84" t="s">
        <v>53</v>
      </c>
      <c r="AD319" s="84" t="s">
        <v>53</v>
      </c>
      <c r="AE319" s="84" t="s">
        <v>51</v>
      </c>
      <c r="AF319" s="84" t="s">
        <v>51</v>
      </c>
      <c r="AG319" s="5"/>
    </row>
    <row r="320" spans="1:33" x14ac:dyDescent="0.25">
      <c r="A320" s="94">
        <f t="shared" si="35"/>
        <v>309</v>
      </c>
      <c r="B320" s="100" t="s">
        <v>1263</v>
      </c>
      <c r="C320" s="83" t="s">
        <v>1264</v>
      </c>
      <c r="D320" s="83" t="s">
        <v>56</v>
      </c>
      <c r="E320" s="83" t="s">
        <v>1135</v>
      </c>
      <c r="F320" s="83" t="s">
        <v>58</v>
      </c>
      <c r="G320" s="83" t="s">
        <v>59</v>
      </c>
      <c r="H320" s="83" t="s">
        <v>1248</v>
      </c>
      <c r="I320" s="83" t="s">
        <v>1130</v>
      </c>
      <c r="J320" s="83" t="s">
        <v>1265</v>
      </c>
      <c r="K320" s="83" t="s">
        <v>1266</v>
      </c>
      <c r="L320" s="83" t="s">
        <v>3</v>
      </c>
      <c r="M320" s="84" t="s">
        <v>51</v>
      </c>
      <c r="N320" s="83" t="s">
        <v>52</v>
      </c>
      <c r="O320" s="85">
        <v>0</v>
      </c>
      <c r="P320" s="85"/>
      <c r="Q320" s="85">
        <f t="shared" si="36"/>
        <v>0</v>
      </c>
      <c r="R320" s="86">
        <v>8900</v>
      </c>
      <c r="S320" s="87">
        <f t="shared" si="37"/>
        <v>0</v>
      </c>
      <c r="T320" s="87">
        <f t="shared" si="38"/>
        <v>0</v>
      </c>
      <c r="U320" s="87">
        <f>VLOOKUP(B320,'Tranche 1-3 2024'!$B$12:$BB$441,53,FALSE)</f>
        <v>0</v>
      </c>
      <c r="V320" s="87">
        <f t="shared" si="39"/>
        <v>0</v>
      </c>
      <c r="W320" s="87">
        <f t="shared" si="40"/>
        <v>0</v>
      </c>
      <c r="X320" s="88">
        <f t="shared" si="41"/>
        <v>0</v>
      </c>
      <c r="Y320" s="84" t="s">
        <v>51</v>
      </c>
      <c r="Z320" s="84" t="s">
        <v>51</v>
      </c>
      <c r="AA320" s="84" t="s">
        <v>51</v>
      </c>
      <c r="AB320" s="84" t="s">
        <v>51</v>
      </c>
      <c r="AC320" s="84" t="s">
        <v>51</v>
      </c>
      <c r="AD320" s="84" t="s">
        <v>51</v>
      </c>
      <c r="AE320" s="84" t="s">
        <v>51</v>
      </c>
      <c r="AF320" s="84" t="s">
        <v>53</v>
      </c>
      <c r="AG320" s="5"/>
    </row>
    <row r="321" spans="1:33" x14ac:dyDescent="0.25">
      <c r="A321" s="94">
        <f t="shared" si="35"/>
        <v>310</v>
      </c>
      <c r="B321" s="100" t="s">
        <v>1208</v>
      </c>
      <c r="C321" s="83" t="s">
        <v>1209</v>
      </c>
      <c r="D321" s="83" t="s">
        <v>43</v>
      </c>
      <c r="E321" s="83" t="s">
        <v>1135</v>
      </c>
      <c r="F321" s="83" t="s">
        <v>58</v>
      </c>
      <c r="G321" s="83" t="s">
        <v>59</v>
      </c>
      <c r="H321" s="83" t="s">
        <v>1181</v>
      </c>
      <c r="I321" s="83" t="s">
        <v>1130</v>
      </c>
      <c r="J321" s="83" t="s">
        <v>1210</v>
      </c>
      <c r="K321" s="83" t="s">
        <v>1211</v>
      </c>
      <c r="L321" s="83" t="s">
        <v>3</v>
      </c>
      <c r="M321" s="84" t="s">
        <v>51</v>
      </c>
      <c r="N321" s="83" t="s">
        <v>52</v>
      </c>
      <c r="O321" s="85">
        <v>78</v>
      </c>
      <c r="P321" s="85">
        <f>VLOOKUP(B321,'[1]Student Wthout BRN'!AF$3:AG$294,2,FALSE)</f>
        <v>59</v>
      </c>
      <c r="Q321" s="85">
        <f t="shared" si="36"/>
        <v>19</v>
      </c>
      <c r="R321" s="86">
        <v>8900</v>
      </c>
      <c r="S321" s="87">
        <f t="shared" si="37"/>
        <v>169100</v>
      </c>
      <c r="T321" s="87">
        <f t="shared" si="38"/>
        <v>50730</v>
      </c>
      <c r="U321" s="87">
        <f>VLOOKUP(B321,'Tranche 1-3 2024'!$B$12:$BB$441,53,FALSE)</f>
        <v>694200</v>
      </c>
      <c r="V321" s="87">
        <f t="shared" si="39"/>
        <v>0</v>
      </c>
      <c r="W321" s="87">
        <f t="shared" si="40"/>
        <v>50730</v>
      </c>
      <c r="X321" s="88">
        <f t="shared" si="41"/>
        <v>50730</v>
      </c>
      <c r="Y321" s="84" t="s">
        <v>51</v>
      </c>
      <c r="Z321" s="84" t="s">
        <v>51</v>
      </c>
      <c r="AA321" s="84" t="s">
        <v>53</v>
      </c>
      <c r="AB321" s="84" t="s">
        <v>53</v>
      </c>
      <c r="AC321" s="84" t="s">
        <v>53</v>
      </c>
      <c r="AD321" s="84" t="s">
        <v>53</v>
      </c>
      <c r="AE321" s="84" t="s">
        <v>51</v>
      </c>
      <c r="AF321" s="84" t="s">
        <v>51</v>
      </c>
      <c r="AG321" s="5"/>
    </row>
    <row r="322" spans="1:33" x14ac:dyDescent="0.25">
      <c r="A322" s="94">
        <f t="shared" si="35"/>
        <v>311</v>
      </c>
      <c r="B322" s="100" t="s">
        <v>1355</v>
      </c>
      <c r="C322" s="83" t="s">
        <v>1356</v>
      </c>
      <c r="D322" s="83" t="s">
        <v>43</v>
      </c>
      <c r="E322" s="83" t="s">
        <v>1135</v>
      </c>
      <c r="F322" s="83" t="s">
        <v>58</v>
      </c>
      <c r="G322" s="83" t="s">
        <v>59</v>
      </c>
      <c r="H322" s="83" t="s">
        <v>1336</v>
      </c>
      <c r="I322" s="83" t="s">
        <v>1130</v>
      </c>
      <c r="J322" s="83" t="s">
        <v>1357</v>
      </c>
      <c r="K322" s="83" t="s">
        <v>1358</v>
      </c>
      <c r="L322" s="83" t="s">
        <v>3</v>
      </c>
      <c r="M322" s="84" t="s">
        <v>51</v>
      </c>
      <c r="N322" s="83" t="s">
        <v>76</v>
      </c>
      <c r="O322" s="85">
        <v>121</v>
      </c>
      <c r="P322" s="85">
        <f>VLOOKUP(B322,'[1]Student Wthout BRN'!AF$3:AG$294,2,FALSE)</f>
        <v>4</v>
      </c>
      <c r="Q322" s="85">
        <f t="shared" si="36"/>
        <v>117</v>
      </c>
      <c r="R322" s="86">
        <v>8900</v>
      </c>
      <c r="S322" s="87">
        <f t="shared" si="37"/>
        <v>1041300</v>
      </c>
      <c r="T322" s="87">
        <f t="shared" si="38"/>
        <v>312390</v>
      </c>
      <c r="U322" s="87">
        <f>VLOOKUP(B322,'Tranche 1-3 2024'!$B$12:$BB$441,53,FALSE)</f>
        <v>1076900</v>
      </c>
      <c r="V322" s="87">
        <f t="shared" si="39"/>
        <v>0</v>
      </c>
      <c r="W322" s="87">
        <f t="shared" si="40"/>
        <v>312390</v>
      </c>
      <c r="X322" s="88">
        <f t="shared" si="41"/>
        <v>312390</v>
      </c>
      <c r="Y322" s="84" t="s">
        <v>51</v>
      </c>
      <c r="Z322" s="84" t="s">
        <v>53</v>
      </c>
      <c r="AA322" s="84" t="s">
        <v>53</v>
      </c>
      <c r="AB322" s="84" t="s">
        <v>53</v>
      </c>
      <c r="AC322" s="84" t="s">
        <v>53</v>
      </c>
      <c r="AD322" s="84" t="s">
        <v>53</v>
      </c>
      <c r="AE322" s="84" t="s">
        <v>51</v>
      </c>
      <c r="AF322" s="84" t="s">
        <v>51</v>
      </c>
      <c r="AG322" s="5"/>
    </row>
    <row r="323" spans="1:33" x14ac:dyDescent="0.25">
      <c r="A323" s="94">
        <f t="shared" si="35"/>
        <v>312</v>
      </c>
      <c r="B323" s="99" t="s">
        <v>1363</v>
      </c>
      <c r="C323" s="83" t="s">
        <v>1364</v>
      </c>
      <c r="D323" s="83" t="s">
        <v>43</v>
      </c>
      <c r="E323" s="83" t="s">
        <v>1135</v>
      </c>
      <c r="F323" s="83" t="s">
        <v>58</v>
      </c>
      <c r="G323" s="83" t="s">
        <v>59</v>
      </c>
      <c r="H323" s="83" t="s">
        <v>1129</v>
      </c>
      <c r="I323" s="83" t="s">
        <v>1130</v>
      </c>
      <c r="J323" s="83" t="s">
        <v>1365</v>
      </c>
      <c r="K323" s="83" t="s">
        <v>1366</v>
      </c>
      <c r="L323" s="83" t="s">
        <v>3</v>
      </c>
      <c r="M323" s="84" t="s">
        <v>51</v>
      </c>
      <c r="N323" s="83" t="s">
        <v>76</v>
      </c>
      <c r="O323" s="85">
        <v>265</v>
      </c>
      <c r="P323" s="85"/>
      <c r="Q323" s="85">
        <f t="shared" si="36"/>
        <v>265</v>
      </c>
      <c r="R323" s="86">
        <v>8900</v>
      </c>
      <c r="S323" s="87">
        <f t="shared" si="37"/>
        <v>2358500</v>
      </c>
      <c r="T323" s="87">
        <f t="shared" si="38"/>
        <v>707550</v>
      </c>
      <c r="U323" s="87">
        <f>VLOOKUP(B323,'Tranche 1-3 2024'!$B$12:$BB$441,53,FALSE)</f>
        <v>2358500</v>
      </c>
      <c r="V323" s="87">
        <f t="shared" si="39"/>
        <v>0</v>
      </c>
      <c r="W323" s="87">
        <f t="shared" si="40"/>
        <v>707550</v>
      </c>
      <c r="X323" s="88">
        <f t="shared" si="41"/>
        <v>707550</v>
      </c>
      <c r="Y323" s="84" t="s">
        <v>53</v>
      </c>
      <c r="Z323" s="84" t="s">
        <v>53</v>
      </c>
      <c r="AA323" s="84" t="s">
        <v>53</v>
      </c>
      <c r="AB323" s="84" t="s">
        <v>53</v>
      </c>
      <c r="AC323" s="84" t="s">
        <v>53</v>
      </c>
      <c r="AD323" s="84" t="s">
        <v>53</v>
      </c>
      <c r="AE323" s="84" t="s">
        <v>51</v>
      </c>
      <c r="AF323" s="84" t="s">
        <v>51</v>
      </c>
      <c r="AG323" s="5"/>
    </row>
    <row r="324" spans="1:33" x14ac:dyDescent="0.25">
      <c r="A324" s="94">
        <f t="shared" si="35"/>
        <v>313</v>
      </c>
      <c r="B324" s="99" t="s">
        <v>1367</v>
      </c>
      <c r="C324" s="83" t="s">
        <v>1368</v>
      </c>
      <c r="D324" s="83" t="s">
        <v>56</v>
      </c>
      <c r="E324" s="83" t="s">
        <v>1135</v>
      </c>
      <c r="F324" s="83" t="s">
        <v>58</v>
      </c>
      <c r="G324" s="83" t="s">
        <v>59</v>
      </c>
      <c r="H324" s="83" t="s">
        <v>1129</v>
      </c>
      <c r="I324" s="83" t="s">
        <v>1130</v>
      </c>
      <c r="J324" s="83" t="s">
        <v>1369</v>
      </c>
      <c r="K324" s="83" t="s">
        <v>1370</v>
      </c>
      <c r="L324" s="83" t="s">
        <v>3</v>
      </c>
      <c r="M324" s="84" t="s">
        <v>51</v>
      </c>
      <c r="N324" s="83" t="s">
        <v>52</v>
      </c>
      <c r="O324" s="85">
        <v>71</v>
      </c>
      <c r="P324" s="85">
        <f>VLOOKUP(B324,'[1]Student Wthout BRN'!AF$3:AG$294,2,FALSE)</f>
        <v>13</v>
      </c>
      <c r="Q324" s="85">
        <f t="shared" si="36"/>
        <v>58</v>
      </c>
      <c r="R324" s="86">
        <v>8900</v>
      </c>
      <c r="S324" s="87">
        <f t="shared" si="37"/>
        <v>516200</v>
      </c>
      <c r="T324" s="87">
        <f t="shared" si="38"/>
        <v>154860</v>
      </c>
      <c r="U324" s="87">
        <f>VLOOKUP(B324,'Tranche 1-3 2024'!$B$12:$BB$441,53,FALSE)</f>
        <v>631900</v>
      </c>
      <c r="V324" s="87">
        <f t="shared" si="39"/>
        <v>0</v>
      </c>
      <c r="W324" s="87">
        <f t="shared" si="40"/>
        <v>154860</v>
      </c>
      <c r="X324" s="88">
        <f t="shared" si="41"/>
        <v>154860</v>
      </c>
      <c r="Y324" s="84" t="s">
        <v>53</v>
      </c>
      <c r="Z324" s="84" t="s">
        <v>53</v>
      </c>
      <c r="AA324" s="84" t="s">
        <v>53</v>
      </c>
      <c r="AB324" s="84" t="s">
        <v>53</v>
      </c>
      <c r="AC324" s="84" t="s">
        <v>53</v>
      </c>
      <c r="AD324" s="84" t="s">
        <v>53</v>
      </c>
      <c r="AE324" s="84" t="s">
        <v>51</v>
      </c>
      <c r="AF324" s="84" t="s">
        <v>51</v>
      </c>
      <c r="AG324" s="5"/>
    </row>
    <row r="325" spans="1:33" x14ac:dyDescent="0.25">
      <c r="A325" s="94">
        <f t="shared" si="35"/>
        <v>314</v>
      </c>
      <c r="B325" s="100" t="s">
        <v>1303</v>
      </c>
      <c r="C325" s="83" t="s">
        <v>1304</v>
      </c>
      <c r="D325" s="83" t="s">
        <v>43</v>
      </c>
      <c r="E325" s="83" t="s">
        <v>1135</v>
      </c>
      <c r="F325" s="83" t="s">
        <v>58</v>
      </c>
      <c r="G325" s="83" t="s">
        <v>59</v>
      </c>
      <c r="H325" s="83" t="s">
        <v>1305</v>
      </c>
      <c r="I325" s="83" t="s">
        <v>1130</v>
      </c>
      <c r="J325" s="83" t="s">
        <v>1306</v>
      </c>
      <c r="K325" s="83" t="s">
        <v>1307</v>
      </c>
      <c r="L325" s="83" t="s">
        <v>3</v>
      </c>
      <c r="M325" s="84" t="s">
        <v>51</v>
      </c>
      <c r="N325" s="83" t="s">
        <v>52</v>
      </c>
      <c r="O325" s="85">
        <v>19</v>
      </c>
      <c r="P325" s="85">
        <f>VLOOKUP(B325,'[1]Student Wthout BRN'!AF$3:AG$294,2,FALSE)</f>
        <v>1</v>
      </c>
      <c r="Q325" s="85">
        <f t="shared" si="36"/>
        <v>18</v>
      </c>
      <c r="R325" s="86">
        <v>8900</v>
      </c>
      <c r="S325" s="87">
        <f t="shared" si="37"/>
        <v>160200</v>
      </c>
      <c r="T325" s="87">
        <f t="shared" si="38"/>
        <v>48060</v>
      </c>
      <c r="U325" s="87">
        <f>VLOOKUP(B325,'Tranche 1-3 2024'!$B$12:$BB$441,53,FALSE)</f>
        <v>169100</v>
      </c>
      <c r="V325" s="87">
        <f t="shared" si="39"/>
        <v>0</v>
      </c>
      <c r="W325" s="87">
        <f t="shared" si="40"/>
        <v>48060</v>
      </c>
      <c r="X325" s="88">
        <f t="shared" si="41"/>
        <v>48060</v>
      </c>
      <c r="Y325" s="84" t="s">
        <v>51</v>
      </c>
      <c r="Z325" s="84" t="s">
        <v>53</v>
      </c>
      <c r="AA325" s="84" t="s">
        <v>53</v>
      </c>
      <c r="AB325" s="84" t="s">
        <v>53</v>
      </c>
      <c r="AC325" s="84" t="s">
        <v>53</v>
      </c>
      <c r="AD325" s="84" t="s">
        <v>53</v>
      </c>
      <c r="AE325" s="84" t="s">
        <v>51</v>
      </c>
      <c r="AF325" s="84" t="s">
        <v>51</v>
      </c>
      <c r="AG325" s="5"/>
    </row>
    <row r="326" spans="1:33" x14ac:dyDescent="0.25">
      <c r="A326" s="94">
        <f t="shared" si="35"/>
        <v>315</v>
      </c>
      <c r="B326" s="100" t="s">
        <v>1359</v>
      </c>
      <c r="C326" s="83" t="s">
        <v>1360</v>
      </c>
      <c r="D326" s="83" t="s">
        <v>43</v>
      </c>
      <c r="E326" s="83" t="s">
        <v>68</v>
      </c>
      <c r="F326" s="83" t="s">
        <v>45</v>
      </c>
      <c r="G326" s="83" t="s">
        <v>46</v>
      </c>
      <c r="H326" s="83" t="s">
        <v>1129</v>
      </c>
      <c r="I326" s="83" t="s">
        <v>1130</v>
      </c>
      <c r="J326" s="83" t="s">
        <v>1361</v>
      </c>
      <c r="K326" s="83" t="s">
        <v>1362</v>
      </c>
      <c r="L326" s="83" t="s">
        <v>3</v>
      </c>
      <c r="M326" s="84" t="s">
        <v>51</v>
      </c>
      <c r="N326" s="83" t="s">
        <v>52</v>
      </c>
      <c r="O326" s="85">
        <v>96</v>
      </c>
      <c r="P326" s="85">
        <f>VLOOKUP(B326,'[1]Student Wthout BRN'!AF$3:AG$294,2,FALSE)</f>
        <v>1</v>
      </c>
      <c r="Q326" s="85">
        <f t="shared" si="36"/>
        <v>95</v>
      </c>
      <c r="R326" s="86">
        <v>8900</v>
      </c>
      <c r="S326" s="87">
        <f t="shared" si="37"/>
        <v>845500</v>
      </c>
      <c r="T326" s="87">
        <f t="shared" si="38"/>
        <v>253650</v>
      </c>
      <c r="U326" s="87">
        <f>VLOOKUP(B326,'Tranche 1-3 2024'!$B$12:$BB$441,53,FALSE)</f>
        <v>854400</v>
      </c>
      <c r="V326" s="87">
        <f t="shared" si="39"/>
        <v>0</v>
      </c>
      <c r="W326" s="87">
        <f t="shared" si="40"/>
        <v>253650</v>
      </c>
      <c r="X326" s="88">
        <f t="shared" si="41"/>
        <v>253650</v>
      </c>
      <c r="Y326" s="84" t="s">
        <v>51</v>
      </c>
      <c r="Z326" s="84" t="s">
        <v>53</v>
      </c>
      <c r="AA326" s="84" t="s">
        <v>53</v>
      </c>
      <c r="AB326" s="84" t="s">
        <v>53</v>
      </c>
      <c r="AC326" s="84" t="s">
        <v>53</v>
      </c>
      <c r="AD326" s="84" t="s">
        <v>53</v>
      </c>
      <c r="AE326" s="84" t="s">
        <v>51</v>
      </c>
      <c r="AF326" s="84" t="s">
        <v>51</v>
      </c>
      <c r="AG326" s="5"/>
    </row>
    <row r="327" spans="1:33" x14ac:dyDescent="0.25">
      <c r="A327" s="94">
        <f t="shared" si="35"/>
        <v>316</v>
      </c>
      <c r="B327" s="100" t="s">
        <v>1379</v>
      </c>
      <c r="C327" s="83" t="s">
        <v>1380</v>
      </c>
      <c r="D327" s="83" t="s">
        <v>43</v>
      </c>
      <c r="E327" s="83" t="s">
        <v>1135</v>
      </c>
      <c r="F327" s="83" t="s">
        <v>58</v>
      </c>
      <c r="G327" s="83" t="s">
        <v>59</v>
      </c>
      <c r="H327" s="83" t="s">
        <v>1129</v>
      </c>
      <c r="I327" s="83" t="s">
        <v>1130</v>
      </c>
      <c r="J327" s="83" t="s">
        <v>1381</v>
      </c>
      <c r="K327" s="83" t="s">
        <v>1382</v>
      </c>
      <c r="L327" s="83" t="s">
        <v>3</v>
      </c>
      <c r="M327" s="84" t="s">
        <v>51</v>
      </c>
      <c r="N327" s="83" t="s">
        <v>76</v>
      </c>
      <c r="O327" s="85">
        <v>434</v>
      </c>
      <c r="P327" s="85">
        <f>VLOOKUP(B327,'[1]Student Wthout BRN'!AF$3:AG$294,2,FALSE)</f>
        <v>62</v>
      </c>
      <c r="Q327" s="85">
        <f t="shared" si="36"/>
        <v>372</v>
      </c>
      <c r="R327" s="86">
        <v>8900</v>
      </c>
      <c r="S327" s="87">
        <f t="shared" si="37"/>
        <v>3310800</v>
      </c>
      <c r="T327" s="87">
        <f t="shared" si="38"/>
        <v>993240</v>
      </c>
      <c r="U327" s="87">
        <f>VLOOKUP(B327,'Tranche 1-3 2024'!$B$12:$BB$441,53,FALSE)</f>
        <v>3862600</v>
      </c>
      <c r="V327" s="87">
        <f t="shared" si="39"/>
        <v>0</v>
      </c>
      <c r="W327" s="87">
        <f t="shared" si="40"/>
        <v>993240</v>
      </c>
      <c r="X327" s="88">
        <f t="shared" si="41"/>
        <v>993240</v>
      </c>
      <c r="Y327" s="84" t="s">
        <v>51</v>
      </c>
      <c r="Z327" s="84" t="s">
        <v>53</v>
      </c>
      <c r="AA327" s="84" t="s">
        <v>53</v>
      </c>
      <c r="AB327" s="84" t="s">
        <v>53</v>
      </c>
      <c r="AC327" s="84" t="s">
        <v>53</v>
      </c>
      <c r="AD327" s="84" t="s">
        <v>53</v>
      </c>
      <c r="AE327" s="84" t="s">
        <v>51</v>
      </c>
      <c r="AF327" s="84" t="s">
        <v>51</v>
      </c>
      <c r="AG327" s="5"/>
    </row>
    <row r="328" spans="1:33" x14ac:dyDescent="0.25">
      <c r="A328" s="94">
        <f t="shared" si="35"/>
        <v>317</v>
      </c>
      <c r="B328" s="100" t="s">
        <v>1216</v>
      </c>
      <c r="C328" s="83" t="s">
        <v>1217</v>
      </c>
      <c r="D328" s="83" t="s">
        <v>43</v>
      </c>
      <c r="E328" s="83" t="s">
        <v>1135</v>
      </c>
      <c r="F328" s="83" t="s">
        <v>58</v>
      </c>
      <c r="G328" s="83" t="s">
        <v>59</v>
      </c>
      <c r="H328" s="83" t="s">
        <v>1181</v>
      </c>
      <c r="I328" s="83" t="s">
        <v>1130</v>
      </c>
      <c r="J328" s="83" t="s">
        <v>1218</v>
      </c>
      <c r="K328" s="83" t="s">
        <v>1219</v>
      </c>
      <c r="L328" s="83" t="s">
        <v>3</v>
      </c>
      <c r="M328" s="84" t="s">
        <v>51</v>
      </c>
      <c r="N328" s="83" t="s">
        <v>52</v>
      </c>
      <c r="O328" s="85">
        <v>86</v>
      </c>
      <c r="P328" s="85">
        <f>VLOOKUP(B328,'[1]Student Wthout BRN'!AF$3:AG$294,2,FALSE)</f>
        <v>86</v>
      </c>
      <c r="Q328" s="85">
        <f t="shared" si="36"/>
        <v>0</v>
      </c>
      <c r="R328" s="86">
        <v>8900</v>
      </c>
      <c r="S328" s="87">
        <f t="shared" si="37"/>
        <v>0</v>
      </c>
      <c r="T328" s="87">
        <f t="shared" si="38"/>
        <v>0</v>
      </c>
      <c r="U328" s="87">
        <f>VLOOKUP(B328,'Tranche 1-3 2024'!$B$12:$BB$441,53,FALSE)</f>
        <v>765400</v>
      </c>
      <c r="V328" s="87">
        <f t="shared" si="39"/>
        <v>0</v>
      </c>
      <c r="W328" s="87">
        <f t="shared" si="40"/>
        <v>0</v>
      </c>
      <c r="X328" s="88">
        <f t="shared" si="41"/>
        <v>0</v>
      </c>
      <c r="Y328" s="84" t="s">
        <v>51</v>
      </c>
      <c r="Z328" s="84" t="s">
        <v>53</v>
      </c>
      <c r="AA328" s="84" t="s">
        <v>53</v>
      </c>
      <c r="AB328" s="84" t="s">
        <v>53</v>
      </c>
      <c r="AC328" s="84" t="s">
        <v>53</v>
      </c>
      <c r="AD328" s="84" t="s">
        <v>53</v>
      </c>
      <c r="AE328" s="84" t="s">
        <v>51</v>
      </c>
      <c r="AF328" s="84" t="s">
        <v>51</v>
      </c>
      <c r="AG328" s="5"/>
    </row>
    <row r="329" spans="1:33" x14ac:dyDescent="0.25">
      <c r="A329" s="94">
        <f t="shared" si="35"/>
        <v>318</v>
      </c>
      <c r="B329" s="100" t="s">
        <v>1403</v>
      </c>
      <c r="C329" s="83" t="s">
        <v>1404</v>
      </c>
      <c r="D329" s="83" t="s">
        <v>43</v>
      </c>
      <c r="E329" s="83" t="s">
        <v>1135</v>
      </c>
      <c r="F329" s="83" t="s">
        <v>58</v>
      </c>
      <c r="G329" s="83" t="s">
        <v>59</v>
      </c>
      <c r="H329" s="83" t="s">
        <v>1129</v>
      </c>
      <c r="I329" s="83" t="s">
        <v>1130</v>
      </c>
      <c r="J329" s="83" t="s">
        <v>1405</v>
      </c>
      <c r="K329" s="83" t="s">
        <v>1406</v>
      </c>
      <c r="L329" s="83" t="s">
        <v>3</v>
      </c>
      <c r="M329" s="84" t="s">
        <v>51</v>
      </c>
      <c r="N329" s="83" t="s">
        <v>52</v>
      </c>
      <c r="O329" s="85">
        <v>122</v>
      </c>
      <c r="P329" s="85"/>
      <c r="Q329" s="85">
        <f t="shared" si="36"/>
        <v>122</v>
      </c>
      <c r="R329" s="86">
        <v>8900</v>
      </c>
      <c r="S329" s="87">
        <f t="shared" si="37"/>
        <v>1085800</v>
      </c>
      <c r="T329" s="87">
        <f t="shared" si="38"/>
        <v>325740</v>
      </c>
      <c r="U329" s="87">
        <f>VLOOKUP(B329,'Tranche 1-3 2024'!$B$12:$BB$441,53,FALSE)</f>
        <v>1094700</v>
      </c>
      <c r="V329" s="87">
        <f t="shared" si="39"/>
        <v>-8900</v>
      </c>
      <c r="W329" s="87">
        <f t="shared" si="40"/>
        <v>316840</v>
      </c>
      <c r="X329" s="88">
        <f t="shared" si="41"/>
        <v>316840</v>
      </c>
      <c r="Y329" s="84" t="s">
        <v>51</v>
      </c>
      <c r="Z329" s="84" t="s">
        <v>53</v>
      </c>
      <c r="AA329" s="84" t="s">
        <v>53</v>
      </c>
      <c r="AB329" s="84" t="s">
        <v>53</v>
      </c>
      <c r="AC329" s="84" t="s">
        <v>53</v>
      </c>
      <c r="AD329" s="84" t="s">
        <v>53</v>
      </c>
      <c r="AE329" s="84" t="s">
        <v>51</v>
      </c>
      <c r="AF329" s="84" t="s">
        <v>51</v>
      </c>
      <c r="AG329" s="5"/>
    </row>
    <row r="330" spans="1:33" x14ac:dyDescent="0.25">
      <c r="A330" s="94">
        <f t="shared" si="35"/>
        <v>319</v>
      </c>
      <c r="B330" s="100" t="s">
        <v>1184</v>
      </c>
      <c r="C330" s="83" t="s">
        <v>1185</v>
      </c>
      <c r="D330" s="83" t="s">
        <v>43</v>
      </c>
      <c r="E330" s="83" t="s">
        <v>1135</v>
      </c>
      <c r="F330" s="83" t="s">
        <v>58</v>
      </c>
      <c r="G330" s="83" t="s">
        <v>59</v>
      </c>
      <c r="H330" s="83" t="s">
        <v>1181</v>
      </c>
      <c r="I330" s="83" t="s">
        <v>1130</v>
      </c>
      <c r="J330" s="83" t="s">
        <v>1186</v>
      </c>
      <c r="K330" s="83" t="s">
        <v>1187</v>
      </c>
      <c r="L330" s="83" t="s">
        <v>3</v>
      </c>
      <c r="M330" s="84" t="s">
        <v>51</v>
      </c>
      <c r="N330" s="83" t="s">
        <v>52</v>
      </c>
      <c r="O330" s="85">
        <v>30</v>
      </c>
      <c r="P330" s="85">
        <f>VLOOKUP(B330,'[1]Student Wthout BRN'!AF$3:AG$294,2,FALSE)</f>
        <v>29</v>
      </c>
      <c r="Q330" s="85">
        <f t="shared" si="36"/>
        <v>1</v>
      </c>
      <c r="R330" s="86">
        <v>8900</v>
      </c>
      <c r="S330" s="87">
        <f t="shared" si="37"/>
        <v>8900</v>
      </c>
      <c r="T330" s="87">
        <f t="shared" si="38"/>
        <v>2670</v>
      </c>
      <c r="U330" s="87">
        <f>VLOOKUP(B330,'Tranche 1-3 2024'!$B$12:$BB$441,53,FALSE)</f>
        <v>267000</v>
      </c>
      <c r="V330" s="87">
        <f t="shared" si="39"/>
        <v>0</v>
      </c>
      <c r="W330" s="87">
        <f t="shared" si="40"/>
        <v>2670</v>
      </c>
      <c r="X330" s="88">
        <f t="shared" si="41"/>
        <v>2670</v>
      </c>
      <c r="Y330" s="84" t="s">
        <v>51</v>
      </c>
      <c r="Z330" s="84" t="s">
        <v>53</v>
      </c>
      <c r="AA330" s="84" t="s">
        <v>53</v>
      </c>
      <c r="AB330" s="84" t="s">
        <v>53</v>
      </c>
      <c r="AC330" s="84" t="s">
        <v>53</v>
      </c>
      <c r="AD330" s="84" t="s">
        <v>53</v>
      </c>
      <c r="AE330" s="84" t="s">
        <v>51</v>
      </c>
      <c r="AF330" s="84" t="s">
        <v>51</v>
      </c>
      <c r="AG330" s="5"/>
    </row>
    <row r="331" spans="1:33" x14ac:dyDescent="0.25">
      <c r="A331" s="94">
        <f t="shared" si="35"/>
        <v>320</v>
      </c>
      <c r="B331" s="100" t="s">
        <v>1267</v>
      </c>
      <c r="C331" s="83" t="s">
        <v>1268</v>
      </c>
      <c r="D331" s="83" t="s">
        <v>43</v>
      </c>
      <c r="E331" s="83" t="s">
        <v>1135</v>
      </c>
      <c r="F331" s="83" t="s">
        <v>58</v>
      </c>
      <c r="G331" s="83" t="s">
        <v>59</v>
      </c>
      <c r="H331" s="83" t="s">
        <v>1248</v>
      </c>
      <c r="I331" s="83" t="s">
        <v>1130</v>
      </c>
      <c r="J331" s="83" t="s">
        <v>1269</v>
      </c>
      <c r="K331" s="83" t="s">
        <v>1270</v>
      </c>
      <c r="L331" s="83" t="s">
        <v>3</v>
      </c>
      <c r="M331" s="84" t="s">
        <v>53</v>
      </c>
      <c r="N331" s="83" t="s">
        <v>52</v>
      </c>
      <c r="O331" s="85">
        <v>162</v>
      </c>
      <c r="P331" s="85">
        <f>VLOOKUP(B331,'[1]Student Wthout BRN'!AF$3:AG$294,2,FALSE)</f>
        <v>94</v>
      </c>
      <c r="Q331" s="85">
        <f t="shared" si="36"/>
        <v>68</v>
      </c>
      <c r="R331" s="86">
        <v>8900</v>
      </c>
      <c r="S331" s="87">
        <f t="shared" si="37"/>
        <v>605200</v>
      </c>
      <c r="T331" s="87">
        <f t="shared" si="38"/>
        <v>181560</v>
      </c>
      <c r="U331" s="87">
        <f>VLOOKUP(B331,'Tranche 1-3 2024'!$B$12:$BB$441,53,FALSE)</f>
        <v>1441800</v>
      </c>
      <c r="V331" s="87">
        <f t="shared" si="39"/>
        <v>0</v>
      </c>
      <c r="W331" s="87">
        <f t="shared" si="40"/>
        <v>181560</v>
      </c>
      <c r="X331" s="88">
        <f t="shared" si="41"/>
        <v>181560</v>
      </c>
      <c r="Y331" s="84" t="s">
        <v>51</v>
      </c>
      <c r="Z331" s="84" t="s">
        <v>53</v>
      </c>
      <c r="AA331" s="84" t="s">
        <v>53</v>
      </c>
      <c r="AB331" s="84" t="s">
        <v>53</v>
      </c>
      <c r="AC331" s="84" t="s">
        <v>53</v>
      </c>
      <c r="AD331" s="84" t="s">
        <v>53</v>
      </c>
      <c r="AE331" s="84" t="s">
        <v>51</v>
      </c>
      <c r="AF331" s="84" t="s">
        <v>51</v>
      </c>
      <c r="AG331" s="5"/>
    </row>
    <row r="332" spans="1:33" x14ac:dyDescent="0.25">
      <c r="A332" s="94">
        <f t="shared" si="35"/>
        <v>321</v>
      </c>
      <c r="B332" s="100" t="s">
        <v>1224</v>
      </c>
      <c r="C332" s="83" t="s">
        <v>1225</v>
      </c>
      <c r="D332" s="83" t="s">
        <v>43</v>
      </c>
      <c r="E332" s="83" t="s">
        <v>1135</v>
      </c>
      <c r="F332" s="83" t="s">
        <v>58</v>
      </c>
      <c r="G332" s="83" t="s">
        <v>59</v>
      </c>
      <c r="H332" s="83" t="s">
        <v>1181</v>
      </c>
      <c r="I332" s="83" t="s">
        <v>1130</v>
      </c>
      <c r="J332" s="83" t="s">
        <v>1226</v>
      </c>
      <c r="K332" s="83" t="s">
        <v>1227</v>
      </c>
      <c r="L332" s="83" t="s">
        <v>3</v>
      </c>
      <c r="M332" s="84" t="s">
        <v>51</v>
      </c>
      <c r="N332" s="83" t="s">
        <v>76</v>
      </c>
      <c r="O332" s="85">
        <v>140</v>
      </c>
      <c r="P332" s="85">
        <f>VLOOKUP(B332,'[1]Student Wthout BRN'!AF$3:AG$294,2,FALSE)</f>
        <v>140</v>
      </c>
      <c r="Q332" s="85">
        <f t="shared" si="36"/>
        <v>0</v>
      </c>
      <c r="R332" s="86">
        <v>8900</v>
      </c>
      <c r="S332" s="87">
        <f t="shared" si="37"/>
        <v>0</v>
      </c>
      <c r="T332" s="87">
        <f t="shared" si="38"/>
        <v>0</v>
      </c>
      <c r="U332" s="87">
        <f>VLOOKUP(B332,'Tranche 1-3 2024'!$B$12:$BB$441,53,FALSE)</f>
        <v>1011040</v>
      </c>
      <c r="V332" s="87">
        <v>0</v>
      </c>
      <c r="W332" s="87">
        <f t="shared" si="40"/>
        <v>0</v>
      </c>
      <c r="X332" s="88">
        <f t="shared" si="41"/>
        <v>0</v>
      </c>
      <c r="Y332" s="84" t="s">
        <v>51</v>
      </c>
      <c r="Z332" s="84" t="s">
        <v>51</v>
      </c>
      <c r="AA332" s="84" t="s">
        <v>53</v>
      </c>
      <c r="AB332" s="84" t="s">
        <v>53</v>
      </c>
      <c r="AC332" s="84" t="s">
        <v>53</v>
      </c>
      <c r="AD332" s="84" t="s">
        <v>53</v>
      </c>
      <c r="AE332" s="84" t="s">
        <v>51</v>
      </c>
      <c r="AF332" s="84" t="s">
        <v>51</v>
      </c>
      <c r="AG332" s="5"/>
    </row>
    <row r="333" spans="1:33" x14ac:dyDescent="0.25">
      <c r="A333" s="94">
        <f t="shared" si="35"/>
        <v>322</v>
      </c>
      <c r="B333" s="100" t="s">
        <v>1451</v>
      </c>
      <c r="C333" s="83" t="s">
        <v>1452</v>
      </c>
      <c r="D333" s="83" t="s">
        <v>43</v>
      </c>
      <c r="E333" s="83" t="s">
        <v>1135</v>
      </c>
      <c r="F333" s="83" t="s">
        <v>58</v>
      </c>
      <c r="G333" s="83" t="s">
        <v>59</v>
      </c>
      <c r="H333" s="83" t="s">
        <v>1448</v>
      </c>
      <c r="I333" s="83" t="s">
        <v>1130</v>
      </c>
      <c r="J333" s="83" t="s">
        <v>1453</v>
      </c>
      <c r="K333" s="83" t="s">
        <v>1454</v>
      </c>
      <c r="L333" s="83" t="s">
        <v>3</v>
      </c>
      <c r="M333" s="84" t="s">
        <v>51</v>
      </c>
      <c r="N333" s="83" t="s">
        <v>52</v>
      </c>
      <c r="O333" s="85">
        <v>70</v>
      </c>
      <c r="P333" s="85">
        <f>VLOOKUP(B333,'[1]Student Wthout BRN'!AF$3:AG$294,2,FALSE)</f>
        <v>11</v>
      </c>
      <c r="Q333" s="85">
        <f t="shared" si="36"/>
        <v>59</v>
      </c>
      <c r="R333" s="86">
        <v>8900</v>
      </c>
      <c r="S333" s="87">
        <f t="shared" si="37"/>
        <v>525100</v>
      </c>
      <c r="T333" s="87">
        <f t="shared" si="38"/>
        <v>157530</v>
      </c>
      <c r="U333" s="87">
        <f>VLOOKUP(B333,'Tranche 1-3 2024'!$B$12:$BB$441,53,FALSE)</f>
        <v>623000</v>
      </c>
      <c r="V333" s="87">
        <f t="shared" ref="V333:V363" si="42">O333*R333-U333</f>
        <v>0</v>
      </c>
      <c r="W333" s="87">
        <f t="shared" si="40"/>
        <v>157530</v>
      </c>
      <c r="X333" s="88">
        <f t="shared" si="41"/>
        <v>157530</v>
      </c>
      <c r="Y333" s="84" t="s">
        <v>53</v>
      </c>
      <c r="Z333" s="84" t="s">
        <v>51</v>
      </c>
      <c r="AA333" s="84" t="s">
        <v>53</v>
      </c>
      <c r="AB333" s="84" t="s">
        <v>53</v>
      </c>
      <c r="AC333" s="84" t="s">
        <v>53</v>
      </c>
      <c r="AD333" s="84" t="s">
        <v>53</v>
      </c>
      <c r="AE333" s="84" t="s">
        <v>51</v>
      </c>
      <c r="AF333" s="84" t="s">
        <v>51</v>
      </c>
      <c r="AG333" s="5"/>
    </row>
    <row r="334" spans="1:33" x14ac:dyDescent="0.25">
      <c r="A334" s="94">
        <f t="shared" si="35"/>
        <v>323</v>
      </c>
      <c r="B334" s="100" t="s">
        <v>1289</v>
      </c>
      <c r="C334" s="83" t="s">
        <v>1290</v>
      </c>
      <c r="D334" s="83" t="s">
        <v>43</v>
      </c>
      <c r="E334" s="83" t="s">
        <v>1135</v>
      </c>
      <c r="F334" s="83" t="s">
        <v>58</v>
      </c>
      <c r="G334" s="83" t="s">
        <v>59</v>
      </c>
      <c r="H334" s="83" t="s">
        <v>1291</v>
      </c>
      <c r="I334" s="83" t="s">
        <v>1130</v>
      </c>
      <c r="J334" s="83" t="s">
        <v>1292</v>
      </c>
      <c r="K334" s="83" t="s">
        <v>1293</v>
      </c>
      <c r="L334" s="83" t="s">
        <v>3</v>
      </c>
      <c r="M334" s="84" t="s">
        <v>51</v>
      </c>
      <c r="N334" s="83" t="s">
        <v>52</v>
      </c>
      <c r="O334" s="85">
        <v>111</v>
      </c>
      <c r="P334" s="85">
        <f>VLOOKUP(B334,'[1]Student Wthout BRN'!AF$3:AG$294,2,FALSE)</f>
        <v>10</v>
      </c>
      <c r="Q334" s="85">
        <f t="shared" si="36"/>
        <v>101</v>
      </c>
      <c r="R334" s="86">
        <v>8900</v>
      </c>
      <c r="S334" s="87">
        <f t="shared" si="37"/>
        <v>898900</v>
      </c>
      <c r="T334" s="87">
        <f t="shared" si="38"/>
        <v>269670</v>
      </c>
      <c r="U334" s="87">
        <f>VLOOKUP(B334,'Tranche 1-3 2024'!$B$12:$BB$441,53,FALSE)</f>
        <v>987900</v>
      </c>
      <c r="V334" s="87">
        <f t="shared" si="42"/>
        <v>0</v>
      </c>
      <c r="W334" s="87">
        <f t="shared" si="40"/>
        <v>269670</v>
      </c>
      <c r="X334" s="88">
        <f t="shared" si="41"/>
        <v>269670</v>
      </c>
      <c r="Y334" s="84" t="s">
        <v>51</v>
      </c>
      <c r="Z334" s="84" t="s">
        <v>51</v>
      </c>
      <c r="AA334" s="84" t="s">
        <v>53</v>
      </c>
      <c r="AB334" s="84" t="s">
        <v>53</v>
      </c>
      <c r="AC334" s="84" t="s">
        <v>53</v>
      </c>
      <c r="AD334" s="84" t="s">
        <v>53</v>
      </c>
      <c r="AE334" s="84" t="s">
        <v>51</v>
      </c>
      <c r="AF334" s="84" t="s">
        <v>51</v>
      </c>
      <c r="AG334" s="5"/>
    </row>
    <row r="335" spans="1:33" x14ac:dyDescent="0.25">
      <c r="A335" s="94">
        <f t="shared" si="35"/>
        <v>324</v>
      </c>
      <c r="B335" s="100" t="s">
        <v>1271</v>
      </c>
      <c r="C335" s="83" t="s">
        <v>1272</v>
      </c>
      <c r="D335" s="83" t="s">
        <v>43</v>
      </c>
      <c r="E335" s="83" t="s">
        <v>1135</v>
      </c>
      <c r="F335" s="83" t="s">
        <v>58</v>
      </c>
      <c r="G335" s="83" t="s">
        <v>59</v>
      </c>
      <c r="H335" s="83" t="s">
        <v>1248</v>
      </c>
      <c r="I335" s="83" t="s">
        <v>1130</v>
      </c>
      <c r="J335" s="83" t="s">
        <v>1273</v>
      </c>
      <c r="K335" s="83" t="s">
        <v>1274</v>
      </c>
      <c r="L335" s="83" t="s">
        <v>3</v>
      </c>
      <c r="M335" s="84" t="s">
        <v>51</v>
      </c>
      <c r="N335" s="83" t="s">
        <v>52</v>
      </c>
      <c r="O335" s="85">
        <v>80</v>
      </c>
      <c r="P335" s="85">
        <f>VLOOKUP(B335,'[1]Student Wthout BRN'!AF$3:AG$294,2,FALSE)</f>
        <v>15</v>
      </c>
      <c r="Q335" s="85">
        <f t="shared" si="36"/>
        <v>65</v>
      </c>
      <c r="R335" s="86">
        <v>8900</v>
      </c>
      <c r="S335" s="87">
        <f t="shared" si="37"/>
        <v>578500</v>
      </c>
      <c r="T335" s="87">
        <f t="shared" si="38"/>
        <v>173550</v>
      </c>
      <c r="U335" s="87">
        <f>VLOOKUP(B335,'Tranche 1-3 2024'!$B$12:$BB$441,53,FALSE)</f>
        <v>712000</v>
      </c>
      <c r="V335" s="87">
        <f t="shared" si="42"/>
        <v>0</v>
      </c>
      <c r="W335" s="87">
        <f t="shared" si="40"/>
        <v>173550</v>
      </c>
      <c r="X335" s="88">
        <f t="shared" si="41"/>
        <v>173550</v>
      </c>
      <c r="Y335" s="84" t="s">
        <v>51</v>
      </c>
      <c r="Z335" s="84" t="s">
        <v>53</v>
      </c>
      <c r="AA335" s="84" t="s">
        <v>53</v>
      </c>
      <c r="AB335" s="84" t="s">
        <v>53</v>
      </c>
      <c r="AC335" s="84" t="s">
        <v>53</v>
      </c>
      <c r="AD335" s="84" t="s">
        <v>53</v>
      </c>
      <c r="AE335" s="84" t="s">
        <v>51</v>
      </c>
      <c r="AF335" s="84" t="s">
        <v>51</v>
      </c>
      <c r="AG335" s="5"/>
    </row>
    <row r="336" spans="1:33" x14ac:dyDescent="0.25">
      <c r="A336" s="94">
        <f t="shared" si="35"/>
        <v>325</v>
      </c>
      <c r="B336" s="100" t="s">
        <v>1383</v>
      </c>
      <c r="C336" s="83" t="s">
        <v>1384</v>
      </c>
      <c r="D336" s="83" t="s">
        <v>43</v>
      </c>
      <c r="E336" s="83" t="s">
        <v>1135</v>
      </c>
      <c r="F336" s="83" t="s">
        <v>58</v>
      </c>
      <c r="G336" s="83" t="s">
        <v>59</v>
      </c>
      <c r="H336" s="83" t="s">
        <v>1129</v>
      </c>
      <c r="I336" s="83" t="s">
        <v>1130</v>
      </c>
      <c r="J336" s="83" t="s">
        <v>1385</v>
      </c>
      <c r="K336" s="83" t="s">
        <v>1386</v>
      </c>
      <c r="L336" s="83" t="s">
        <v>3</v>
      </c>
      <c r="M336" s="84" t="s">
        <v>51</v>
      </c>
      <c r="N336" s="83" t="s">
        <v>52</v>
      </c>
      <c r="O336" s="85">
        <v>96</v>
      </c>
      <c r="P336" s="85">
        <f>VLOOKUP(B336,'[1]Student Wthout BRN'!AF$3:AG$294,2,FALSE)</f>
        <v>33</v>
      </c>
      <c r="Q336" s="85">
        <f t="shared" si="36"/>
        <v>63</v>
      </c>
      <c r="R336" s="86">
        <v>8900</v>
      </c>
      <c r="S336" s="87">
        <f t="shared" si="37"/>
        <v>560700</v>
      </c>
      <c r="T336" s="87">
        <f t="shared" si="38"/>
        <v>168210</v>
      </c>
      <c r="U336" s="87">
        <f>VLOOKUP(B336,'Tranche 1-3 2024'!$B$12:$BB$441,53,FALSE)</f>
        <v>854400</v>
      </c>
      <c r="V336" s="87">
        <f t="shared" si="42"/>
        <v>0</v>
      </c>
      <c r="W336" s="87">
        <f t="shared" si="40"/>
        <v>168210</v>
      </c>
      <c r="X336" s="88">
        <f t="shared" si="41"/>
        <v>168210</v>
      </c>
      <c r="Y336" s="84" t="s">
        <v>51</v>
      </c>
      <c r="Z336" s="84" t="s">
        <v>53</v>
      </c>
      <c r="AA336" s="84" t="s">
        <v>53</v>
      </c>
      <c r="AB336" s="84" t="s">
        <v>53</v>
      </c>
      <c r="AC336" s="84" t="s">
        <v>53</v>
      </c>
      <c r="AD336" s="84" t="s">
        <v>53</v>
      </c>
      <c r="AE336" s="84" t="s">
        <v>51</v>
      </c>
      <c r="AF336" s="84" t="s">
        <v>51</v>
      </c>
      <c r="AG336" s="5"/>
    </row>
    <row r="337" spans="1:33" x14ac:dyDescent="0.25">
      <c r="A337" s="94">
        <f t="shared" si="35"/>
        <v>326</v>
      </c>
      <c r="B337" s="100" t="s">
        <v>1228</v>
      </c>
      <c r="C337" s="83" t="s">
        <v>1229</v>
      </c>
      <c r="D337" s="83" t="s">
        <v>43</v>
      </c>
      <c r="E337" s="83" t="s">
        <v>1135</v>
      </c>
      <c r="F337" s="83" t="s">
        <v>58</v>
      </c>
      <c r="G337" s="83" t="s">
        <v>59</v>
      </c>
      <c r="H337" s="83" t="s">
        <v>1181</v>
      </c>
      <c r="I337" s="83" t="s">
        <v>1130</v>
      </c>
      <c r="J337" s="83" t="s">
        <v>1230</v>
      </c>
      <c r="K337" s="83" t="s">
        <v>1231</v>
      </c>
      <c r="L337" s="83" t="s">
        <v>3</v>
      </c>
      <c r="M337" s="84" t="s">
        <v>51</v>
      </c>
      <c r="N337" s="83" t="s">
        <v>52</v>
      </c>
      <c r="O337" s="85">
        <v>46</v>
      </c>
      <c r="P337" s="85">
        <f>VLOOKUP(B337,'[1]Student Wthout BRN'!AF$3:AG$294,2,FALSE)</f>
        <v>8</v>
      </c>
      <c r="Q337" s="85">
        <f t="shared" si="36"/>
        <v>38</v>
      </c>
      <c r="R337" s="86">
        <v>8900</v>
      </c>
      <c r="S337" s="87">
        <f t="shared" si="37"/>
        <v>338200</v>
      </c>
      <c r="T337" s="87">
        <f t="shared" si="38"/>
        <v>101460</v>
      </c>
      <c r="U337" s="87">
        <f>VLOOKUP(B337,'Tranche 1-3 2024'!$B$12:$BB$441,53,FALSE)</f>
        <v>409400</v>
      </c>
      <c r="V337" s="87">
        <f t="shared" si="42"/>
        <v>0</v>
      </c>
      <c r="W337" s="87">
        <f t="shared" si="40"/>
        <v>101460</v>
      </c>
      <c r="X337" s="88">
        <f t="shared" si="41"/>
        <v>101460</v>
      </c>
      <c r="Y337" s="84" t="s">
        <v>51</v>
      </c>
      <c r="Z337" s="84" t="s">
        <v>51</v>
      </c>
      <c r="AA337" s="84" t="s">
        <v>53</v>
      </c>
      <c r="AB337" s="84" t="s">
        <v>53</v>
      </c>
      <c r="AC337" s="84" t="s">
        <v>53</v>
      </c>
      <c r="AD337" s="84" t="s">
        <v>53</v>
      </c>
      <c r="AE337" s="84" t="s">
        <v>51</v>
      </c>
      <c r="AF337" s="84" t="s">
        <v>51</v>
      </c>
      <c r="AG337" s="5"/>
    </row>
    <row r="338" spans="1:33" x14ac:dyDescent="0.25">
      <c r="A338" s="94">
        <f t="shared" si="35"/>
        <v>327</v>
      </c>
      <c r="B338" s="100" t="s">
        <v>1171</v>
      </c>
      <c r="C338" s="83" t="s">
        <v>1172</v>
      </c>
      <c r="D338" s="83" t="s">
        <v>43</v>
      </c>
      <c r="E338" s="83" t="s">
        <v>68</v>
      </c>
      <c r="F338" s="83" t="s">
        <v>45</v>
      </c>
      <c r="G338" s="83" t="s">
        <v>46</v>
      </c>
      <c r="H338" s="83" t="s">
        <v>1129</v>
      </c>
      <c r="I338" s="83" t="s">
        <v>1130</v>
      </c>
      <c r="J338" s="83" t="s">
        <v>1173</v>
      </c>
      <c r="K338" s="83" t="s">
        <v>1174</v>
      </c>
      <c r="L338" s="83" t="s">
        <v>3</v>
      </c>
      <c r="M338" s="84" t="s">
        <v>51</v>
      </c>
      <c r="N338" s="83" t="s">
        <v>52</v>
      </c>
      <c r="O338" s="85">
        <v>187</v>
      </c>
      <c r="P338" s="85">
        <f>VLOOKUP(B338,'[1]Student Wthout BRN'!AF$3:AG$294,2,FALSE)</f>
        <v>2</v>
      </c>
      <c r="Q338" s="85">
        <f t="shared" si="36"/>
        <v>185</v>
      </c>
      <c r="R338" s="86">
        <v>8900</v>
      </c>
      <c r="S338" s="87">
        <f t="shared" si="37"/>
        <v>1646500</v>
      </c>
      <c r="T338" s="87">
        <f t="shared" si="38"/>
        <v>493950</v>
      </c>
      <c r="U338" s="87">
        <f>VLOOKUP(B338,'Tranche 1-3 2024'!$B$12:$BB$441,53,FALSE)</f>
        <v>1664300</v>
      </c>
      <c r="V338" s="87">
        <f t="shared" si="42"/>
        <v>0</v>
      </c>
      <c r="W338" s="87">
        <f t="shared" si="40"/>
        <v>493950</v>
      </c>
      <c r="X338" s="88">
        <f t="shared" si="41"/>
        <v>493950</v>
      </c>
      <c r="Y338" s="84" t="s">
        <v>53</v>
      </c>
      <c r="Z338" s="84" t="s">
        <v>51</v>
      </c>
      <c r="AA338" s="84" t="s">
        <v>53</v>
      </c>
      <c r="AB338" s="84" t="s">
        <v>53</v>
      </c>
      <c r="AC338" s="84" t="s">
        <v>53</v>
      </c>
      <c r="AD338" s="84" t="s">
        <v>53</v>
      </c>
      <c r="AE338" s="84" t="s">
        <v>51</v>
      </c>
      <c r="AF338" s="84" t="s">
        <v>51</v>
      </c>
      <c r="AG338" s="5"/>
    </row>
    <row r="339" spans="1:33" x14ac:dyDescent="0.25">
      <c r="A339" s="94">
        <f t="shared" si="35"/>
        <v>328</v>
      </c>
      <c r="B339" s="100" t="s">
        <v>1413</v>
      </c>
      <c r="C339" s="83" t="s">
        <v>1414</v>
      </c>
      <c r="D339" s="83" t="s">
        <v>43</v>
      </c>
      <c r="E339" s="83" t="s">
        <v>1135</v>
      </c>
      <c r="F339" s="83" t="s">
        <v>58</v>
      </c>
      <c r="G339" s="83" t="s">
        <v>59</v>
      </c>
      <c r="H339" s="83" t="s">
        <v>1129</v>
      </c>
      <c r="I339" s="83" t="s">
        <v>1130</v>
      </c>
      <c r="J339" s="83" t="s">
        <v>1415</v>
      </c>
      <c r="K339" s="83" t="s">
        <v>1416</v>
      </c>
      <c r="L339" s="83" t="s">
        <v>3</v>
      </c>
      <c r="M339" s="84" t="s">
        <v>51</v>
      </c>
      <c r="N339" s="83" t="s">
        <v>76</v>
      </c>
      <c r="O339" s="85">
        <v>338</v>
      </c>
      <c r="P339" s="85">
        <f>VLOOKUP(B339,'[1]Student Wthout BRN'!AF$3:AG$294,2,FALSE)</f>
        <v>56</v>
      </c>
      <c r="Q339" s="85">
        <f t="shared" si="36"/>
        <v>282</v>
      </c>
      <c r="R339" s="86">
        <v>8900</v>
      </c>
      <c r="S339" s="87">
        <f t="shared" si="37"/>
        <v>2509800</v>
      </c>
      <c r="T339" s="87">
        <f t="shared" si="38"/>
        <v>752940</v>
      </c>
      <c r="U339" s="87">
        <f>VLOOKUP(B339,'Tranche 1-3 2024'!$B$12:$BB$441,53,FALSE)</f>
        <v>3008200</v>
      </c>
      <c r="V339" s="87">
        <f t="shared" si="42"/>
        <v>0</v>
      </c>
      <c r="W339" s="87">
        <f t="shared" si="40"/>
        <v>752940</v>
      </c>
      <c r="X339" s="88">
        <f t="shared" si="41"/>
        <v>752940</v>
      </c>
      <c r="Y339" s="84" t="s">
        <v>51</v>
      </c>
      <c r="Z339" s="84" t="s">
        <v>51</v>
      </c>
      <c r="AA339" s="84" t="s">
        <v>53</v>
      </c>
      <c r="AB339" s="84" t="s">
        <v>53</v>
      </c>
      <c r="AC339" s="84" t="s">
        <v>53</v>
      </c>
      <c r="AD339" s="84" t="s">
        <v>53</v>
      </c>
      <c r="AE339" s="84" t="s">
        <v>51</v>
      </c>
      <c r="AF339" s="84" t="s">
        <v>51</v>
      </c>
      <c r="AG339" s="5"/>
    </row>
    <row r="340" spans="1:33" x14ac:dyDescent="0.25">
      <c r="A340" s="94">
        <f t="shared" si="35"/>
        <v>329</v>
      </c>
      <c r="B340" s="99" t="s">
        <v>1423</v>
      </c>
      <c r="C340" s="83" t="s">
        <v>1424</v>
      </c>
      <c r="D340" s="83" t="s">
        <v>56</v>
      </c>
      <c r="E340" s="83" t="s">
        <v>1135</v>
      </c>
      <c r="F340" s="83" t="s">
        <v>58</v>
      </c>
      <c r="G340" s="83" t="s">
        <v>59</v>
      </c>
      <c r="H340" s="83" t="s">
        <v>1129</v>
      </c>
      <c r="I340" s="83" t="s">
        <v>1130</v>
      </c>
      <c r="J340" s="83" t="s">
        <v>1425</v>
      </c>
      <c r="K340" s="83" t="s">
        <v>1426</v>
      </c>
      <c r="L340" s="83" t="s">
        <v>3</v>
      </c>
      <c r="M340" s="84" t="s">
        <v>51</v>
      </c>
      <c r="N340" s="83" t="s">
        <v>76</v>
      </c>
      <c r="O340" s="85">
        <v>64</v>
      </c>
      <c r="P340" s="85">
        <f>VLOOKUP(B340,'[1]Student Wthout BRN'!AF$3:AG$294,2,FALSE)</f>
        <v>8</v>
      </c>
      <c r="Q340" s="85">
        <f t="shared" si="36"/>
        <v>56</v>
      </c>
      <c r="R340" s="86">
        <v>8900</v>
      </c>
      <c r="S340" s="87">
        <f t="shared" si="37"/>
        <v>498400</v>
      </c>
      <c r="T340" s="87">
        <f t="shared" si="38"/>
        <v>149520</v>
      </c>
      <c r="U340" s="87">
        <f>VLOOKUP(B340,'Tranche 1-3 2024'!$B$12:$BB$441,53,FALSE)</f>
        <v>569600</v>
      </c>
      <c r="V340" s="87">
        <f t="shared" si="42"/>
        <v>0</v>
      </c>
      <c r="W340" s="87">
        <f t="shared" si="40"/>
        <v>149520</v>
      </c>
      <c r="X340" s="88">
        <f t="shared" si="41"/>
        <v>149520</v>
      </c>
      <c r="Y340" s="84" t="s">
        <v>53</v>
      </c>
      <c r="Z340" s="84" t="s">
        <v>53</v>
      </c>
      <c r="AA340" s="84" t="s">
        <v>53</v>
      </c>
      <c r="AB340" s="84" t="s">
        <v>53</v>
      </c>
      <c r="AC340" s="84" t="s">
        <v>53</v>
      </c>
      <c r="AD340" s="84" t="s">
        <v>53</v>
      </c>
      <c r="AE340" s="84" t="s">
        <v>51</v>
      </c>
      <c r="AF340" s="84" t="s">
        <v>51</v>
      </c>
      <c r="AG340" s="5"/>
    </row>
    <row r="341" spans="1:33" x14ac:dyDescent="0.25">
      <c r="A341" s="94">
        <f t="shared" si="35"/>
        <v>330</v>
      </c>
      <c r="B341" s="100" t="s">
        <v>1427</v>
      </c>
      <c r="C341" s="83" t="s">
        <v>1428</v>
      </c>
      <c r="D341" s="83" t="s">
        <v>43</v>
      </c>
      <c r="E341" s="83" t="s">
        <v>1135</v>
      </c>
      <c r="F341" s="83" t="s">
        <v>58</v>
      </c>
      <c r="G341" s="83" t="s">
        <v>59</v>
      </c>
      <c r="H341" s="83" t="s">
        <v>1129</v>
      </c>
      <c r="I341" s="83" t="s">
        <v>1130</v>
      </c>
      <c r="J341" s="83"/>
      <c r="K341" s="83"/>
      <c r="L341" s="83" t="s">
        <v>3</v>
      </c>
      <c r="M341" s="84" t="s">
        <v>51</v>
      </c>
      <c r="N341" s="83" t="s">
        <v>52</v>
      </c>
      <c r="O341" s="85">
        <v>50</v>
      </c>
      <c r="P341" s="85">
        <f>VLOOKUP(B341,'[1]Student Wthout BRN'!AF$3:AG$294,2,FALSE)</f>
        <v>9</v>
      </c>
      <c r="Q341" s="85">
        <f t="shared" si="36"/>
        <v>41</v>
      </c>
      <c r="R341" s="86">
        <v>8900</v>
      </c>
      <c r="S341" s="87">
        <f t="shared" si="37"/>
        <v>364900</v>
      </c>
      <c r="T341" s="87">
        <f t="shared" si="38"/>
        <v>109470</v>
      </c>
      <c r="U341" s="87">
        <f>VLOOKUP(B341,'Tranche 1-3 2024'!$B$12:$BB$441,53,FALSE)</f>
        <v>445000</v>
      </c>
      <c r="V341" s="87">
        <f t="shared" si="42"/>
        <v>0</v>
      </c>
      <c r="W341" s="87">
        <f t="shared" si="40"/>
        <v>109470</v>
      </c>
      <c r="X341" s="88">
        <f t="shared" si="41"/>
        <v>109470</v>
      </c>
      <c r="Y341" s="84" t="s">
        <v>51</v>
      </c>
      <c r="Z341" s="84" t="s">
        <v>51</v>
      </c>
      <c r="AA341" s="84" t="s">
        <v>51</v>
      </c>
      <c r="AB341" s="84" t="s">
        <v>53</v>
      </c>
      <c r="AC341" s="84" t="s">
        <v>53</v>
      </c>
      <c r="AD341" s="84" t="s">
        <v>51</v>
      </c>
      <c r="AE341" s="84" t="s">
        <v>51</v>
      </c>
      <c r="AF341" s="84" t="s">
        <v>51</v>
      </c>
      <c r="AG341" s="5"/>
    </row>
    <row r="342" spans="1:33" x14ac:dyDescent="0.25">
      <c r="A342" s="94">
        <f t="shared" si="35"/>
        <v>331</v>
      </c>
      <c r="B342" s="100" t="s">
        <v>1232</v>
      </c>
      <c r="C342" s="83" t="s">
        <v>429</v>
      </c>
      <c r="D342" s="83" t="s">
        <v>43</v>
      </c>
      <c r="E342" s="83" t="s">
        <v>1135</v>
      </c>
      <c r="F342" s="83" t="s">
        <v>58</v>
      </c>
      <c r="G342" s="83" t="s">
        <v>59</v>
      </c>
      <c r="H342" s="83" t="s">
        <v>1181</v>
      </c>
      <c r="I342" s="83" t="s">
        <v>1130</v>
      </c>
      <c r="J342" s="83" t="s">
        <v>1233</v>
      </c>
      <c r="K342" s="83" t="s">
        <v>431</v>
      </c>
      <c r="L342" s="83" t="s">
        <v>3</v>
      </c>
      <c r="M342" s="84" t="s">
        <v>51</v>
      </c>
      <c r="N342" s="83" t="s">
        <v>52</v>
      </c>
      <c r="O342" s="85">
        <v>83</v>
      </c>
      <c r="P342" s="85">
        <f>VLOOKUP(B342,'[1]Student Wthout BRN'!AF$3:AG$294,2,FALSE)</f>
        <v>1</v>
      </c>
      <c r="Q342" s="85">
        <f t="shared" si="36"/>
        <v>82</v>
      </c>
      <c r="R342" s="86">
        <v>8900</v>
      </c>
      <c r="S342" s="87">
        <f t="shared" si="37"/>
        <v>729800</v>
      </c>
      <c r="T342" s="87">
        <f t="shared" si="38"/>
        <v>218940</v>
      </c>
      <c r="U342" s="87">
        <f>VLOOKUP(B342,'Tranche 1-3 2024'!$B$12:$BB$441,53,FALSE)</f>
        <v>747600</v>
      </c>
      <c r="V342" s="87">
        <f t="shared" si="42"/>
        <v>-8900</v>
      </c>
      <c r="W342" s="87">
        <f t="shared" si="40"/>
        <v>210040</v>
      </c>
      <c r="X342" s="88">
        <f t="shared" si="41"/>
        <v>210040</v>
      </c>
      <c r="Y342" s="84" t="s">
        <v>53</v>
      </c>
      <c r="Z342" s="84" t="s">
        <v>51</v>
      </c>
      <c r="AA342" s="84" t="s">
        <v>53</v>
      </c>
      <c r="AB342" s="84" t="s">
        <v>53</v>
      </c>
      <c r="AC342" s="84" t="s">
        <v>53</v>
      </c>
      <c r="AD342" s="84" t="s">
        <v>53</v>
      </c>
      <c r="AE342" s="84" t="s">
        <v>51</v>
      </c>
      <c r="AF342" s="84" t="s">
        <v>51</v>
      </c>
      <c r="AG342" s="5"/>
    </row>
    <row r="343" spans="1:33" x14ac:dyDescent="0.25">
      <c r="A343" s="94">
        <f t="shared" si="35"/>
        <v>332</v>
      </c>
      <c r="B343" s="100" t="s">
        <v>1343</v>
      </c>
      <c r="C343" s="83" t="s">
        <v>1344</v>
      </c>
      <c r="D343" s="83" t="s">
        <v>43</v>
      </c>
      <c r="E343" s="83" t="s">
        <v>450</v>
      </c>
      <c r="F343" s="83" t="s">
        <v>45</v>
      </c>
      <c r="G343" s="83" t="s">
        <v>46</v>
      </c>
      <c r="H343" s="83" t="s">
        <v>1129</v>
      </c>
      <c r="I343" s="83" t="s">
        <v>1130</v>
      </c>
      <c r="J343" s="83" t="s">
        <v>1345</v>
      </c>
      <c r="K343" s="83" t="s">
        <v>1346</v>
      </c>
      <c r="L343" s="83" t="s">
        <v>3</v>
      </c>
      <c r="M343" s="84" t="s">
        <v>53</v>
      </c>
      <c r="N343" s="83" t="s">
        <v>52</v>
      </c>
      <c r="O343" s="85">
        <v>221</v>
      </c>
      <c r="P343" s="85">
        <f>VLOOKUP(B343,'[1]Student Wthout BRN'!AF$3:AG$294,2,FALSE)</f>
        <v>40</v>
      </c>
      <c r="Q343" s="85">
        <f t="shared" si="36"/>
        <v>181</v>
      </c>
      <c r="R343" s="86">
        <v>8900</v>
      </c>
      <c r="S343" s="87">
        <f t="shared" si="37"/>
        <v>1610900</v>
      </c>
      <c r="T343" s="87">
        <f t="shared" si="38"/>
        <v>483270</v>
      </c>
      <c r="U343" s="87">
        <f>VLOOKUP(B343,'Tranche 1-3 2024'!$B$12:$BB$441,53,FALSE)</f>
        <v>1966900</v>
      </c>
      <c r="V343" s="87">
        <f t="shared" si="42"/>
        <v>0</v>
      </c>
      <c r="W343" s="87">
        <f t="shared" si="40"/>
        <v>483270</v>
      </c>
      <c r="X343" s="88">
        <f t="shared" si="41"/>
        <v>483270</v>
      </c>
      <c r="Y343" s="84" t="s">
        <v>51</v>
      </c>
      <c r="Z343" s="84" t="s">
        <v>53</v>
      </c>
      <c r="AA343" s="84" t="s">
        <v>53</v>
      </c>
      <c r="AB343" s="84" t="s">
        <v>53</v>
      </c>
      <c r="AC343" s="84" t="s">
        <v>53</v>
      </c>
      <c r="AD343" s="84" t="s">
        <v>53</v>
      </c>
      <c r="AE343" s="84" t="s">
        <v>51</v>
      </c>
      <c r="AF343" s="84" t="s">
        <v>51</v>
      </c>
      <c r="AG343" s="5"/>
    </row>
    <row r="344" spans="1:33" x14ac:dyDescent="0.25">
      <c r="A344" s="94">
        <f t="shared" si="35"/>
        <v>333</v>
      </c>
      <c r="B344" s="100" t="s">
        <v>1284</v>
      </c>
      <c r="C344" s="83" t="s">
        <v>1285</v>
      </c>
      <c r="D344" s="83" t="s">
        <v>43</v>
      </c>
      <c r="E344" s="83" t="s">
        <v>1135</v>
      </c>
      <c r="F344" s="83" t="s">
        <v>58</v>
      </c>
      <c r="G344" s="83" t="s">
        <v>59</v>
      </c>
      <c r="H344" s="83" t="s">
        <v>1286</v>
      </c>
      <c r="I344" s="83" t="s">
        <v>1130</v>
      </c>
      <c r="J344" s="83" t="s">
        <v>1287</v>
      </c>
      <c r="K344" s="83" t="s">
        <v>1288</v>
      </c>
      <c r="L344" s="83" t="s">
        <v>3</v>
      </c>
      <c r="M344" s="84" t="s">
        <v>51</v>
      </c>
      <c r="N344" s="83" t="s">
        <v>52</v>
      </c>
      <c r="O344" s="85">
        <v>10</v>
      </c>
      <c r="P344" s="85">
        <f>VLOOKUP(B344,'[1]Student Wthout BRN'!AF$3:AG$294,2,FALSE)</f>
        <v>1</v>
      </c>
      <c r="Q344" s="85">
        <f t="shared" si="36"/>
        <v>9</v>
      </c>
      <c r="R344" s="86">
        <v>8900</v>
      </c>
      <c r="S344" s="87">
        <f t="shared" si="37"/>
        <v>80100</v>
      </c>
      <c r="T344" s="87">
        <f t="shared" si="38"/>
        <v>24030</v>
      </c>
      <c r="U344" s="87">
        <f>VLOOKUP(B344,'Tranche 1-3 2024'!$B$12:$BB$441,53,FALSE)</f>
        <v>89000</v>
      </c>
      <c r="V344" s="87">
        <f t="shared" si="42"/>
        <v>0</v>
      </c>
      <c r="W344" s="87">
        <f t="shared" si="40"/>
        <v>24030</v>
      </c>
      <c r="X344" s="88">
        <f t="shared" si="41"/>
        <v>24030</v>
      </c>
      <c r="Y344" s="84" t="s">
        <v>51</v>
      </c>
      <c r="Z344" s="84" t="s">
        <v>51</v>
      </c>
      <c r="AA344" s="84" t="s">
        <v>53</v>
      </c>
      <c r="AB344" s="84" t="s">
        <v>53</v>
      </c>
      <c r="AC344" s="84" t="s">
        <v>53</v>
      </c>
      <c r="AD344" s="84" t="s">
        <v>53</v>
      </c>
      <c r="AE344" s="84" t="s">
        <v>51</v>
      </c>
      <c r="AF344" s="84" t="s">
        <v>51</v>
      </c>
      <c r="AG344" s="5"/>
    </row>
    <row r="345" spans="1:33" x14ac:dyDescent="0.25">
      <c r="A345" s="94">
        <f t="shared" si="35"/>
        <v>334</v>
      </c>
      <c r="B345" s="100" t="s">
        <v>1234</v>
      </c>
      <c r="C345" s="83" t="s">
        <v>1235</v>
      </c>
      <c r="D345" s="83" t="s">
        <v>43</v>
      </c>
      <c r="E345" s="83" t="s">
        <v>1135</v>
      </c>
      <c r="F345" s="83" t="s">
        <v>58</v>
      </c>
      <c r="G345" s="83" t="s">
        <v>59</v>
      </c>
      <c r="H345" s="83" t="s">
        <v>1181</v>
      </c>
      <c r="I345" s="83" t="s">
        <v>1130</v>
      </c>
      <c r="J345" s="83" t="s">
        <v>1236</v>
      </c>
      <c r="K345" s="83" t="s">
        <v>1237</v>
      </c>
      <c r="L345" s="83" t="s">
        <v>3</v>
      </c>
      <c r="M345" s="84" t="s">
        <v>51</v>
      </c>
      <c r="N345" s="83" t="s">
        <v>52</v>
      </c>
      <c r="O345" s="85">
        <v>109</v>
      </c>
      <c r="P345" s="85">
        <f>VLOOKUP(B345,'[1]Student Wthout BRN'!AF$3:AG$294,2,FALSE)</f>
        <v>100</v>
      </c>
      <c r="Q345" s="85">
        <f t="shared" si="36"/>
        <v>9</v>
      </c>
      <c r="R345" s="86">
        <v>8900</v>
      </c>
      <c r="S345" s="87">
        <f t="shared" si="37"/>
        <v>80100</v>
      </c>
      <c r="T345" s="87">
        <f t="shared" si="38"/>
        <v>24030</v>
      </c>
      <c r="U345" s="87">
        <f>VLOOKUP(B345,'Tranche 1-3 2024'!$B$12:$BB$441,53,FALSE)</f>
        <v>970100</v>
      </c>
      <c r="V345" s="87">
        <f t="shared" si="42"/>
        <v>0</v>
      </c>
      <c r="W345" s="87">
        <f t="shared" si="40"/>
        <v>24030</v>
      </c>
      <c r="X345" s="88">
        <f t="shared" si="41"/>
        <v>24030</v>
      </c>
      <c r="Y345" s="84" t="s">
        <v>51</v>
      </c>
      <c r="Z345" s="84" t="s">
        <v>51</v>
      </c>
      <c r="AA345" s="84" t="s">
        <v>53</v>
      </c>
      <c r="AB345" s="84" t="s">
        <v>53</v>
      </c>
      <c r="AC345" s="84" t="s">
        <v>53</v>
      </c>
      <c r="AD345" s="84" t="s">
        <v>53</v>
      </c>
      <c r="AE345" s="84" t="s">
        <v>51</v>
      </c>
      <c r="AF345" s="84" t="s">
        <v>51</v>
      </c>
      <c r="AG345" s="5"/>
    </row>
    <row r="346" spans="1:33" x14ac:dyDescent="0.25">
      <c r="A346" s="94">
        <f t="shared" si="35"/>
        <v>335</v>
      </c>
      <c r="B346" s="100" t="s">
        <v>1157</v>
      </c>
      <c r="C346" s="83" t="s">
        <v>1158</v>
      </c>
      <c r="D346" s="83" t="s">
        <v>56</v>
      </c>
      <c r="E346" s="83" t="s">
        <v>179</v>
      </c>
      <c r="F346" s="83" t="s">
        <v>45</v>
      </c>
      <c r="G346" s="83" t="s">
        <v>46</v>
      </c>
      <c r="H346" s="83" t="s">
        <v>1129</v>
      </c>
      <c r="I346" s="83" t="s">
        <v>1130</v>
      </c>
      <c r="J346" s="83" t="s">
        <v>1159</v>
      </c>
      <c r="K346" s="83" t="s">
        <v>1160</v>
      </c>
      <c r="L346" s="83" t="s">
        <v>3</v>
      </c>
      <c r="M346" s="84" t="s">
        <v>51</v>
      </c>
      <c r="N346" s="83" t="s">
        <v>52</v>
      </c>
      <c r="O346" s="85">
        <v>824</v>
      </c>
      <c r="P346" s="85">
        <f>VLOOKUP(B346,'[1]Student Wthout BRN'!AF$3:AG$294,2,FALSE)</f>
        <v>54</v>
      </c>
      <c r="Q346" s="85">
        <f t="shared" si="36"/>
        <v>770</v>
      </c>
      <c r="R346" s="86">
        <v>8900</v>
      </c>
      <c r="S346" s="87">
        <f t="shared" si="37"/>
        <v>6853000</v>
      </c>
      <c r="T346" s="87">
        <f t="shared" si="38"/>
        <v>2055900</v>
      </c>
      <c r="U346" s="87">
        <f>VLOOKUP(B346,'Tranche 1-3 2024'!$B$12:$BB$441,53,FALSE)</f>
        <v>7333600</v>
      </c>
      <c r="V346" s="87">
        <f t="shared" si="42"/>
        <v>0</v>
      </c>
      <c r="W346" s="87">
        <f t="shared" si="40"/>
        <v>2055900</v>
      </c>
      <c r="X346" s="88">
        <f t="shared" si="41"/>
        <v>2055900</v>
      </c>
      <c r="Y346" s="84" t="s">
        <v>53</v>
      </c>
      <c r="Z346" s="84" t="s">
        <v>51</v>
      </c>
      <c r="AA346" s="84" t="s">
        <v>53</v>
      </c>
      <c r="AB346" s="84" t="s">
        <v>53</v>
      </c>
      <c r="AC346" s="84" t="s">
        <v>53</v>
      </c>
      <c r="AD346" s="84" t="s">
        <v>53</v>
      </c>
      <c r="AE346" s="84" t="s">
        <v>51</v>
      </c>
      <c r="AF346" s="84" t="s">
        <v>51</v>
      </c>
      <c r="AG346" s="5"/>
    </row>
    <row r="347" spans="1:33" x14ac:dyDescent="0.25">
      <c r="A347" s="94">
        <f t="shared" si="35"/>
        <v>336</v>
      </c>
      <c r="B347" s="100" t="s">
        <v>1421</v>
      </c>
      <c r="C347" s="83" t="s">
        <v>1422</v>
      </c>
      <c r="D347" s="83" t="s">
        <v>43</v>
      </c>
      <c r="E347" s="83" t="s">
        <v>1135</v>
      </c>
      <c r="F347" s="83" t="s">
        <v>58</v>
      </c>
      <c r="G347" s="83" t="s">
        <v>59</v>
      </c>
      <c r="H347" s="83" t="s">
        <v>1129</v>
      </c>
      <c r="I347" s="83" t="s">
        <v>1130</v>
      </c>
      <c r="J347" s="83"/>
      <c r="K347" s="83"/>
      <c r="L347" s="83" t="s">
        <v>3</v>
      </c>
      <c r="M347" s="84" t="s">
        <v>51</v>
      </c>
      <c r="N347" s="83" t="s">
        <v>52</v>
      </c>
      <c r="O347" s="85">
        <v>0</v>
      </c>
      <c r="P347" s="85"/>
      <c r="Q347" s="85">
        <f t="shared" si="36"/>
        <v>0</v>
      </c>
      <c r="R347" s="86">
        <v>8900</v>
      </c>
      <c r="S347" s="87">
        <f t="shared" si="37"/>
        <v>0</v>
      </c>
      <c r="T347" s="87">
        <f t="shared" si="38"/>
        <v>0</v>
      </c>
      <c r="U347" s="87"/>
      <c r="V347" s="87">
        <f t="shared" si="42"/>
        <v>0</v>
      </c>
      <c r="W347" s="87">
        <f t="shared" si="40"/>
        <v>0</v>
      </c>
      <c r="X347" s="88">
        <f t="shared" si="41"/>
        <v>0</v>
      </c>
      <c r="Y347" s="84" t="s">
        <v>51</v>
      </c>
      <c r="Z347" s="84" t="s">
        <v>51</v>
      </c>
      <c r="AA347" s="84" t="s">
        <v>51</v>
      </c>
      <c r="AB347" s="84" t="s">
        <v>51</v>
      </c>
      <c r="AC347" s="84" t="s">
        <v>51</v>
      </c>
      <c r="AD347" s="84" t="s">
        <v>51</v>
      </c>
      <c r="AE347" s="84" t="s">
        <v>51</v>
      </c>
      <c r="AF347" s="84" t="s">
        <v>53</v>
      </c>
      <c r="AG347" s="5"/>
    </row>
    <row r="348" spans="1:33" x14ac:dyDescent="0.25">
      <c r="A348" s="94">
        <f t="shared" si="35"/>
        <v>337</v>
      </c>
      <c r="B348" s="100" t="s">
        <v>1431</v>
      </c>
      <c r="C348" s="83" t="s">
        <v>1432</v>
      </c>
      <c r="D348" s="83" t="s">
        <v>56</v>
      </c>
      <c r="E348" s="83" t="s">
        <v>1135</v>
      </c>
      <c r="F348" s="83" t="s">
        <v>58</v>
      </c>
      <c r="G348" s="83" t="s">
        <v>59</v>
      </c>
      <c r="H348" s="83" t="s">
        <v>1129</v>
      </c>
      <c r="I348" s="83" t="s">
        <v>1130</v>
      </c>
      <c r="J348" s="83" t="s">
        <v>1411</v>
      </c>
      <c r="K348" s="83" t="s">
        <v>1412</v>
      </c>
      <c r="L348" s="83" t="s">
        <v>3</v>
      </c>
      <c r="M348" s="84" t="s">
        <v>53</v>
      </c>
      <c r="N348" s="83" t="s">
        <v>52</v>
      </c>
      <c r="O348" s="85">
        <v>277</v>
      </c>
      <c r="P348" s="85">
        <f>VLOOKUP(B348,'[1]Student Wthout BRN'!AF$3:AG$294,2,FALSE)</f>
        <v>34</v>
      </c>
      <c r="Q348" s="85">
        <f t="shared" si="36"/>
        <v>243</v>
      </c>
      <c r="R348" s="86">
        <v>8900</v>
      </c>
      <c r="S348" s="87">
        <f t="shared" si="37"/>
        <v>2162700</v>
      </c>
      <c r="T348" s="87">
        <f t="shared" si="38"/>
        <v>648810</v>
      </c>
      <c r="U348" s="87">
        <f>VLOOKUP(B348,'Tranche 1-3 2024'!$B$12:$BB$441,53,FALSE)</f>
        <v>2465300</v>
      </c>
      <c r="V348" s="87">
        <f t="shared" si="42"/>
        <v>0</v>
      </c>
      <c r="W348" s="87">
        <f t="shared" si="40"/>
        <v>648810</v>
      </c>
      <c r="X348" s="88">
        <f t="shared" si="41"/>
        <v>648810</v>
      </c>
      <c r="Y348" s="84" t="s">
        <v>51</v>
      </c>
      <c r="Z348" s="84" t="s">
        <v>53</v>
      </c>
      <c r="AA348" s="84" t="s">
        <v>53</v>
      </c>
      <c r="AB348" s="84" t="s">
        <v>53</v>
      </c>
      <c r="AC348" s="84" t="s">
        <v>53</v>
      </c>
      <c r="AD348" s="84" t="s">
        <v>53</v>
      </c>
      <c r="AE348" s="84" t="s">
        <v>51</v>
      </c>
      <c r="AF348" s="84" t="s">
        <v>51</v>
      </c>
      <c r="AG348" s="5"/>
    </row>
    <row r="349" spans="1:33" x14ac:dyDescent="0.25">
      <c r="A349" s="94">
        <f t="shared" si="35"/>
        <v>338</v>
      </c>
      <c r="B349" s="99" t="s">
        <v>1238</v>
      </c>
      <c r="C349" s="83" t="s">
        <v>1239</v>
      </c>
      <c r="D349" s="83" t="s">
        <v>43</v>
      </c>
      <c r="E349" s="83" t="s">
        <v>68</v>
      </c>
      <c r="F349" s="83" t="s">
        <v>45</v>
      </c>
      <c r="G349" s="83" t="s">
        <v>46</v>
      </c>
      <c r="H349" s="83" t="s">
        <v>1181</v>
      </c>
      <c r="I349" s="83" t="s">
        <v>1130</v>
      </c>
      <c r="J349" s="83" t="s">
        <v>1240</v>
      </c>
      <c r="K349" s="83" t="s">
        <v>1241</v>
      </c>
      <c r="L349" s="83" t="s">
        <v>3</v>
      </c>
      <c r="M349" s="84" t="s">
        <v>51</v>
      </c>
      <c r="N349" s="83" t="s">
        <v>52</v>
      </c>
      <c r="O349" s="85">
        <v>107</v>
      </c>
      <c r="P349" s="85">
        <f>VLOOKUP(B349,'[1]Student Wthout BRN'!AF$3:AG$294,2,FALSE)</f>
        <v>17</v>
      </c>
      <c r="Q349" s="85">
        <f t="shared" si="36"/>
        <v>90</v>
      </c>
      <c r="R349" s="86">
        <v>8900</v>
      </c>
      <c r="S349" s="87">
        <f t="shared" si="37"/>
        <v>801000</v>
      </c>
      <c r="T349" s="87">
        <f t="shared" si="38"/>
        <v>240300</v>
      </c>
      <c r="U349" s="87">
        <f>VLOOKUP(B349,'Tranche 1-3 2024'!$B$12:$BB$441,53,FALSE)</f>
        <v>952300</v>
      </c>
      <c r="V349" s="87">
        <f t="shared" si="42"/>
        <v>0</v>
      </c>
      <c r="W349" s="87">
        <f t="shared" si="40"/>
        <v>240300</v>
      </c>
      <c r="X349" s="88">
        <f t="shared" si="41"/>
        <v>240300</v>
      </c>
      <c r="Y349" s="84" t="s">
        <v>53</v>
      </c>
      <c r="Z349" s="84" t="s">
        <v>53</v>
      </c>
      <c r="AA349" s="84" t="s">
        <v>53</v>
      </c>
      <c r="AB349" s="84" t="s">
        <v>53</v>
      </c>
      <c r="AC349" s="84" t="s">
        <v>53</v>
      </c>
      <c r="AD349" s="84" t="s">
        <v>53</v>
      </c>
      <c r="AE349" s="84" t="s">
        <v>51</v>
      </c>
      <c r="AF349" s="84" t="s">
        <v>51</v>
      </c>
      <c r="AG349" s="5"/>
    </row>
    <row r="350" spans="1:33" x14ac:dyDescent="0.25">
      <c r="A350" s="94">
        <f t="shared" si="35"/>
        <v>339</v>
      </c>
      <c r="B350" s="100" t="s">
        <v>1433</v>
      </c>
      <c r="C350" s="83" t="s">
        <v>1434</v>
      </c>
      <c r="D350" s="83" t="s">
        <v>43</v>
      </c>
      <c r="E350" s="83" t="s">
        <v>1135</v>
      </c>
      <c r="F350" s="83" t="s">
        <v>58</v>
      </c>
      <c r="G350" s="83" t="s">
        <v>59</v>
      </c>
      <c r="H350" s="83" t="s">
        <v>1129</v>
      </c>
      <c r="I350" s="83" t="s">
        <v>1130</v>
      </c>
      <c r="J350" s="83" t="s">
        <v>1435</v>
      </c>
      <c r="K350" s="83" t="s">
        <v>1436</v>
      </c>
      <c r="L350" s="83" t="s">
        <v>3</v>
      </c>
      <c r="M350" s="84" t="s">
        <v>51</v>
      </c>
      <c r="N350" s="83" t="s">
        <v>52</v>
      </c>
      <c r="O350" s="85">
        <v>100</v>
      </c>
      <c r="P350" s="85">
        <f>VLOOKUP(B350,'[1]Student Wthout BRN'!AF$3:AG$294,2,FALSE)</f>
        <v>30</v>
      </c>
      <c r="Q350" s="85">
        <f t="shared" si="36"/>
        <v>70</v>
      </c>
      <c r="R350" s="86">
        <v>8900</v>
      </c>
      <c r="S350" s="87">
        <f t="shared" si="37"/>
        <v>623000</v>
      </c>
      <c r="T350" s="87">
        <f t="shared" si="38"/>
        <v>186900</v>
      </c>
      <c r="U350" s="87">
        <f>VLOOKUP(B350,'Tranche 1-3 2024'!$B$12:$BB$441,53,FALSE)</f>
        <v>890000</v>
      </c>
      <c r="V350" s="87">
        <f t="shared" si="42"/>
        <v>0</v>
      </c>
      <c r="W350" s="87">
        <f t="shared" si="40"/>
        <v>186900</v>
      </c>
      <c r="X350" s="88">
        <f t="shared" si="41"/>
        <v>186900</v>
      </c>
      <c r="Y350" s="84" t="s">
        <v>51</v>
      </c>
      <c r="Z350" s="84" t="s">
        <v>53</v>
      </c>
      <c r="AA350" s="84" t="s">
        <v>53</v>
      </c>
      <c r="AB350" s="84" t="s">
        <v>53</v>
      </c>
      <c r="AC350" s="84" t="s">
        <v>53</v>
      </c>
      <c r="AD350" s="84" t="s">
        <v>53</v>
      </c>
      <c r="AE350" s="84" t="s">
        <v>51</v>
      </c>
      <c r="AF350" s="84" t="s">
        <v>51</v>
      </c>
      <c r="AG350" s="5"/>
    </row>
    <row r="351" spans="1:33" x14ac:dyDescent="0.25">
      <c r="A351" s="94">
        <f t="shared" si="35"/>
        <v>340</v>
      </c>
      <c r="B351" s="99" t="s">
        <v>1437</v>
      </c>
      <c r="C351" s="83" t="s">
        <v>1438</v>
      </c>
      <c r="D351" s="83" t="s">
        <v>43</v>
      </c>
      <c r="E351" s="83" t="s">
        <v>1135</v>
      </c>
      <c r="F351" s="83" t="s">
        <v>58</v>
      </c>
      <c r="G351" s="83" t="s">
        <v>59</v>
      </c>
      <c r="H351" s="83" t="s">
        <v>1439</v>
      </c>
      <c r="I351" s="83" t="s">
        <v>1130</v>
      </c>
      <c r="J351" s="83" t="s">
        <v>1440</v>
      </c>
      <c r="K351" s="83" t="s">
        <v>1441</v>
      </c>
      <c r="L351" s="83" t="s">
        <v>3</v>
      </c>
      <c r="M351" s="84" t="s">
        <v>51</v>
      </c>
      <c r="N351" s="83" t="s">
        <v>52</v>
      </c>
      <c r="O351" s="85">
        <v>69</v>
      </c>
      <c r="P351" s="85">
        <f>VLOOKUP(B351,'[1]Student Wthout BRN'!AF$3:AG$294,2,FALSE)</f>
        <v>1</v>
      </c>
      <c r="Q351" s="85">
        <f t="shared" si="36"/>
        <v>68</v>
      </c>
      <c r="R351" s="86">
        <v>8900</v>
      </c>
      <c r="S351" s="87">
        <f t="shared" si="37"/>
        <v>605200</v>
      </c>
      <c r="T351" s="87">
        <f t="shared" si="38"/>
        <v>181560</v>
      </c>
      <c r="U351" s="87">
        <f>VLOOKUP(B351,'Tranche 1-3 2024'!$B$12:$BB$441,53,FALSE)</f>
        <v>614100</v>
      </c>
      <c r="V351" s="87">
        <f t="shared" si="42"/>
        <v>0</v>
      </c>
      <c r="W351" s="87">
        <f t="shared" si="40"/>
        <v>181560</v>
      </c>
      <c r="X351" s="88">
        <f t="shared" si="41"/>
        <v>181560</v>
      </c>
      <c r="Y351" s="84" t="s">
        <v>53</v>
      </c>
      <c r="Z351" s="84" t="s">
        <v>53</v>
      </c>
      <c r="AA351" s="84" t="s">
        <v>53</v>
      </c>
      <c r="AB351" s="84" t="s">
        <v>53</v>
      </c>
      <c r="AC351" s="84" t="s">
        <v>53</v>
      </c>
      <c r="AD351" s="84" t="s">
        <v>53</v>
      </c>
      <c r="AE351" s="84" t="s">
        <v>51</v>
      </c>
      <c r="AF351" s="84" t="s">
        <v>51</v>
      </c>
      <c r="AG351" s="5"/>
    </row>
    <row r="352" spans="1:33" x14ac:dyDescent="0.25">
      <c r="A352" s="94">
        <f t="shared" si="35"/>
        <v>341</v>
      </c>
      <c r="B352" s="100" t="s">
        <v>1442</v>
      </c>
      <c r="C352" s="83" t="s">
        <v>1443</v>
      </c>
      <c r="D352" s="83" t="s">
        <v>43</v>
      </c>
      <c r="E352" s="83" t="s">
        <v>1135</v>
      </c>
      <c r="F352" s="83" t="s">
        <v>58</v>
      </c>
      <c r="G352" s="83" t="s">
        <v>59</v>
      </c>
      <c r="H352" s="83" t="s">
        <v>1129</v>
      </c>
      <c r="I352" s="83" t="s">
        <v>1130</v>
      </c>
      <c r="J352" s="83" t="s">
        <v>1444</v>
      </c>
      <c r="K352" s="83" t="s">
        <v>1445</v>
      </c>
      <c r="L352" s="83" t="s">
        <v>3</v>
      </c>
      <c r="M352" s="84" t="s">
        <v>51</v>
      </c>
      <c r="N352" s="83" t="s">
        <v>52</v>
      </c>
      <c r="O352" s="85">
        <v>119</v>
      </c>
      <c r="P352" s="85">
        <f>VLOOKUP(B352,'[1]Student Wthout BRN'!AF$3:AG$294,2,FALSE)</f>
        <v>17</v>
      </c>
      <c r="Q352" s="85">
        <f t="shared" si="36"/>
        <v>102</v>
      </c>
      <c r="R352" s="86">
        <v>8900</v>
      </c>
      <c r="S352" s="87">
        <f t="shared" si="37"/>
        <v>907800</v>
      </c>
      <c r="T352" s="87">
        <f t="shared" si="38"/>
        <v>272340</v>
      </c>
      <c r="U352" s="87">
        <f>VLOOKUP(B352,'Tranche 1-3 2024'!$B$12:$BB$441,53,FALSE)</f>
        <v>1059100</v>
      </c>
      <c r="V352" s="87">
        <f t="shared" si="42"/>
        <v>0</v>
      </c>
      <c r="W352" s="87">
        <f t="shared" si="40"/>
        <v>272340</v>
      </c>
      <c r="X352" s="88">
        <f t="shared" si="41"/>
        <v>272340</v>
      </c>
      <c r="Y352" s="84" t="s">
        <v>51</v>
      </c>
      <c r="Z352" s="84" t="s">
        <v>51</v>
      </c>
      <c r="AA352" s="84" t="s">
        <v>53</v>
      </c>
      <c r="AB352" s="84" t="s">
        <v>53</v>
      </c>
      <c r="AC352" s="84" t="s">
        <v>53</v>
      </c>
      <c r="AD352" s="84" t="s">
        <v>53</v>
      </c>
      <c r="AE352" s="84" t="s">
        <v>51</v>
      </c>
      <c r="AF352" s="84" t="s">
        <v>51</v>
      </c>
      <c r="AG352" s="5"/>
    </row>
    <row r="353" spans="1:33" x14ac:dyDescent="0.25">
      <c r="A353" s="94">
        <f t="shared" si="35"/>
        <v>342</v>
      </c>
      <c r="B353" s="99" t="s">
        <v>1459</v>
      </c>
      <c r="C353" s="83" t="s">
        <v>1460</v>
      </c>
      <c r="D353" s="83" t="s">
        <v>43</v>
      </c>
      <c r="E353" s="83" t="s">
        <v>1135</v>
      </c>
      <c r="F353" s="83" t="s">
        <v>58</v>
      </c>
      <c r="G353" s="83" t="s">
        <v>59</v>
      </c>
      <c r="H353" s="83" t="s">
        <v>1461</v>
      </c>
      <c r="I353" s="83" t="s">
        <v>1130</v>
      </c>
      <c r="J353" s="83" t="s">
        <v>1462</v>
      </c>
      <c r="K353" s="83" t="s">
        <v>1463</v>
      </c>
      <c r="L353" s="83" t="s">
        <v>3</v>
      </c>
      <c r="M353" s="84" t="s">
        <v>51</v>
      </c>
      <c r="N353" s="83" t="s">
        <v>52</v>
      </c>
      <c r="O353" s="85">
        <v>103</v>
      </c>
      <c r="P353" s="85"/>
      <c r="Q353" s="85">
        <f t="shared" si="36"/>
        <v>103</v>
      </c>
      <c r="R353" s="86">
        <v>8900</v>
      </c>
      <c r="S353" s="87">
        <f t="shared" si="37"/>
        <v>916700</v>
      </c>
      <c r="T353" s="87">
        <f t="shared" si="38"/>
        <v>275010</v>
      </c>
      <c r="U353" s="87">
        <f>VLOOKUP(B353,'Tranche 1-3 2024'!$B$12:$BB$441,53,FALSE)</f>
        <v>916700</v>
      </c>
      <c r="V353" s="87">
        <f t="shared" si="42"/>
        <v>0</v>
      </c>
      <c r="W353" s="87">
        <f t="shared" si="40"/>
        <v>275010</v>
      </c>
      <c r="X353" s="88">
        <f t="shared" si="41"/>
        <v>275010</v>
      </c>
      <c r="Y353" s="84" t="s">
        <v>53</v>
      </c>
      <c r="Z353" s="84" t="s">
        <v>53</v>
      </c>
      <c r="AA353" s="84" t="s">
        <v>53</v>
      </c>
      <c r="AB353" s="84" t="s">
        <v>53</v>
      </c>
      <c r="AC353" s="84" t="s">
        <v>53</v>
      </c>
      <c r="AD353" s="84" t="s">
        <v>53</v>
      </c>
      <c r="AE353" s="84" t="s">
        <v>51</v>
      </c>
      <c r="AF353" s="84" t="s">
        <v>51</v>
      </c>
      <c r="AG353" s="5"/>
    </row>
    <row r="354" spans="1:33" x14ac:dyDescent="0.25">
      <c r="A354" s="94">
        <f t="shared" si="35"/>
        <v>343</v>
      </c>
      <c r="B354" s="100" t="s">
        <v>1275</v>
      </c>
      <c r="C354" s="83" t="s">
        <v>1276</v>
      </c>
      <c r="D354" s="83" t="s">
        <v>43</v>
      </c>
      <c r="E354" s="83" t="s">
        <v>68</v>
      </c>
      <c r="F354" s="83" t="s">
        <v>45</v>
      </c>
      <c r="G354" s="83" t="s">
        <v>46</v>
      </c>
      <c r="H354" s="83" t="s">
        <v>1248</v>
      </c>
      <c r="I354" s="83" t="s">
        <v>1130</v>
      </c>
      <c r="J354" s="83" t="s">
        <v>1277</v>
      </c>
      <c r="K354" s="83" t="s">
        <v>1278</v>
      </c>
      <c r="L354" s="83" t="s">
        <v>3</v>
      </c>
      <c r="M354" s="84" t="s">
        <v>51</v>
      </c>
      <c r="N354" s="83" t="s">
        <v>52</v>
      </c>
      <c r="O354" s="85">
        <v>0</v>
      </c>
      <c r="P354" s="85"/>
      <c r="Q354" s="85">
        <f t="shared" si="36"/>
        <v>0</v>
      </c>
      <c r="R354" s="86">
        <v>8900</v>
      </c>
      <c r="S354" s="87">
        <f t="shared" si="37"/>
        <v>0</v>
      </c>
      <c r="T354" s="87">
        <f t="shared" si="38"/>
        <v>0</v>
      </c>
      <c r="U354" s="87">
        <f>VLOOKUP(B354,'Tranche 1-3 2024'!$B$12:$BB$441,53,FALSE)</f>
        <v>0</v>
      </c>
      <c r="V354" s="87">
        <f t="shared" si="42"/>
        <v>0</v>
      </c>
      <c r="W354" s="87">
        <f t="shared" si="40"/>
        <v>0</v>
      </c>
      <c r="X354" s="88">
        <f t="shared" si="41"/>
        <v>0</v>
      </c>
      <c r="Y354" s="84" t="s">
        <v>51</v>
      </c>
      <c r="Z354" s="84" t="s">
        <v>51</v>
      </c>
      <c r="AA354" s="84" t="s">
        <v>51</v>
      </c>
      <c r="AB354" s="84" t="s">
        <v>51</v>
      </c>
      <c r="AC354" s="84" t="s">
        <v>51</v>
      </c>
      <c r="AD354" s="84" t="s">
        <v>51</v>
      </c>
      <c r="AE354" s="84" t="s">
        <v>51</v>
      </c>
      <c r="AF354" s="84" t="s">
        <v>53</v>
      </c>
      <c r="AG354" s="5"/>
    </row>
    <row r="355" spans="1:33" x14ac:dyDescent="0.25">
      <c r="A355" s="94">
        <f t="shared" si="35"/>
        <v>344</v>
      </c>
      <c r="B355" s="100" t="s">
        <v>1387</v>
      </c>
      <c r="C355" s="83" t="s">
        <v>1388</v>
      </c>
      <c r="D355" s="83" t="s">
        <v>43</v>
      </c>
      <c r="E355" s="83" t="s">
        <v>345</v>
      </c>
      <c r="F355" s="83" t="s">
        <v>45</v>
      </c>
      <c r="G355" s="83" t="s">
        <v>46</v>
      </c>
      <c r="H355" s="83" t="s">
        <v>1129</v>
      </c>
      <c r="I355" s="83" t="s">
        <v>1130</v>
      </c>
      <c r="J355" s="83" t="s">
        <v>1389</v>
      </c>
      <c r="K355" s="83" t="s">
        <v>1390</v>
      </c>
      <c r="L355" s="83" t="s">
        <v>3</v>
      </c>
      <c r="M355" s="84" t="s">
        <v>51</v>
      </c>
      <c r="N355" s="83" t="s">
        <v>52</v>
      </c>
      <c r="O355" s="85">
        <v>158</v>
      </c>
      <c r="P355" s="85">
        <f>VLOOKUP(B355,'[1]Student Wthout BRN'!AF$3:AG$294,2,FALSE)</f>
        <v>1</v>
      </c>
      <c r="Q355" s="85">
        <f t="shared" si="36"/>
        <v>157</v>
      </c>
      <c r="R355" s="86">
        <v>8900</v>
      </c>
      <c r="S355" s="87">
        <f t="shared" si="37"/>
        <v>1397300</v>
      </c>
      <c r="T355" s="87">
        <f t="shared" si="38"/>
        <v>419190</v>
      </c>
      <c r="U355" s="87">
        <f>VLOOKUP(B355,'Tranche 1-3 2024'!$B$12:$BB$441,53,FALSE)</f>
        <v>1406200</v>
      </c>
      <c r="V355" s="87">
        <f t="shared" si="42"/>
        <v>0</v>
      </c>
      <c r="W355" s="87">
        <f t="shared" si="40"/>
        <v>419190</v>
      </c>
      <c r="X355" s="88">
        <f t="shared" si="41"/>
        <v>419190</v>
      </c>
      <c r="Y355" s="84" t="s">
        <v>51</v>
      </c>
      <c r="Z355" s="84" t="s">
        <v>51</v>
      </c>
      <c r="AA355" s="84" t="s">
        <v>53</v>
      </c>
      <c r="AB355" s="84" t="s">
        <v>53</v>
      </c>
      <c r="AC355" s="84" t="s">
        <v>53</v>
      </c>
      <c r="AD355" s="84" t="s">
        <v>53</v>
      </c>
      <c r="AE355" s="84" t="s">
        <v>51</v>
      </c>
      <c r="AF355" s="84" t="s">
        <v>51</v>
      </c>
      <c r="AG355" s="5"/>
    </row>
    <row r="356" spans="1:33" x14ac:dyDescent="0.25">
      <c r="A356" s="94">
        <f t="shared" si="35"/>
        <v>345</v>
      </c>
      <c r="B356" s="100" t="s">
        <v>1161</v>
      </c>
      <c r="C356" s="83" t="s">
        <v>1162</v>
      </c>
      <c r="D356" s="83" t="s">
        <v>43</v>
      </c>
      <c r="E356" s="83" t="s">
        <v>68</v>
      </c>
      <c r="F356" s="83" t="s">
        <v>45</v>
      </c>
      <c r="G356" s="83" t="s">
        <v>46</v>
      </c>
      <c r="H356" s="83" t="s">
        <v>1129</v>
      </c>
      <c r="I356" s="83" t="s">
        <v>1130</v>
      </c>
      <c r="J356" s="83" t="s">
        <v>1163</v>
      </c>
      <c r="K356" s="83" t="s">
        <v>1164</v>
      </c>
      <c r="L356" s="83" t="s">
        <v>3</v>
      </c>
      <c r="M356" s="84" t="s">
        <v>51</v>
      </c>
      <c r="N356" s="83" t="s">
        <v>52</v>
      </c>
      <c r="O356" s="85">
        <v>324</v>
      </c>
      <c r="P356" s="85">
        <f>VLOOKUP(B356,'[1]Student Wthout BRN'!AF$3:AG$294,2,FALSE)</f>
        <v>175</v>
      </c>
      <c r="Q356" s="85">
        <f t="shared" si="36"/>
        <v>149</v>
      </c>
      <c r="R356" s="86">
        <v>8900</v>
      </c>
      <c r="S356" s="87">
        <f t="shared" si="37"/>
        <v>1326100</v>
      </c>
      <c r="T356" s="87">
        <f t="shared" si="38"/>
        <v>397830</v>
      </c>
      <c r="U356" s="87">
        <f>VLOOKUP(B356,'Tranche 1-3 2024'!$B$12:$BB$441,53,FALSE)</f>
        <v>2883600</v>
      </c>
      <c r="V356" s="87">
        <f t="shared" si="42"/>
        <v>0</v>
      </c>
      <c r="W356" s="87">
        <f t="shared" si="40"/>
        <v>397830</v>
      </c>
      <c r="X356" s="88">
        <f t="shared" si="41"/>
        <v>397830</v>
      </c>
      <c r="Y356" s="84" t="s">
        <v>51</v>
      </c>
      <c r="Z356" s="84" t="s">
        <v>53</v>
      </c>
      <c r="AA356" s="84" t="s">
        <v>53</v>
      </c>
      <c r="AB356" s="84" t="s">
        <v>53</v>
      </c>
      <c r="AC356" s="84" t="s">
        <v>53</v>
      </c>
      <c r="AD356" s="84" t="s">
        <v>53</v>
      </c>
      <c r="AE356" s="84" t="s">
        <v>51</v>
      </c>
      <c r="AF356" s="84" t="s">
        <v>51</v>
      </c>
      <c r="AG356" s="5"/>
    </row>
    <row r="357" spans="1:33" x14ac:dyDescent="0.25">
      <c r="A357" s="94">
        <f t="shared" si="35"/>
        <v>346</v>
      </c>
      <c r="B357" s="99" t="s">
        <v>1165</v>
      </c>
      <c r="C357" s="83" t="s">
        <v>1166</v>
      </c>
      <c r="D357" s="83" t="s">
        <v>43</v>
      </c>
      <c r="E357" s="83" t="s">
        <v>1135</v>
      </c>
      <c r="F357" s="83" t="s">
        <v>58</v>
      </c>
      <c r="G357" s="83" t="s">
        <v>59</v>
      </c>
      <c r="H357" s="83" t="s">
        <v>1129</v>
      </c>
      <c r="I357" s="83" t="s">
        <v>1130</v>
      </c>
      <c r="J357" s="83" t="s">
        <v>1167</v>
      </c>
      <c r="K357" s="83" t="s">
        <v>1168</v>
      </c>
      <c r="L357" s="83" t="s">
        <v>3</v>
      </c>
      <c r="M357" s="84" t="s">
        <v>51</v>
      </c>
      <c r="N357" s="83" t="s">
        <v>76</v>
      </c>
      <c r="O357" s="85">
        <v>520</v>
      </c>
      <c r="P357" s="85">
        <f>VLOOKUP(B357,'[1]Student Wthout BRN'!AF$3:AG$294,2,FALSE)</f>
        <v>136</v>
      </c>
      <c r="Q357" s="85">
        <f t="shared" si="36"/>
        <v>384</v>
      </c>
      <c r="R357" s="86">
        <v>8900</v>
      </c>
      <c r="S357" s="87">
        <f t="shared" si="37"/>
        <v>3417600</v>
      </c>
      <c r="T357" s="87">
        <f t="shared" si="38"/>
        <v>1025280</v>
      </c>
      <c r="U357" s="87">
        <f>VLOOKUP(B357,'Tranche 1-3 2024'!$B$12:$BB$441,53,FALSE)</f>
        <v>4628000</v>
      </c>
      <c r="V357" s="87">
        <f t="shared" si="42"/>
        <v>0</v>
      </c>
      <c r="W357" s="87">
        <f t="shared" si="40"/>
        <v>1025280</v>
      </c>
      <c r="X357" s="88">
        <f t="shared" si="41"/>
        <v>1025280</v>
      </c>
      <c r="Y357" s="84" t="s">
        <v>53</v>
      </c>
      <c r="Z357" s="84" t="s">
        <v>53</v>
      </c>
      <c r="AA357" s="84" t="s">
        <v>53</v>
      </c>
      <c r="AB357" s="84" t="s">
        <v>53</v>
      </c>
      <c r="AC357" s="84" t="s">
        <v>53</v>
      </c>
      <c r="AD357" s="84" t="s">
        <v>53</v>
      </c>
      <c r="AE357" s="84" t="s">
        <v>51</v>
      </c>
      <c r="AF357" s="84" t="s">
        <v>51</v>
      </c>
      <c r="AG357" s="5"/>
    </row>
    <row r="358" spans="1:33" x14ac:dyDescent="0.25">
      <c r="A358" s="94">
        <f t="shared" si="35"/>
        <v>347</v>
      </c>
      <c r="B358" s="100" t="s">
        <v>1169</v>
      </c>
      <c r="C358" s="83" t="s">
        <v>1170</v>
      </c>
      <c r="D358" s="83" t="s">
        <v>43</v>
      </c>
      <c r="E358" s="83" t="s">
        <v>1135</v>
      </c>
      <c r="F358" s="83" t="s">
        <v>58</v>
      </c>
      <c r="G358" s="83" t="s">
        <v>59</v>
      </c>
      <c r="H358" s="83" t="s">
        <v>1129</v>
      </c>
      <c r="I358" s="83" t="s">
        <v>1130</v>
      </c>
      <c r="J358" s="83" t="s">
        <v>1155</v>
      </c>
      <c r="K358" s="83" t="s">
        <v>1156</v>
      </c>
      <c r="L358" s="83" t="s">
        <v>3</v>
      </c>
      <c r="M358" s="84" t="s">
        <v>53</v>
      </c>
      <c r="N358" s="83" t="s">
        <v>52</v>
      </c>
      <c r="O358" s="85">
        <v>585</v>
      </c>
      <c r="P358" s="85">
        <f>VLOOKUP(B358,'[1]Student Wthout BRN'!AF$3:AG$294,2,FALSE)</f>
        <v>33</v>
      </c>
      <c r="Q358" s="85">
        <f t="shared" si="36"/>
        <v>552</v>
      </c>
      <c r="R358" s="86">
        <v>8900</v>
      </c>
      <c r="S358" s="87">
        <f t="shared" si="37"/>
        <v>4912800</v>
      </c>
      <c r="T358" s="87">
        <f t="shared" si="38"/>
        <v>1473840</v>
      </c>
      <c r="U358" s="87">
        <f>VLOOKUP(B358,'Tranche 1-3 2024'!$B$12:$BB$441,53,FALSE)</f>
        <v>5206500</v>
      </c>
      <c r="V358" s="87">
        <f t="shared" si="42"/>
        <v>0</v>
      </c>
      <c r="W358" s="87">
        <f t="shared" si="40"/>
        <v>1473840</v>
      </c>
      <c r="X358" s="88">
        <f t="shared" si="41"/>
        <v>1473840</v>
      </c>
      <c r="Y358" s="84" t="s">
        <v>51</v>
      </c>
      <c r="Z358" s="84" t="s">
        <v>51</v>
      </c>
      <c r="AA358" s="84" t="s">
        <v>53</v>
      </c>
      <c r="AB358" s="84" t="s">
        <v>53</v>
      </c>
      <c r="AC358" s="84" t="s">
        <v>53</v>
      </c>
      <c r="AD358" s="84" t="s">
        <v>53</v>
      </c>
      <c r="AE358" s="84" t="s">
        <v>51</v>
      </c>
      <c r="AF358" s="84" t="s">
        <v>51</v>
      </c>
      <c r="AG358" s="5"/>
    </row>
    <row r="359" spans="1:33" x14ac:dyDescent="0.25">
      <c r="A359" s="94">
        <f t="shared" ref="A359:A422" si="43">A358+1</f>
        <v>348</v>
      </c>
      <c r="B359" s="100" t="s">
        <v>1212</v>
      </c>
      <c r="C359" s="83" t="s">
        <v>1213</v>
      </c>
      <c r="D359" s="83" t="s">
        <v>56</v>
      </c>
      <c r="E359" s="83" t="s">
        <v>1135</v>
      </c>
      <c r="F359" s="83" t="s">
        <v>58</v>
      </c>
      <c r="G359" s="83" t="s">
        <v>59</v>
      </c>
      <c r="H359" s="83" t="s">
        <v>1181</v>
      </c>
      <c r="I359" s="83" t="s">
        <v>1130</v>
      </c>
      <c r="J359" s="83" t="s">
        <v>1214</v>
      </c>
      <c r="K359" s="83" t="s">
        <v>1215</v>
      </c>
      <c r="L359" s="83" t="s">
        <v>3</v>
      </c>
      <c r="M359" s="84" t="s">
        <v>51</v>
      </c>
      <c r="N359" s="83" t="s">
        <v>52</v>
      </c>
      <c r="O359" s="85">
        <v>44</v>
      </c>
      <c r="P359" s="85">
        <f>VLOOKUP(B359,'[1]Student Wthout BRN'!AF$3:AG$294,2,FALSE)</f>
        <v>23</v>
      </c>
      <c r="Q359" s="85">
        <f t="shared" ref="Q359:Q422" si="44">O359-P359</f>
        <v>21</v>
      </c>
      <c r="R359" s="86">
        <v>8900</v>
      </c>
      <c r="S359" s="87">
        <f t="shared" ref="S359:S422" si="45">Q359*R359</f>
        <v>186900</v>
      </c>
      <c r="T359" s="87">
        <f t="shared" ref="T359:T422" si="46">S359*30%</f>
        <v>56070</v>
      </c>
      <c r="U359" s="87">
        <f>VLOOKUP(B359,'Tranche 1-3 2024'!$B$12:$BB$441,53,FALSE)</f>
        <v>391600</v>
      </c>
      <c r="V359" s="87">
        <f t="shared" si="42"/>
        <v>0</v>
      </c>
      <c r="W359" s="87">
        <f t="shared" ref="W359:W422" si="47">T359+V359</f>
        <v>56070</v>
      </c>
      <c r="X359" s="88">
        <f t="shared" ref="X359:X422" si="48">IF(W359&gt;=0,W359,0)</f>
        <v>56070</v>
      </c>
      <c r="Y359" s="84" t="s">
        <v>51</v>
      </c>
      <c r="Z359" s="84" t="s">
        <v>53</v>
      </c>
      <c r="AA359" s="84" t="s">
        <v>53</v>
      </c>
      <c r="AB359" s="84" t="s">
        <v>53</v>
      </c>
      <c r="AC359" s="84" t="s">
        <v>53</v>
      </c>
      <c r="AD359" s="84" t="s">
        <v>53</v>
      </c>
      <c r="AE359" s="84" t="s">
        <v>51</v>
      </c>
      <c r="AF359" s="84" t="s">
        <v>51</v>
      </c>
      <c r="AG359" s="5"/>
    </row>
    <row r="360" spans="1:33" x14ac:dyDescent="0.25">
      <c r="A360" s="94">
        <f t="shared" si="43"/>
        <v>349</v>
      </c>
      <c r="B360" s="100" t="s">
        <v>1294</v>
      </c>
      <c r="C360" s="83" t="s">
        <v>1295</v>
      </c>
      <c r="D360" s="83" t="s">
        <v>56</v>
      </c>
      <c r="E360" s="83" t="s">
        <v>1135</v>
      </c>
      <c r="F360" s="83" t="s">
        <v>58</v>
      </c>
      <c r="G360" s="83" t="s">
        <v>59</v>
      </c>
      <c r="H360" s="83" t="s">
        <v>1291</v>
      </c>
      <c r="I360" s="83" t="s">
        <v>1130</v>
      </c>
      <c r="J360" s="83" t="s">
        <v>1296</v>
      </c>
      <c r="K360" s="83" t="s">
        <v>1297</v>
      </c>
      <c r="L360" s="83" t="s">
        <v>3</v>
      </c>
      <c r="M360" s="84" t="s">
        <v>51</v>
      </c>
      <c r="N360" s="83" t="s">
        <v>52</v>
      </c>
      <c r="O360" s="85">
        <v>42</v>
      </c>
      <c r="P360" s="85">
        <f>VLOOKUP(B360,'[1]Student Wthout BRN'!AF$3:AG$294,2,FALSE)</f>
        <v>3</v>
      </c>
      <c r="Q360" s="85">
        <f t="shared" si="44"/>
        <v>39</v>
      </c>
      <c r="R360" s="86">
        <v>8900</v>
      </c>
      <c r="S360" s="87">
        <f t="shared" si="45"/>
        <v>347100</v>
      </c>
      <c r="T360" s="87">
        <f t="shared" si="46"/>
        <v>104130</v>
      </c>
      <c r="U360" s="87">
        <f>VLOOKUP(B360,'Tranche 1-3 2024'!$B$12:$BB$441,53,FALSE)</f>
        <v>373800</v>
      </c>
      <c r="V360" s="87">
        <f t="shared" si="42"/>
        <v>0</v>
      </c>
      <c r="W360" s="87">
        <f t="shared" si="47"/>
        <v>104130</v>
      </c>
      <c r="X360" s="88">
        <f t="shared" si="48"/>
        <v>104130</v>
      </c>
      <c r="Y360" s="84" t="s">
        <v>51</v>
      </c>
      <c r="Z360" s="84" t="s">
        <v>51</v>
      </c>
      <c r="AA360" s="84" t="s">
        <v>53</v>
      </c>
      <c r="AB360" s="84" t="s">
        <v>53</v>
      </c>
      <c r="AC360" s="84" t="s">
        <v>53</v>
      </c>
      <c r="AD360" s="84" t="s">
        <v>53</v>
      </c>
      <c r="AE360" s="84" t="s">
        <v>51</v>
      </c>
      <c r="AF360" s="84" t="s">
        <v>51</v>
      </c>
      <c r="AG360" s="5"/>
    </row>
    <row r="361" spans="1:33" x14ac:dyDescent="0.25">
      <c r="A361" s="94">
        <f t="shared" si="43"/>
        <v>350</v>
      </c>
      <c r="B361" s="99" t="s">
        <v>1242</v>
      </c>
      <c r="C361" s="83" t="s">
        <v>1243</v>
      </c>
      <c r="D361" s="83" t="s">
        <v>43</v>
      </c>
      <c r="E361" s="83" t="s">
        <v>1135</v>
      </c>
      <c r="F361" s="83" t="s">
        <v>58</v>
      </c>
      <c r="G361" s="83" t="s">
        <v>59</v>
      </c>
      <c r="H361" s="83" t="s">
        <v>1181</v>
      </c>
      <c r="I361" s="83" t="s">
        <v>1130</v>
      </c>
      <c r="J361" s="83" t="s">
        <v>1244</v>
      </c>
      <c r="K361" s="83" t="s">
        <v>1245</v>
      </c>
      <c r="L361" s="83" t="s">
        <v>3</v>
      </c>
      <c r="M361" s="84" t="s">
        <v>51</v>
      </c>
      <c r="N361" s="83" t="s">
        <v>76</v>
      </c>
      <c r="O361" s="85">
        <v>128</v>
      </c>
      <c r="P361" s="85">
        <f>VLOOKUP(B361,'[1]Student Wthout BRN'!AF$3:AG$294,2,FALSE)</f>
        <v>41</v>
      </c>
      <c r="Q361" s="85">
        <f t="shared" si="44"/>
        <v>87</v>
      </c>
      <c r="R361" s="86">
        <v>8900</v>
      </c>
      <c r="S361" s="87">
        <f t="shared" si="45"/>
        <v>774300</v>
      </c>
      <c r="T361" s="87">
        <f t="shared" si="46"/>
        <v>232290</v>
      </c>
      <c r="U361" s="87">
        <f>VLOOKUP(B361,'Tranche 1-3 2024'!$B$12:$BB$441,53,FALSE)</f>
        <v>1139200</v>
      </c>
      <c r="V361" s="87">
        <f t="shared" si="42"/>
        <v>0</v>
      </c>
      <c r="W361" s="87">
        <f t="shared" si="47"/>
        <v>232290</v>
      </c>
      <c r="X361" s="88">
        <f t="shared" si="48"/>
        <v>232290</v>
      </c>
      <c r="Y361" s="84" t="s">
        <v>53</v>
      </c>
      <c r="Z361" s="84" t="s">
        <v>53</v>
      </c>
      <c r="AA361" s="84" t="s">
        <v>53</v>
      </c>
      <c r="AB361" s="84" t="s">
        <v>53</v>
      </c>
      <c r="AC361" s="84" t="s">
        <v>53</v>
      </c>
      <c r="AD361" s="84" t="s">
        <v>53</v>
      </c>
      <c r="AE361" s="84" t="s">
        <v>51</v>
      </c>
      <c r="AF361" s="84" t="s">
        <v>51</v>
      </c>
      <c r="AG361" s="5"/>
    </row>
    <row r="362" spans="1:33" x14ac:dyDescent="0.25">
      <c r="A362" s="94">
        <f t="shared" si="43"/>
        <v>351</v>
      </c>
      <c r="B362" s="83" t="s">
        <v>1474</v>
      </c>
      <c r="C362" s="83" t="s">
        <v>1475</v>
      </c>
      <c r="D362" s="83" t="s">
        <v>43</v>
      </c>
      <c r="E362" s="83" t="s">
        <v>1476</v>
      </c>
      <c r="F362" s="83" t="s">
        <v>58</v>
      </c>
      <c r="G362" s="83" t="s">
        <v>59</v>
      </c>
      <c r="H362" s="83" t="s">
        <v>1477</v>
      </c>
      <c r="I362" s="83" t="s">
        <v>1478</v>
      </c>
      <c r="J362" s="83" t="s">
        <v>1479</v>
      </c>
      <c r="K362" s="83" t="s">
        <v>1480</v>
      </c>
      <c r="L362" s="83" t="s">
        <v>3</v>
      </c>
      <c r="M362" s="84" t="s">
        <v>53</v>
      </c>
      <c r="N362" s="83" t="s">
        <v>52</v>
      </c>
      <c r="O362" s="85">
        <v>78</v>
      </c>
      <c r="P362" s="85">
        <f>VLOOKUP(B362,'[1]Student Wthout BRN'!AF$3:AG$294,2,FALSE)</f>
        <v>77</v>
      </c>
      <c r="Q362" s="85">
        <f t="shared" si="44"/>
        <v>1</v>
      </c>
      <c r="R362" s="86">
        <v>8900</v>
      </c>
      <c r="S362" s="87">
        <f t="shared" si="45"/>
        <v>8900</v>
      </c>
      <c r="T362" s="87">
        <f t="shared" si="46"/>
        <v>2670</v>
      </c>
      <c r="U362" s="87">
        <f>VLOOKUP(B362,'Tranche 1-3 2024'!$B$12:$BB$441,53,FALSE)</f>
        <v>694200</v>
      </c>
      <c r="V362" s="87">
        <f t="shared" si="42"/>
        <v>0</v>
      </c>
      <c r="W362" s="87">
        <f t="shared" si="47"/>
        <v>2670</v>
      </c>
      <c r="X362" s="88">
        <f t="shared" si="48"/>
        <v>2670</v>
      </c>
      <c r="Y362" s="84" t="s">
        <v>53</v>
      </c>
      <c r="Z362" s="84" t="s">
        <v>53</v>
      </c>
      <c r="AA362" s="84" t="s">
        <v>53</v>
      </c>
      <c r="AB362" s="84" t="s">
        <v>53</v>
      </c>
      <c r="AC362" s="84" t="s">
        <v>53</v>
      </c>
      <c r="AD362" s="84" t="s">
        <v>53</v>
      </c>
      <c r="AE362" s="84" t="s">
        <v>51</v>
      </c>
      <c r="AF362" s="84" t="s">
        <v>51</v>
      </c>
      <c r="AG362" s="5"/>
    </row>
    <row r="363" spans="1:33" x14ac:dyDescent="0.25">
      <c r="A363" s="94">
        <f t="shared" si="43"/>
        <v>352</v>
      </c>
      <c r="B363" s="83" t="s">
        <v>1481</v>
      </c>
      <c r="C363" s="83" t="s">
        <v>1482</v>
      </c>
      <c r="D363" s="83" t="s">
        <v>56</v>
      </c>
      <c r="E363" s="83" t="s">
        <v>1476</v>
      </c>
      <c r="F363" s="83" t="s">
        <v>58</v>
      </c>
      <c r="G363" s="83" t="s">
        <v>59</v>
      </c>
      <c r="H363" s="83" t="s">
        <v>1477</v>
      </c>
      <c r="I363" s="83" t="s">
        <v>1478</v>
      </c>
      <c r="J363" s="83" t="s">
        <v>1483</v>
      </c>
      <c r="K363" s="83" t="s">
        <v>1484</v>
      </c>
      <c r="L363" s="83" t="s">
        <v>3</v>
      </c>
      <c r="M363" s="84" t="s">
        <v>51</v>
      </c>
      <c r="N363" s="83" t="s">
        <v>52</v>
      </c>
      <c r="O363" s="85">
        <v>95</v>
      </c>
      <c r="P363" s="85"/>
      <c r="Q363" s="85">
        <f t="shared" si="44"/>
        <v>95</v>
      </c>
      <c r="R363" s="86">
        <v>8900</v>
      </c>
      <c r="S363" s="87">
        <f t="shared" si="45"/>
        <v>845500</v>
      </c>
      <c r="T363" s="87">
        <f t="shared" si="46"/>
        <v>253650</v>
      </c>
      <c r="U363" s="87">
        <f>VLOOKUP(B363,'Tranche 1-3 2024'!$B$12:$BB$441,53,FALSE)</f>
        <v>934500</v>
      </c>
      <c r="V363" s="87">
        <f t="shared" si="42"/>
        <v>-89000</v>
      </c>
      <c r="W363" s="87">
        <f t="shared" si="47"/>
        <v>164650</v>
      </c>
      <c r="X363" s="88">
        <f t="shared" si="48"/>
        <v>164650</v>
      </c>
      <c r="Y363" s="84" t="s">
        <v>53</v>
      </c>
      <c r="Z363" s="84" t="s">
        <v>53</v>
      </c>
      <c r="AA363" s="84" t="s">
        <v>53</v>
      </c>
      <c r="AB363" s="84" t="s">
        <v>53</v>
      </c>
      <c r="AC363" s="84" t="s">
        <v>53</v>
      </c>
      <c r="AD363" s="84" t="s">
        <v>53</v>
      </c>
      <c r="AE363" s="84" t="s">
        <v>51</v>
      </c>
      <c r="AF363" s="84" t="s">
        <v>51</v>
      </c>
      <c r="AG363" s="5"/>
    </row>
    <row r="364" spans="1:33" x14ac:dyDescent="0.25">
      <c r="A364" s="94">
        <f t="shared" si="43"/>
        <v>353</v>
      </c>
      <c r="B364" s="83" t="s">
        <v>1485</v>
      </c>
      <c r="C364" s="83" t="s">
        <v>1486</v>
      </c>
      <c r="D364" s="83" t="s">
        <v>43</v>
      </c>
      <c r="E364" s="83" t="s">
        <v>1476</v>
      </c>
      <c r="F364" s="83" t="s">
        <v>58</v>
      </c>
      <c r="G364" s="83" t="s">
        <v>59</v>
      </c>
      <c r="H364" s="83" t="s">
        <v>1477</v>
      </c>
      <c r="I364" s="83" t="s">
        <v>1478</v>
      </c>
      <c r="J364" s="83" t="s">
        <v>1487</v>
      </c>
      <c r="K364" s="83" t="s">
        <v>1488</v>
      </c>
      <c r="L364" s="83" t="s">
        <v>3</v>
      </c>
      <c r="M364" s="84" t="s">
        <v>51</v>
      </c>
      <c r="N364" s="83" t="s">
        <v>52</v>
      </c>
      <c r="O364" s="85">
        <v>106</v>
      </c>
      <c r="P364" s="85">
        <f>VLOOKUP(B364,'[1]Student Wthout BRN'!AF$3:AG$294,2,FALSE)</f>
        <v>23</v>
      </c>
      <c r="Q364" s="85">
        <f t="shared" si="44"/>
        <v>83</v>
      </c>
      <c r="R364" s="86">
        <v>8900</v>
      </c>
      <c r="S364" s="87">
        <f t="shared" si="45"/>
        <v>738700</v>
      </c>
      <c r="T364" s="87">
        <f t="shared" si="46"/>
        <v>221610</v>
      </c>
      <c r="U364" s="87">
        <f>VLOOKUP(B364,'Tranche 1-3 2024'!$B$12:$BB$441,53,FALSE)</f>
        <v>1062660</v>
      </c>
      <c r="V364" s="87">
        <v>-50000</v>
      </c>
      <c r="W364" s="87">
        <f t="shared" si="47"/>
        <v>171610</v>
      </c>
      <c r="X364" s="88">
        <f t="shared" si="48"/>
        <v>171610</v>
      </c>
      <c r="Y364" s="84" t="s">
        <v>51</v>
      </c>
      <c r="Z364" s="84" t="s">
        <v>51</v>
      </c>
      <c r="AA364" s="84" t="s">
        <v>53</v>
      </c>
      <c r="AB364" s="84" t="s">
        <v>53</v>
      </c>
      <c r="AC364" s="84" t="s">
        <v>53</v>
      </c>
      <c r="AD364" s="84" t="s">
        <v>53</v>
      </c>
      <c r="AE364" s="84" t="s">
        <v>51</v>
      </c>
      <c r="AF364" s="84" t="s">
        <v>51</v>
      </c>
      <c r="AG364" s="5"/>
    </row>
    <row r="365" spans="1:33" x14ac:dyDescent="0.25">
      <c r="A365" s="94">
        <f t="shared" si="43"/>
        <v>354</v>
      </c>
      <c r="B365" s="83" t="s">
        <v>1489</v>
      </c>
      <c r="C365" s="83" t="s">
        <v>1490</v>
      </c>
      <c r="D365" s="83" t="s">
        <v>43</v>
      </c>
      <c r="E365" s="83" t="s">
        <v>1476</v>
      </c>
      <c r="F365" s="83" t="s">
        <v>58</v>
      </c>
      <c r="G365" s="83" t="s">
        <v>59</v>
      </c>
      <c r="H365" s="83" t="s">
        <v>1477</v>
      </c>
      <c r="I365" s="83" t="s">
        <v>1478</v>
      </c>
      <c r="J365" s="83" t="s">
        <v>1491</v>
      </c>
      <c r="K365" s="83" t="s">
        <v>1492</v>
      </c>
      <c r="L365" s="83" t="s">
        <v>3</v>
      </c>
      <c r="M365" s="84" t="s">
        <v>51</v>
      </c>
      <c r="N365" s="83" t="s">
        <v>52</v>
      </c>
      <c r="O365" s="85">
        <v>50</v>
      </c>
      <c r="P365" s="85">
        <f>VLOOKUP(B365,'[1]Student Wthout BRN'!AF$3:AG$294,2,FALSE)</f>
        <v>33</v>
      </c>
      <c r="Q365" s="85">
        <f t="shared" si="44"/>
        <v>17</v>
      </c>
      <c r="R365" s="86">
        <v>8900</v>
      </c>
      <c r="S365" s="87">
        <f t="shared" si="45"/>
        <v>151300</v>
      </c>
      <c r="T365" s="87">
        <f t="shared" si="46"/>
        <v>45390</v>
      </c>
      <c r="U365" s="87">
        <f>VLOOKUP(B365,'Tranche 1-3 2024'!$B$12:$BB$441,53,FALSE)</f>
        <v>445000</v>
      </c>
      <c r="V365" s="87">
        <f t="shared" ref="V365:V380" si="49">O365*R365-U365</f>
        <v>0</v>
      </c>
      <c r="W365" s="87">
        <f t="shared" si="47"/>
        <v>45390</v>
      </c>
      <c r="X365" s="88">
        <f t="shared" si="48"/>
        <v>45390</v>
      </c>
      <c r="Y365" s="84" t="s">
        <v>53</v>
      </c>
      <c r="Z365" s="84" t="s">
        <v>53</v>
      </c>
      <c r="AA365" s="84" t="s">
        <v>53</v>
      </c>
      <c r="AB365" s="84" t="s">
        <v>53</v>
      </c>
      <c r="AC365" s="84" t="s">
        <v>53</v>
      </c>
      <c r="AD365" s="84" t="s">
        <v>53</v>
      </c>
      <c r="AE365" s="84" t="s">
        <v>51</v>
      </c>
      <c r="AF365" s="84" t="s">
        <v>51</v>
      </c>
      <c r="AG365" s="5"/>
    </row>
    <row r="366" spans="1:33" x14ac:dyDescent="0.25">
      <c r="A366" s="94">
        <f t="shared" si="43"/>
        <v>355</v>
      </c>
      <c r="B366" s="83" t="s">
        <v>1493</v>
      </c>
      <c r="C366" s="83" t="s">
        <v>1494</v>
      </c>
      <c r="D366" s="83" t="s">
        <v>43</v>
      </c>
      <c r="E366" s="83" t="s">
        <v>1476</v>
      </c>
      <c r="F366" s="83" t="s">
        <v>58</v>
      </c>
      <c r="G366" s="83" t="s">
        <v>59</v>
      </c>
      <c r="H366" s="83" t="s">
        <v>1477</v>
      </c>
      <c r="I366" s="83" t="s">
        <v>1478</v>
      </c>
      <c r="J366" s="83" t="s">
        <v>1495</v>
      </c>
      <c r="K366" s="83" t="s">
        <v>1496</v>
      </c>
      <c r="L366" s="83" t="s">
        <v>3</v>
      </c>
      <c r="M366" s="84" t="s">
        <v>51</v>
      </c>
      <c r="N366" s="83" t="s">
        <v>52</v>
      </c>
      <c r="O366" s="85">
        <v>66</v>
      </c>
      <c r="P366" s="85">
        <f>VLOOKUP(B366,'[1]Student Wthout BRN'!AF$3:AG$294,2,FALSE)</f>
        <v>20</v>
      </c>
      <c r="Q366" s="85">
        <f t="shared" si="44"/>
        <v>46</v>
      </c>
      <c r="R366" s="86">
        <v>8900</v>
      </c>
      <c r="S366" s="87">
        <f t="shared" si="45"/>
        <v>409400</v>
      </c>
      <c r="T366" s="87">
        <f t="shared" si="46"/>
        <v>122820</v>
      </c>
      <c r="U366" s="87">
        <f>VLOOKUP(B366,'Tranche 1-3 2024'!$B$12:$BB$441,53,FALSE)</f>
        <v>587400</v>
      </c>
      <c r="V366" s="87">
        <f t="shared" si="49"/>
        <v>0</v>
      </c>
      <c r="W366" s="87">
        <f t="shared" si="47"/>
        <v>122820</v>
      </c>
      <c r="X366" s="88">
        <f t="shared" si="48"/>
        <v>122820</v>
      </c>
      <c r="Y366" s="84" t="s">
        <v>51</v>
      </c>
      <c r="Z366" s="84" t="s">
        <v>53</v>
      </c>
      <c r="AA366" s="84" t="s">
        <v>53</v>
      </c>
      <c r="AB366" s="84" t="s">
        <v>53</v>
      </c>
      <c r="AC366" s="84" t="s">
        <v>53</v>
      </c>
      <c r="AD366" s="84" t="s">
        <v>53</v>
      </c>
      <c r="AE366" s="84" t="s">
        <v>51</v>
      </c>
      <c r="AF366" s="84" t="s">
        <v>51</v>
      </c>
      <c r="AG366" s="5"/>
    </row>
    <row r="367" spans="1:33" x14ac:dyDescent="0.25">
      <c r="A367" s="94">
        <f t="shared" si="43"/>
        <v>356</v>
      </c>
      <c r="B367" s="83" t="s">
        <v>1497</v>
      </c>
      <c r="C367" s="83" t="s">
        <v>1498</v>
      </c>
      <c r="D367" s="83" t="s">
        <v>56</v>
      </c>
      <c r="E367" s="83" t="s">
        <v>1476</v>
      </c>
      <c r="F367" s="83" t="s">
        <v>58</v>
      </c>
      <c r="G367" s="83" t="s">
        <v>59</v>
      </c>
      <c r="H367" s="83" t="s">
        <v>1477</v>
      </c>
      <c r="I367" s="83" t="s">
        <v>1478</v>
      </c>
      <c r="J367" s="83" t="s">
        <v>1479</v>
      </c>
      <c r="K367" s="83" t="s">
        <v>1480</v>
      </c>
      <c r="L367" s="83" t="s">
        <v>3</v>
      </c>
      <c r="M367" s="84" t="s">
        <v>53</v>
      </c>
      <c r="N367" s="83" t="s">
        <v>52</v>
      </c>
      <c r="O367" s="85">
        <v>41</v>
      </c>
      <c r="P367" s="85">
        <f>VLOOKUP(B367,'[1]Student Wthout BRN'!AF$3:AG$294,2,FALSE)</f>
        <v>41</v>
      </c>
      <c r="Q367" s="85">
        <f t="shared" si="44"/>
        <v>0</v>
      </c>
      <c r="R367" s="86">
        <v>8900</v>
      </c>
      <c r="S367" s="87">
        <f t="shared" si="45"/>
        <v>0</v>
      </c>
      <c r="T367" s="87">
        <f t="shared" si="46"/>
        <v>0</v>
      </c>
      <c r="U367" s="87">
        <f>VLOOKUP(B367,'Tranche 1-3 2024'!$B$12:$BB$441,53,FALSE)</f>
        <v>364900</v>
      </c>
      <c r="V367" s="87">
        <f t="shared" si="49"/>
        <v>0</v>
      </c>
      <c r="W367" s="87">
        <f t="shared" si="47"/>
        <v>0</v>
      </c>
      <c r="X367" s="88">
        <f t="shared" si="48"/>
        <v>0</v>
      </c>
      <c r="Y367" s="84" t="s">
        <v>53</v>
      </c>
      <c r="Z367" s="84" t="s">
        <v>53</v>
      </c>
      <c r="AA367" s="84" t="s">
        <v>53</v>
      </c>
      <c r="AB367" s="84" t="s">
        <v>53</v>
      </c>
      <c r="AC367" s="84" t="s">
        <v>53</v>
      </c>
      <c r="AD367" s="84" t="s">
        <v>53</v>
      </c>
      <c r="AE367" s="84" t="s">
        <v>51</v>
      </c>
      <c r="AF367" s="84" t="s">
        <v>51</v>
      </c>
      <c r="AG367" s="5"/>
    </row>
    <row r="368" spans="1:33" x14ac:dyDescent="0.25">
      <c r="A368" s="94">
        <f t="shared" si="43"/>
        <v>357</v>
      </c>
      <c r="B368" s="83" t="s">
        <v>1499</v>
      </c>
      <c r="C368" s="83" t="s">
        <v>1500</v>
      </c>
      <c r="D368" s="83" t="s">
        <v>43</v>
      </c>
      <c r="E368" s="83" t="s">
        <v>1476</v>
      </c>
      <c r="F368" s="83" t="s">
        <v>58</v>
      </c>
      <c r="G368" s="83" t="s">
        <v>59</v>
      </c>
      <c r="H368" s="83" t="s">
        <v>1501</v>
      </c>
      <c r="I368" s="83" t="s">
        <v>1478</v>
      </c>
      <c r="J368" s="83" t="s">
        <v>1502</v>
      </c>
      <c r="K368" s="83" t="s">
        <v>1503</v>
      </c>
      <c r="L368" s="83" t="s">
        <v>3</v>
      </c>
      <c r="M368" s="84" t="s">
        <v>51</v>
      </c>
      <c r="N368" s="83" t="s">
        <v>52</v>
      </c>
      <c r="O368" s="85">
        <v>103</v>
      </c>
      <c r="P368" s="85">
        <f>VLOOKUP(B368,'[1]Student Wthout BRN'!AF$3:AG$294,2,FALSE)</f>
        <v>35</v>
      </c>
      <c r="Q368" s="85">
        <f t="shared" si="44"/>
        <v>68</v>
      </c>
      <c r="R368" s="86">
        <v>8900</v>
      </c>
      <c r="S368" s="87">
        <f t="shared" si="45"/>
        <v>605200</v>
      </c>
      <c r="T368" s="87">
        <f t="shared" si="46"/>
        <v>181560</v>
      </c>
      <c r="U368" s="87">
        <f>VLOOKUP(B368,'Tranche 1-3 2024'!$B$12:$BB$441,53,FALSE)</f>
        <v>916700</v>
      </c>
      <c r="V368" s="87">
        <f t="shared" si="49"/>
        <v>0</v>
      </c>
      <c r="W368" s="87">
        <f t="shared" si="47"/>
        <v>181560</v>
      </c>
      <c r="X368" s="88">
        <f t="shared" si="48"/>
        <v>181560</v>
      </c>
      <c r="Y368" s="84" t="s">
        <v>53</v>
      </c>
      <c r="Z368" s="84" t="s">
        <v>53</v>
      </c>
      <c r="AA368" s="84" t="s">
        <v>53</v>
      </c>
      <c r="AB368" s="84" t="s">
        <v>53</v>
      </c>
      <c r="AC368" s="84" t="s">
        <v>53</v>
      </c>
      <c r="AD368" s="84" t="s">
        <v>53</v>
      </c>
      <c r="AE368" s="84" t="s">
        <v>51</v>
      </c>
      <c r="AF368" s="84" t="s">
        <v>51</v>
      </c>
      <c r="AG368" s="5"/>
    </row>
    <row r="369" spans="1:33" x14ac:dyDescent="0.25">
      <c r="A369" s="94">
        <f t="shared" si="43"/>
        <v>358</v>
      </c>
      <c r="B369" s="83" t="s">
        <v>1504</v>
      </c>
      <c r="C369" s="83" t="s">
        <v>1505</v>
      </c>
      <c r="D369" s="83" t="s">
        <v>56</v>
      </c>
      <c r="E369" s="83" t="s">
        <v>1476</v>
      </c>
      <c r="F369" s="83" t="s">
        <v>58</v>
      </c>
      <c r="G369" s="83" t="s">
        <v>59</v>
      </c>
      <c r="H369" s="83" t="s">
        <v>1501</v>
      </c>
      <c r="I369" s="83" t="s">
        <v>1478</v>
      </c>
      <c r="J369" s="83" t="s">
        <v>1506</v>
      </c>
      <c r="K369" s="83" t="s">
        <v>1507</v>
      </c>
      <c r="L369" s="83" t="s">
        <v>3</v>
      </c>
      <c r="M369" s="84" t="s">
        <v>51</v>
      </c>
      <c r="N369" s="83" t="s">
        <v>52</v>
      </c>
      <c r="O369" s="85">
        <v>201</v>
      </c>
      <c r="P369" s="85"/>
      <c r="Q369" s="85">
        <f t="shared" si="44"/>
        <v>201</v>
      </c>
      <c r="R369" s="86">
        <v>8900</v>
      </c>
      <c r="S369" s="87">
        <f t="shared" si="45"/>
        <v>1788900</v>
      </c>
      <c r="T369" s="87">
        <f t="shared" si="46"/>
        <v>536670</v>
      </c>
      <c r="U369" s="87">
        <f>VLOOKUP(B369,'Tranche 1-3 2024'!$B$12:$BB$441,53,FALSE)</f>
        <v>1788900</v>
      </c>
      <c r="V369" s="87">
        <f t="shared" si="49"/>
        <v>0</v>
      </c>
      <c r="W369" s="87">
        <f t="shared" si="47"/>
        <v>536670</v>
      </c>
      <c r="X369" s="88">
        <f t="shared" si="48"/>
        <v>536670</v>
      </c>
      <c r="Y369" s="84" t="s">
        <v>53</v>
      </c>
      <c r="Z369" s="84" t="s">
        <v>53</v>
      </c>
      <c r="AA369" s="84" t="s">
        <v>53</v>
      </c>
      <c r="AB369" s="84" t="s">
        <v>53</v>
      </c>
      <c r="AC369" s="84" t="s">
        <v>53</v>
      </c>
      <c r="AD369" s="84" t="s">
        <v>53</v>
      </c>
      <c r="AE369" s="84" t="s">
        <v>51</v>
      </c>
      <c r="AF369" s="84" t="s">
        <v>51</v>
      </c>
      <c r="AG369" s="5"/>
    </row>
    <row r="370" spans="1:33" x14ac:dyDescent="0.25">
      <c r="A370" s="94">
        <f t="shared" si="43"/>
        <v>359</v>
      </c>
      <c r="B370" s="83" t="s">
        <v>1508</v>
      </c>
      <c r="C370" s="83" t="s">
        <v>1509</v>
      </c>
      <c r="D370" s="83" t="s">
        <v>56</v>
      </c>
      <c r="E370" s="83" t="s">
        <v>179</v>
      </c>
      <c r="F370" s="83" t="s">
        <v>45</v>
      </c>
      <c r="G370" s="83" t="s">
        <v>46</v>
      </c>
      <c r="H370" s="83" t="s">
        <v>1501</v>
      </c>
      <c r="I370" s="83" t="s">
        <v>1478</v>
      </c>
      <c r="J370" s="83" t="s">
        <v>1510</v>
      </c>
      <c r="K370" s="83" t="s">
        <v>1511</v>
      </c>
      <c r="L370" s="83" t="s">
        <v>3</v>
      </c>
      <c r="M370" s="84" t="s">
        <v>51</v>
      </c>
      <c r="N370" s="83" t="s">
        <v>52</v>
      </c>
      <c r="O370" s="85">
        <v>163</v>
      </c>
      <c r="P370" s="85">
        <f>VLOOKUP(B370,'[1]Student Wthout BRN'!AF$3:AG$294,2,FALSE)</f>
        <v>94</v>
      </c>
      <c r="Q370" s="85">
        <f t="shared" si="44"/>
        <v>69</v>
      </c>
      <c r="R370" s="86">
        <v>8900</v>
      </c>
      <c r="S370" s="87">
        <f t="shared" si="45"/>
        <v>614100</v>
      </c>
      <c r="T370" s="87">
        <f t="shared" si="46"/>
        <v>184230</v>
      </c>
      <c r="U370" s="87">
        <f>VLOOKUP(B370,'Tranche 1-3 2024'!$B$12:$BB$441,53,FALSE)</f>
        <v>1450700</v>
      </c>
      <c r="V370" s="87">
        <f t="shared" si="49"/>
        <v>0</v>
      </c>
      <c r="W370" s="87">
        <f t="shared" si="47"/>
        <v>184230</v>
      </c>
      <c r="X370" s="88">
        <f t="shared" si="48"/>
        <v>184230</v>
      </c>
      <c r="Y370" s="84" t="s">
        <v>51</v>
      </c>
      <c r="Z370" s="84" t="s">
        <v>53</v>
      </c>
      <c r="AA370" s="84" t="s">
        <v>53</v>
      </c>
      <c r="AB370" s="84" t="s">
        <v>53</v>
      </c>
      <c r="AC370" s="84" t="s">
        <v>53</v>
      </c>
      <c r="AD370" s="84" t="s">
        <v>53</v>
      </c>
      <c r="AE370" s="84" t="s">
        <v>51</v>
      </c>
      <c r="AF370" s="84" t="s">
        <v>51</v>
      </c>
      <c r="AG370" s="5"/>
    </row>
    <row r="371" spans="1:33" x14ac:dyDescent="0.25">
      <c r="A371" s="94">
        <f t="shared" si="43"/>
        <v>360</v>
      </c>
      <c r="B371" s="83" t="s">
        <v>1512</v>
      </c>
      <c r="C371" s="83" t="s">
        <v>1513</v>
      </c>
      <c r="D371" s="83" t="s">
        <v>43</v>
      </c>
      <c r="E371" s="83" t="s">
        <v>1476</v>
      </c>
      <c r="F371" s="83" t="s">
        <v>58</v>
      </c>
      <c r="G371" s="83" t="s">
        <v>59</v>
      </c>
      <c r="H371" s="83" t="s">
        <v>1501</v>
      </c>
      <c r="I371" s="83" t="s">
        <v>1478</v>
      </c>
      <c r="J371" s="83" t="s">
        <v>1514</v>
      </c>
      <c r="K371" s="83" t="s">
        <v>1515</v>
      </c>
      <c r="L371" s="83" t="s">
        <v>3</v>
      </c>
      <c r="M371" s="84" t="s">
        <v>51</v>
      </c>
      <c r="N371" s="83" t="s">
        <v>76</v>
      </c>
      <c r="O371" s="85">
        <v>252</v>
      </c>
      <c r="P371" s="85"/>
      <c r="Q371" s="85">
        <f t="shared" si="44"/>
        <v>252</v>
      </c>
      <c r="R371" s="86">
        <v>8900</v>
      </c>
      <c r="S371" s="87">
        <f t="shared" si="45"/>
        <v>2242800</v>
      </c>
      <c r="T371" s="87">
        <f t="shared" si="46"/>
        <v>672840</v>
      </c>
      <c r="U371" s="87">
        <f>VLOOKUP(B371,'Tranche 1-3 2024'!$B$12:$BB$441,53,FALSE)</f>
        <v>2242800</v>
      </c>
      <c r="V371" s="87">
        <f t="shared" si="49"/>
        <v>0</v>
      </c>
      <c r="W371" s="87">
        <f t="shared" si="47"/>
        <v>672840</v>
      </c>
      <c r="X371" s="88">
        <f t="shared" si="48"/>
        <v>672840</v>
      </c>
      <c r="Y371" s="84" t="s">
        <v>53</v>
      </c>
      <c r="Z371" s="84" t="s">
        <v>53</v>
      </c>
      <c r="AA371" s="84" t="s">
        <v>53</v>
      </c>
      <c r="AB371" s="84" t="s">
        <v>53</v>
      </c>
      <c r="AC371" s="84" t="s">
        <v>53</v>
      </c>
      <c r="AD371" s="84" t="s">
        <v>53</v>
      </c>
      <c r="AE371" s="84" t="s">
        <v>51</v>
      </c>
      <c r="AF371" s="84" t="s">
        <v>51</v>
      </c>
      <c r="AG371" s="5"/>
    </row>
    <row r="372" spans="1:33" x14ac:dyDescent="0.25">
      <c r="A372" s="94">
        <f t="shared" si="43"/>
        <v>361</v>
      </c>
      <c r="B372" s="83" t="s">
        <v>1516</v>
      </c>
      <c r="C372" s="83" t="s">
        <v>1372</v>
      </c>
      <c r="D372" s="83" t="s">
        <v>43</v>
      </c>
      <c r="E372" s="83" t="s">
        <v>1476</v>
      </c>
      <c r="F372" s="83" t="s">
        <v>58</v>
      </c>
      <c r="G372" s="83" t="s">
        <v>59</v>
      </c>
      <c r="H372" s="83" t="s">
        <v>1501</v>
      </c>
      <c r="I372" s="83" t="s">
        <v>1478</v>
      </c>
      <c r="J372" s="83" t="s">
        <v>1517</v>
      </c>
      <c r="K372" s="83" t="s">
        <v>1518</v>
      </c>
      <c r="L372" s="83" t="s">
        <v>3</v>
      </c>
      <c r="M372" s="84" t="s">
        <v>53</v>
      </c>
      <c r="N372" s="83" t="s">
        <v>52</v>
      </c>
      <c r="O372" s="85">
        <v>138</v>
      </c>
      <c r="P372" s="85">
        <f>VLOOKUP(B372,'[1]Student Wthout BRN'!AF$3:AG$294,2,FALSE)</f>
        <v>16</v>
      </c>
      <c r="Q372" s="85">
        <f t="shared" si="44"/>
        <v>122</v>
      </c>
      <c r="R372" s="86">
        <v>8900</v>
      </c>
      <c r="S372" s="87">
        <f t="shared" si="45"/>
        <v>1085800</v>
      </c>
      <c r="T372" s="87">
        <f t="shared" si="46"/>
        <v>325740</v>
      </c>
      <c r="U372" s="87">
        <f>VLOOKUP(B372,'Tranche 1-3 2024'!$B$12:$BB$441,53,FALSE)</f>
        <v>1228200</v>
      </c>
      <c r="V372" s="87">
        <f t="shared" si="49"/>
        <v>0</v>
      </c>
      <c r="W372" s="87">
        <f t="shared" si="47"/>
        <v>325740</v>
      </c>
      <c r="X372" s="88">
        <f t="shared" si="48"/>
        <v>325740</v>
      </c>
      <c r="Y372" s="84" t="s">
        <v>51</v>
      </c>
      <c r="Z372" s="84" t="s">
        <v>53</v>
      </c>
      <c r="AA372" s="84" t="s">
        <v>53</v>
      </c>
      <c r="AB372" s="84" t="s">
        <v>53</v>
      </c>
      <c r="AC372" s="84" t="s">
        <v>53</v>
      </c>
      <c r="AD372" s="84" t="s">
        <v>53</v>
      </c>
      <c r="AE372" s="84" t="s">
        <v>51</v>
      </c>
      <c r="AF372" s="84" t="s">
        <v>51</v>
      </c>
      <c r="AG372" s="5"/>
    </row>
    <row r="373" spans="1:33" x14ac:dyDescent="0.25">
      <c r="A373" s="94">
        <f t="shared" si="43"/>
        <v>362</v>
      </c>
      <c r="B373" s="83" t="s">
        <v>1519</v>
      </c>
      <c r="C373" s="83" t="s">
        <v>1520</v>
      </c>
      <c r="D373" s="83" t="s">
        <v>43</v>
      </c>
      <c r="E373" s="83" t="s">
        <v>1476</v>
      </c>
      <c r="F373" s="83" t="s">
        <v>58</v>
      </c>
      <c r="G373" s="83" t="s">
        <v>59</v>
      </c>
      <c r="H373" s="83" t="s">
        <v>1501</v>
      </c>
      <c r="I373" s="83" t="s">
        <v>1478</v>
      </c>
      <c r="J373" s="83" t="s">
        <v>1521</v>
      </c>
      <c r="K373" s="83" t="s">
        <v>1522</v>
      </c>
      <c r="L373" s="83" t="s">
        <v>3</v>
      </c>
      <c r="M373" s="84" t="s">
        <v>51</v>
      </c>
      <c r="N373" s="83" t="s">
        <v>52</v>
      </c>
      <c r="O373" s="85">
        <v>233</v>
      </c>
      <c r="P373" s="85">
        <f>VLOOKUP(B373,'[1]Student Wthout BRN'!AF$3:AG$294,2,FALSE)</f>
        <v>160</v>
      </c>
      <c r="Q373" s="85">
        <f t="shared" si="44"/>
        <v>73</v>
      </c>
      <c r="R373" s="86">
        <v>8900</v>
      </c>
      <c r="S373" s="87">
        <f t="shared" si="45"/>
        <v>649700</v>
      </c>
      <c r="T373" s="87">
        <f t="shared" si="46"/>
        <v>194910</v>
      </c>
      <c r="U373" s="87">
        <f>VLOOKUP(B373,'Tranche 1-3 2024'!$B$12:$BB$441,53,FALSE)</f>
        <v>2073700</v>
      </c>
      <c r="V373" s="87">
        <f t="shared" si="49"/>
        <v>0</v>
      </c>
      <c r="W373" s="87">
        <f t="shared" si="47"/>
        <v>194910</v>
      </c>
      <c r="X373" s="88">
        <f t="shared" si="48"/>
        <v>194910</v>
      </c>
      <c r="Y373" s="84" t="s">
        <v>51</v>
      </c>
      <c r="Z373" s="84" t="s">
        <v>51</v>
      </c>
      <c r="AA373" s="84" t="s">
        <v>53</v>
      </c>
      <c r="AB373" s="84" t="s">
        <v>53</v>
      </c>
      <c r="AC373" s="84" t="s">
        <v>53</v>
      </c>
      <c r="AD373" s="84" t="s">
        <v>53</v>
      </c>
      <c r="AE373" s="84" t="s">
        <v>51</v>
      </c>
      <c r="AF373" s="84" t="s">
        <v>51</v>
      </c>
      <c r="AG373" s="5"/>
    </row>
    <row r="374" spans="1:33" x14ac:dyDescent="0.25">
      <c r="A374" s="94">
        <f t="shared" si="43"/>
        <v>363</v>
      </c>
      <c r="B374" s="83" t="s">
        <v>1523</v>
      </c>
      <c r="C374" s="83" t="s">
        <v>1524</v>
      </c>
      <c r="D374" s="83" t="s">
        <v>43</v>
      </c>
      <c r="E374" s="83" t="s">
        <v>1476</v>
      </c>
      <c r="F374" s="83" t="s">
        <v>58</v>
      </c>
      <c r="G374" s="83" t="s">
        <v>59</v>
      </c>
      <c r="H374" s="83" t="s">
        <v>1501</v>
      </c>
      <c r="I374" s="83" t="s">
        <v>1478</v>
      </c>
      <c r="J374" s="83" t="s">
        <v>1525</v>
      </c>
      <c r="K374" s="83" t="s">
        <v>1526</v>
      </c>
      <c r="L374" s="83" t="s">
        <v>3</v>
      </c>
      <c r="M374" s="84" t="s">
        <v>51</v>
      </c>
      <c r="N374" s="83" t="s">
        <v>52</v>
      </c>
      <c r="O374" s="85">
        <v>518</v>
      </c>
      <c r="P374" s="85"/>
      <c r="Q374" s="85">
        <f t="shared" si="44"/>
        <v>518</v>
      </c>
      <c r="R374" s="86">
        <v>8900</v>
      </c>
      <c r="S374" s="87">
        <f t="shared" si="45"/>
        <v>4610200</v>
      </c>
      <c r="T374" s="87">
        <f t="shared" si="46"/>
        <v>1383060</v>
      </c>
      <c r="U374" s="87">
        <f>VLOOKUP(B374,'Tranche 1-3 2024'!$B$12:$BB$441,53,FALSE)</f>
        <v>4619100</v>
      </c>
      <c r="V374" s="87">
        <f t="shared" si="49"/>
        <v>-8900</v>
      </c>
      <c r="W374" s="87">
        <f t="shared" si="47"/>
        <v>1374160</v>
      </c>
      <c r="X374" s="88">
        <f t="shared" si="48"/>
        <v>1374160</v>
      </c>
      <c r="Y374" s="84" t="s">
        <v>53</v>
      </c>
      <c r="Z374" s="84" t="s">
        <v>53</v>
      </c>
      <c r="AA374" s="84" t="s">
        <v>53</v>
      </c>
      <c r="AB374" s="84" t="s">
        <v>53</v>
      </c>
      <c r="AC374" s="84" t="s">
        <v>53</v>
      </c>
      <c r="AD374" s="84" t="s">
        <v>53</v>
      </c>
      <c r="AE374" s="84" t="s">
        <v>51</v>
      </c>
      <c r="AF374" s="84" t="s">
        <v>51</v>
      </c>
      <c r="AG374" s="5"/>
    </row>
    <row r="375" spans="1:33" x14ac:dyDescent="0.25">
      <c r="A375" s="94">
        <f t="shared" si="43"/>
        <v>364</v>
      </c>
      <c r="B375" s="83" t="s">
        <v>1527</v>
      </c>
      <c r="C375" s="83" t="s">
        <v>1528</v>
      </c>
      <c r="D375" s="83" t="s">
        <v>56</v>
      </c>
      <c r="E375" s="83" t="s">
        <v>179</v>
      </c>
      <c r="F375" s="83" t="s">
        <v>45</v>
      </c>
      <c r="G375" s="83" t="s">
        <v>46</v>
      </c>
      <c r="H375" s="83" t="s">
        <v>1501</v>
      </c>
      <c r="I375" s="83" t="s">
        <v>1478</v>
      </c>
      <c r="J375" s="83" t="s">
        <v>1529</v>
      </c>
      <c r="K375" s="83" t="s">
        <v>1530</v>
      </c>
      <c r="L375" s="83" t="s">
        <v>3</v>
      </c>
      <c r="M375" s="84" t="s">
        <v>51</v>
      </c>
      <c r="N375" s="83" t="s">
        <v>52</v>
      </c>
      <c r="O375" s="85">
        <v>159</v>
      </c>
      <c r="P375" s="85">
        <f>VLOOKUP(B375,'[1]Student Wthout BRN'!AF$3:AG$294,2,FALSE)</f>
        <v>145</v>
      </c>
      <c r="Q375" s="85">
        <f t="shared" si="44"/>
        <v>14</v>
      </c>
      <c r="R375" s="86">
        <v>8900</v>
      </c>
      <c r="S375" s="87">
        <f t="shared" si="45"/>
        <v>124600</v>
      </c>
      <c r="T375" s="87">
        <f t="shared" si="46"/>
        <v>37380</v>
      </c>
      <c r="U375" s="87">
        <f>VLOOKUP(B375,'Tranche 1-3 2024'!$B$12:$BB$441,53,FALSE)</f>
        <v>1415100</v>
      </c>
      <c r="V375" s="87">
        <f t="shared" si="49"/>
        <v>0</v>
      </c>
      <c r="W375" s="87">
        <f t="shared" si="47"/>
        <v>37380</v>
      </c>
      <c r="X375" s="88">
        <f t="shared" si="48"/>
        <v>37380</v>
      </c>
      <c r="Y375" s="84" t="s">
        <v>51</v>
      </c>
      <c r="Z375" s="84" t="s">
        <v>53</v>
      </c>
      <c r="AA375" s="84" t="s">
        <v>53</v>
      </c>
      <c r="AB375" s="84" t="s">
        <v>53</v>
      </c>
      <c r="AC375" s="84" t="s">
        <v>53</v>
      </c>
      <c r="AD375" s="84" t="s">
        <v>53</v>
      </c>
      <c r="AE375" s="84" t="s">
        <v>51</v>
      </c>
      <c r="AF375" s="84" t="s">
        <v>51</v>
      </c>
      <c r="AG375" s="5"/>
    </row>
    <row r="376" spans="1:33" x14ac:dyDescent="0.25">
      <c r="A376" s="94">
        <f t="shared" si="43"/>
        <v>365</v>
      </c>
      <c r="B376" s="83" t="s">
        <v>1531</v>
      </c>
      <c r="C376" s="83" t="s">
        <v>1532</v>
      </c>
      <c r="D376" s="83" t="s">
        <v>56</v>
      </c>
      <c r="E376" s="83" t="s">
        <v>179</v>
      </c>
      <c r="F376" s="83" t="s">
        <v>45</v>
      </c>
      <c r="G376" s="83" t="s">
        <v>46</v>
      </c>
      <c r="H376" s="83" t="s">
        <v>1501</v>
      </c>
      <c r="I376" s="83" t="s">
        <v>1478</v>
      </c>
      <c r="J376" s="83" t="s">
        <v>1533</v>
      </c>
      <c r="K376" s="83" t="s">
        <v>1534</v>
      </c>
      <c r="L376" s="83" t="s">
        <v>3</v>
      </c>
      <c r="M376" s="84" t="s">
        <v>51</v>
      </c>
      <c r="N376" s="83" t="s">
        <v>52</v>
      </c>
      <c r="O376" s="85">
        <v>192</v>
      </c>
      <c r="P376" s="85">
        <f>VLOOKUP(B376,'[1]Student Wthout BRN'!AF$3:AG$294,2,FALSE)</f>
        <v>42</v>
      </c>
      <c r="Q376" s="85">
        <f t="shared" si="44"/>
        <v>150</v>
      </c>
      <c r="R376" s="86">
        <v>8900</v>
      </c>
      <c r="S376" s="87">
        <f t="shared" si="45"/>
        <v>1335000</v>
      </c>
      <c r="T376" s="87">
        <f t="shared" si="46"/>
        <v>400500</v>
      </c>
      <c r="U376" s="87">
        <f>VLOOKUP(B376,'Tranche 1-3 2024'!$B$12:$BB$441,53,FALSE)</f>
        <v>1708800</v>
      </c>
      <c r="V376" s="87">
        <f t="shared" si="49"/>
        <v>0</v>
      </c>
      <c r="W376" s="87">
        <f t="shared" si="47"/>
        <v>400500</v>
      </c>
      <c r="X376" s="88">
        <f t="shared" si="48"/>
        <v>400500</v>
      </c>
      <c r="Y376" s="84" t="s">
        <v>51</v>
      </c>
      <c r="Z376" s="84" t="s">
        <v>53</v>
      </c>
      <c r="AA376" s="84" t="s">
        <v>53</v>
      </c>
      <c r="AB376" s="84" t="s">
        <v>53</v>
      </c>
      <c r="AC376" s="84" t="s">
        <v>53</v>
      </c>
      <c r="AD376" s="84" t="s">
        <v>53</v>
      </c>
      <c r="AE376" s="84" t="s">
        <v>51</v>
      </c>
      <c r="AF376" s="84" t="s">
        <v>51</v>
      </c>
      <c r="AG376" s="5"/>
    </row>
    <row r="377" spans="1:33" x14ac:dyDescent="0.25">
      <c r="A377" s="94">
        <f t="shared" si="43"/>
        <v>366</v>
      </c>
      <c r="B377" s="83" t="s">
        <v>1535</v>
      </c>
      <c r="C377" s="83" t="s">
        <v>1536</v>
      </c>
      <c r="D377" s="83" t="s">
        <v>56</v>
      </c>
      <c r="E377" s="83" t="s">
        <v>179</v>
      </c>
      <c r="F377" s="83" t="s">
        <v>45</v>
      </c>
      <c r="G377" s="83" t="s">
        <v>46</v>
      </c>
      <c r="H377" s="83" t="s">
        <v>1501</v>
      </c>
      <c r="I377" s="83" t="s">
        <v>1478</v>
      </c>
      <c r="J377" s="83" t="s">
        <v>1537</v>
      </c>
      <c r="K377" s="83" t="s">
        <v>1538</v>
      </c>
      <c r="L377" s="83" t="s">
        <v>3</v>
      </c>
      <c r="M377" s="84" t="s">
        <v>51</v>
      </c>
      <c r="N377" s="83" t="s">
        <v>52</v>
      </c>
      <c r="O377" s="85">
        <v>170</v>
      </c>
      <c r="P377" s="85">
        <f>VLOOKUP(B377,'[1]Student Wthout BRN'!AF$3:AG$294,2,FALSE)</f>
        <v>46</v>
      </c>
      <c r="Q377" s="85">
        <f t="shared" si="44"/>
        <v>124</v>
      </c>
      <c r="R377" s="86">
        <v>8900</v>
      </c>
      <c r="S377" s="87">
        <f t="shared" si="45"/>
        <v>1103600</v>
      </c>
      <c r="T377" s="87">
        <f t="shared" si="46"/>
        <v>331080</v>
      </c>
      <c r="U377" s="87">
        <f>VLOOKUP(B377,'Tranche 1-3 2024'!$B$12:$BB$441,53,FALSE)</f>
        <v>1513000</v>
      </c>
      <c r="V377" s="87">
        <f t="shared" si="49"/>
        <v>0</v>
      </c>
      <c r="W377" s="87">
        <f t="shared" si="47"/>
        <v>331080</v>
      </c>
      <c r="X377" s="88">
        <f t="shared" si="48"/>
        <v>331080</v>
      </c>
      <c r="Y377" s="84" t="s">
        <v>53</v>
      </c>
      <c r="Z377" s="84" t="s">
        <v>53</v>
      </c>
      <c r="AA377" s="84" t="s">
        <v>53</v>
      </c>
      <c r="AB377" s="84" t="s">
        <v>53</v>
      </c>
      <c r="AC377" s="84" t="s">
        <v>53</v>
      </c>
      <c r="AD377" s="84" t="s">
        <v>53</v>
      </c>
      <c r="AE377" s="84" t="s">
        <v>51</v>
      </c>
      <c r="AF377" s="84" t="s">
        <v>51</v>
      </c>
      <c r="AG377" s="5"/>
    </row>
    <row r="378" spans="1:33" x14ac:dyDescent="0.25">
      <c r="A378" s="94">
        <f t="shared" si="43"/>
        <v>367</v>
      </c>
      <c r="B378" s="83" t="s">
        <v>1539</v>
      </c>
      <c r="C378" s="83" t="s">
        <v>1540</v>
      </c>
      <c r="D378" s="83" t="s">
        <v>56</v>
      </c>
      <c r="E378" s="83" t="s">
        <v>179</v>
      </c>
      <c r="F378" s="83" t="s">
        <v>45</v>
      </c>
      <c r="G378" s="83" t="s">
        <v>46</v>
      </c>
      <c r="H378" s="83" t="s">
        <v>1501</v>
      </c>
      <c r="I378" s="83" t="s">
        <v>1478</v>
      </c>
      <c r="J378" s="83" t="s">
        <v>1541</v>
      </c>
      <c r="K378" s="83" t="s">
        <v>1542</v>
      </c>
      <c r="L378" s="83" t="s">
        <v>3</v>
      </c>
      <c r="M378" s="84" t="s">
        <v>51</v>
      </c>
      <c r="N378" s="83" t="s">
        <v>52</v>
      </c>
      <c r="O378" s="85">
        <v>247</v>
      </c>
      <c r="P378" s="85"/>
      <c r="Q378" s="85">
        <f t="shared" si="44"/>
        <v>247</v>
      </c>
      <c r="R378" s="86">
        <v>8900</v>
      </c>
      <c r="S378" s="87">
        <f t="shared" si="45"/>
        <v>2198300</v>
      </c>
      <c r="T378" s="87">
        <f t="shared" si="46"/>
        <v>659490</v>
      </c>
      <c r="U378" s="87">
        <f>VLOOKUP(B378,'Tranche 1-3 2024'!$B$12:$BB$441,53,FALSE)</f>
        <v>2198300</v>
      </c>
      <c r="V378" s="87">
        <f t="shared" si="49"/>
        <v>0</v>
      </c>
      <c r="W378" s="87">
        <f t="shared" si="47"/>
        <v>659490</v>
      </c>
      <c r="X378" s="88">
        <f t="shared" si="48"/>
        <v>659490</v>
      </c>
      <c r="Y378" s="84" t="s">
        <v>51</v>
      </c>
      <c r="Z378" s="84" t="s">
        <v>53</v>
      </c>
      <c r="AA378" s="84" t="s">
        <v>53</v>
      </c>
      <c r="AB378" s="84" t="s">
        <v>53</v>
      </c>
      <c r="AC378" s="84" t="s">
        <v>53</v>
      </c>
      <c r="AD378" s="84" t="s">
        <v>53</v>
      </c>
      <c r="AE378" s="84" t="s">
        <v>51</v>
      </c>
      <c r="AF378" s="84" t="s">
        <v>51</v>
      </c>
      <c r="AG378" s="5"/>
    </row>
    <row r="379" spans="1:33" x14ac:dyDescent="0.25">
      <c r="A379" s="94">
        <f t="shared" si="43"/>
        <v>368</v>
      </c>
      <c r="B379" s="83" t="s">
        <v>1543</v>
      </c>
      <c r="C379" s="83" t="s">
        <v>1544</v>
      </c>
      <c r="D379" s="83" t="s">
        <v>56</v>
      </c>
      <c r="E379" s="83" t="s">
        <v>1476</v>
      </c>
      <c r="F379" s="83" t="s">
        <v>58</v>
      </c>
      <c r="G379" s="83" t="s">
        <v>59</v>
      </c>
      <c r="H379" s="83" t="s">
        <v>1501</v>
      </c>
      <c r="I379" s="83" t="s">
        <v>1478</v>
      </c>
      <c r="J379" s="83" t="s">
        <v>1545</v>
      </c>
      <c r="K379" s="83" t="s">
        <v>1546</v>
      </c>
      <c r="L379" s="83" t="s">
        <v>3</v>
      </c>
      <c r="M379" s="84" t="s">
        <v>51</v>
      </c>
      <c r="N379" s="83" t="s">
        <v>52</v>
      </c>
      <c r="O379" s="85">
        <v>18</v>
      </c>
      <c r="P379" s="85">
        <f>VLOOKUP(B379,'[1]Student Wthout BRN'!AF$3:AG$294,2,FALSE)</f>
        <v>12</v>
      </c>
      <c r="Q379" s="85">
        <f t="shared" si="44"/>
        <v>6</v>
      </c>
      <c r="R379" s="86">
        <v>8900</v>
      </c>
      <c r="S379" s="87">
        <f t="shared" si="45"/>
        <v>53400</v>
      </c>
      <c r="T379" s="87">
        <f t="shared" si="46"/>
        <v>16020</v>
      </c>
      <c r="U379" s="87">
        <f>VLOOKUP(B379,'Tranche 1-3 2024'!$B$12:$BB$441,53,FALSE)</f>
        <v>160200</v>
      </c>
      <c r="V379" s="87">
        <f t="shared" si="49"/>
        <v>0</v>
      </c>
      <c r="W379" s="87">
        <f t="shared" si="47"/>
        <v>16020</v>
      </c>
      <c r="X379" s="88">
        <f t="shared" si="48"/>
        <v>16020</v>
      </c>
      <c r="Y379" s="84" t="s">
        <v>53</v>
      </c>
      <c r="Z379" s="84" t="s">
        <v>53</v>
      </c>
      <c r="AA379" s="84" t="s">
        <v>53</v>
      </c>
      <c r="AB379" s="84" t="s">
        <v>53</v>
      </c>
      <c r="AC379" s="84" t="s">
        <v>51</v>
      </c>
      <c r="AD379" s="84" t="s">
        <v>53</v>
      </c>
      <c r="AE379" s="84" t="s">
        <v>51</v>
      </c>
      <c r="AF379" s="84" t="s">
        <v>51</v>
      </c>
      <c r="AG379" s="5"/>
    </row>
    <row r="380" spans="1:33" x14ac:dyDescent="0.25">
      <c r="A380" s="94">
        <f t="shared" si="43"/>
        <v>369</v>
      </c>
      <c r="B380" s="83" t="s">
        <v>1547</v>
      </c>
      <c r="C380" s="83" t="s">
        <v>1548</v>
      </c>
      <c r="D380" s="83" t="s">
        <v>56</v>
      </c>
      <c r="E380" s="83" t="s">
        <v>179</v>
      </c>
      <c r="F380" s="83" t="s">
        <v>45</v>
      </c>
      <c r="G380" s="83" t="s">
        <v>46</v>
      </c>
      <c r="H380" s="83" t="s">
        <v>1501</v>
      </c>
      <c r="I380" s="83" t="s">
        <v>1478</v>
      </c>
      <c r="J380" s="83" t="s">
        <v>1549</v>
      </c>
      <c r="K380" s="83" t="s">
        <v>1550</v>
      </c>
      <c r="L380" s="83" t="s">
        <v>3</v>
      </c>
      <c r="M380" s="84" t="s">
        <v>51</v>
      </c>
      <c r="N380" s="83" t="s">
        <v>52</v>
      </c>
      <c r="O380" s="85">
        <v>158</v>
      </c>
      <c r="P380" s="85">
        <f>VLOOKUP(B380,'[1]Student Wthout BRN'!AF$3:AG$294,2,FALSE)</f>
        <v>82</v>
      </c>
      <c r="Q380" s="85">
        <f t="shared" si="44"/>
        <v>76</v>
      </c>
      <c r="R380" s="86">
        <v>8900</v>
      </c>
      <c r="S380" s="87">
        <f t="shared" si="45"/>
        <v>676400</v>
      </c>
      <c r="T380" s="87">
        <f t="shared" si="46"/>
        <v>202920</v>
      </c>
      <c r="U380" s="87">
        <f>VLOOKUP(B380,'Tranche 1-3 2024'!$B$12:$BB$441,53,FALSE)</f>
        <v>1406200</v>
      </c>
      <c r="V380" s="87">
        <f t="shared" si="49"/>
        <v>0</v>
      </c>
      <c r="W380" s="87">
        <f t="shared" si="47"/>
        <v>202920</v>
      </c>
      <c r="X380" s="88">
        <f t="shared" si="48"/>
        <v>202920</v>
      </c>
      <c r="Y380" s="84" t="s">
        <v>53</v>
      </c>
      <c r="Z380" s="84" t="s">
        <v>53</v>
      </c>
      <c r="AA380" s="84" t="s">
        <v>53</v>
      </c>
      <c r="AB380" s="84" t="s">
        <v>53</v>
      </c>
      <c r="AC380" s="84" t="s">
        <v>53</v>
      </c>
      <c r="AD380" s="84" t="s">
        <v>53</v>
      </c>
      <c r="AE380" s="84" t="s">
        <v>53</v>
      </c>
      <c r="AF380" s="84" t="s">
        <v>51</v>
      </c>
      <c r="AG380" s="5" t="s">
        <v>101</v>
      </c>
    </row>
    <row r="381" spans="1:33" x14ac:dyDescent="0.25">
      <c r="A381" s="94">
        <f t="shared" si="43"/>
        <v>370</v>
      </c>
      <c r="B381" s="83" t="s">
        <v>1551</v>
      </c>
      <c r="C381" s="83" t="s">
        <v>1552</v>
      </c>
      <c r="D381" s="83" t="s">
        <v>43</v>
      </c>
      <c r="E381" s="83" t="s">
        <v>1476</v>
      </c>
      <c r="F381" s="83" t="s">
        <v>58</v>
      </c>
      <c r="G381" s="83" t="s">
        <v>59</v>
      </c>
      <c r="H381" s="83" t="s">
        <v>1553</v>
      </c>
      <c r="I381" s="83" t="s">
        <v>1478</v>
      </c>
      <c r="J381" s="83" t="s">
        <v>1554</v>
      </c>
      <c r="K381" s="83" t="s">
        <v>1555</v>
      </c>
      <c r="L381" s="83" t="s">
        <v>3</v>
      </c>
      <c r="M381" s="84" t="s">
        <v>51</v>
      </c>
      <c r="N381" s="83" t="s">
        <v>52</v>
      </c>
      <c r="O381" s="85">
        <v>79</v>
      </c>
      <c r="P381" s="85">
        <f>VLOOKUP(B381,'[1]Student Wthout BRN'!AF$3:AG$294,2,FALSE)</f>
        <v>10</v>
      </c>
      <c r="Q381" s="85">
        <f t="shared" si="44"/>
        <v>69</v>
      </c>
      <c r="R381" s="86">
        <v>8900</v>
      </c>
      <c r="S381" s="87">
        <f t="shared" si="45"/>
        <v>614100</v>
      </c>
      <c r="T381" s="87">
        <f t="shared" si="46"/>
        <v>184230</v>
      </c>
      <c r="U381" s="87">
        <f>VLOOKUP(B381,'Tranche 1-3 2024'!$B$12:$BB$441,53,FALSE)</f>
        <v>936280</v>
      </c>
      <c r="V381" s="87">
        <v>-50000</v>
      </c>
      <c r="W381" s="87">
        <f t="shared" si="47"/>
        <v>134230</v>
      </c>
      <c r="X381" s="88">
        <f t="shared" si="48"/>
        <v>134230</v>
      </c>
      <c r="Y381" s="84" t="s">
        <v>51</v>
      </c>
      <c r="Z381" s="84" t="s">
        <v>53</v>
      </c>
      <c r="AA381" s="84" t="s">
        <v>53</v>
      </c>
      <c r="AB381" s="84" t="s">
        <v>53</v>
      </c>
      <c r="AC381" s="84" t="s">
        <v>53</v>
      </c>
      <c r="AD381" s="84" t="s">
        <v>53</v>
      </c>
      <c r="AE381" s="84" t="s">
        <v>51</v>
      </c>
      <c r="AF381" s="84" t="s">
        <v>51</v>
      </c>
      <c r="AG381" s="5"/>
    </row>
    <row r="382" spans="1:33" x14ac:dyDescent="0.25">
      <c r="A382" s="94">
        <f t="shared" si="43"/>
        <v>371</v>
      </c>
      <c r="B382" s="83" t="s">
        <v>1556</v>
      </c>
      <c r="C382" s="83" t="s">
        <v>1557</v>
      </c>
      <c r="D382" s="83" t="s">
        <v>56</v>
      </c>
      <c r="E382" s="83" t="s">
        <v>179</v>
      </c>
      <c r="F382" s="83" t="s">
        <v>45</v>
      </c>
      <c r="G382" s="83" t="s">
        <v>46</v>
      </c>
      <c r="H382" s="83" t="s">
        <v>1501</v>
      </c>
      <c r="I382" s="83" t="s">
        <v>1478</v>
      </c>
      <c r="J382" s="83" t="s">
        <v>1558</v>
      </c>
      <c r="K382" s="83" t="s">
        <v>1559</v>
      </c>
      <c r="L382" s="83" t="s">
        <v>3</v>
      </c>
      <c r="M382" s="84" t="s">
        <v>51</v>
      </c>
      <c r="N382" s="83" t="s">
        <v>52</v>
      </c>
      <c r="O382" s="85">
        <v>100</v>
      </c>
      <c r="P382" s="85">
        <f>VLOOKUP(B382,'[1]Student Wthout BRN'!AF$3:AG$294,2,FALSE)</f>
        <v>66</v>
      </c>
      <c r="Q382" s="85">
        <f t="shared" si="44"/>
        <v>34</v>
      </c>
      <c r="R382" s="86">
        <v>8900</v>
      </c>
      <c r="S382" s="87">
        <f t="shared" si="45"/>
        <v>302600</v>
      </c>
      <c r="T382" s="87">
        <f t="shared" si="46"/>
        <v>90780</v>
      </c>
      <c r="U382" s="87">
        <f>VLOOKUP(B382,'Tranche 1-3 2024'!$B$12:$BB$441,53,FALSE)</f>
        <v>890000</v>
      </c>
      <c r="V382" s="87">
        <f t="shared" ref="V382:V407" si="50">O382*R382-U382</f>
        <v>0</v>
      </c>
      <c r="W382" s="87">
        <f t="shared" si="47"/>
        <v>90780</v>
      </c>
      <c r="X382" s="88">
        <f t="shared" si="48"/>
        <v>90780</v>
      </c>
      <c r="Y382" s="84" t="s">
        <v>51</v>
      </c>
      <c r="Z382" s="84" t="s">
        <v>53</v>
      </c>
      <c r="AA382" s="84" t="s">
        <v>53</v>
      </c>
      <c r="AB382" s="84" t="s">
        <v>53</v>
      </c>
      <c r="AC382" s="84" t="s">
        <v>53</v>
      </c>
      <c r="AD382" s="84" t="s">
        <v>53</v>
      </c>
      <c r="AE382" s="84" t="s">
        <v>51</v>
      </c>
      <c r="AF382" s="84" t="s">
        <v>51</v>
      </c>
      <c r="AG382" s="5"/>
    </row>
    <row r="383" spans="1:33" x14ac:dyDescent="0.25">
      <c r="A383" s="94">
        <f t="shared" si="43"/>
        <v>372</v>
      </c>
      <c r="B383" s="83" t="s">
        <v>1560</v>
      </c>
      <c r="C383" s="83" t="s">
        <v>1561</v>
      </c>
      <c r="D383" s="83" t="s">
        <v>43</v>
      </c>
      <c r="E383" s="83" t="s">
        <v>1476</v>
      </c>
      <c r="F383" s="83" t="s">
        <v>58</v>
      </c>
      <c r="G383" s="83" t="s">
        <v>59</v>
      </c>
      <c r="H383" s="83" t="s">
        <v>1501</v>
      </c>
      <c r="I383" s="83" t="s">
        <v>1478</v>
      </c>
      <c r="J383" s="83" t="s">
        <v>1562</v>
      </c>
      <c r="K383" s="83" t="s">
        <v>1563</v>
      </c>
      <c r="L383" s="83" t="s">
        <v>3</v>
      </c>
      <c r="M383" s="84" t="s">
        <v>51</v>
      </c>
      <c r="N383" s="83" t="s">
        <v>52</v>
      </c>
      <c r="O383" s="85">
        <v>134</v>
      </c>
      <c r="P383" s="85">
        <f>VLOOKUP(B383,'[1]Student Wthout BRN'!AF$3:AG$294,2,FALSE)</f>
        <v>65</v>
      </c>
      <c r="Q383" s="85">
        <f t="shared" si="44"/>
        <v>69</v>
      </c>
      <c r="R383" s="86">
        <v>8900</v>
      </c>
      <c r="S383" s="87">
        <f t="shared" si="45"/>
        <v>614100</v>
      </c>
      <c r="T383" s="87">
        <f t="shared" si="46"/>
        <v>184230</v>
      </c>
      <c r="U383" s="87">
        <f>VLOOKUP(B383,'Tranche 1-3 2024'!$B$12:$BB$441,53,FALSE)</f>
        <v>1192600</v>
      </c>
      <c r="V383" s="87">
        <f t="shared" si="50"/>
        <v>0</v>
      </c>
      <c r="W383" s="87">
        <f t="shared" si="47"/>
        <v>184230</v>
      </c>
      <c r="X383" s="88">
        <f t="shared" si="48"/>
        <v>184230</v>
      </c>
      <c r="Y383" s="84" t="s">
        <v>51</v>
      </c>
      <c r="Z383" s="84" t="s">
        <v>53</v>
      </c>
      <c r="AA383" s="84" t="s">
        <v>53</v>
      </c>
      <c r="AB383" s="84" t="s">
        <v>53</v>
      </c>
      <c r="AC383" s="84" t="s">
        <v>53</v>
      </c>
      <c r="AD383" s="84" t="s">
        <v>53</v>
      </c>
      <c r="AE383" s="84" t="s">
        <v>51</v>
      </c>
      <c r="AF383" s="84" t="s">
        <v>51</v>
      </c>
      <c r="AG383" s="5"/>
    </row>
    <row r="384" spans="1:33" x14ac:dyDescent="0.25">
      <c r="A384" s="94">
        <f t="shared" si="43"/>
        <v>373</v>
      </c>
      <c r="B384" s="83" t="s">
        <v>1564</v>
      </c>
      <c r="C384" s="83" t="s">
        <v>1565</v>
      </c>
      <c r="D384" s="83" t="s">
        <v>43</v>
      </c>
      <c r="E384" s="83" t="s">
        <v>1476</v>
      </c>
      <c r="F384" s="83" t="s">
        <v>58</v>
      </c>
      <c r="G384" s="83" t="s">
        <v>59</v>
      </c>
      <c r="H384" s="83" t="s">
        <v>1501</v>
      </c>
      <c r="I384" s="83" t="s">
        <v>1478</v>
      </c>
      <c r="J384" s="83" t="s">
        <v>1566</v>
      </c>
      <c r="K384" s="83" t="s">
        <v>1567</v>
      </c>
      <c r="L384" s="83" t="s">
        <v>3</v>
      </c>
      <c r="M384" s="84" t="s">
        <v>51</v>
      </c>
      <c r="N384" s="83" t="s">
        <v>52</v>
      </c>
      <c r="O384" s="85">
        <v>213</v>
      </c>
      <c r="P384" s="85">
        <f>VLOOKUP(B384,'[1]Student Wthout BRN'!AF$3:AG$294,2,FALSE)</f>
        <v>21</v>
      </c>
      <c r="Q384" s="85">
        <f t="shared" si="44"/>
        <v>192</v>
      </c>
      <c r="R384" s="86">
        <v>8900</v>
      </c>
      <c r="S384" s="87">
        <f t="shared" si="45"/>
        <v>1708800</v>
      </c>
      <c r="T384" s="87">
        <f t="shared" si="46"/>
        <v>512640</v>
      </c>
      <c r="U384" s="87">
        <f>VLOOKUP(B384,'Tranche 1-3 2024'!$B$12:$BB$441,53,FALSE)</f>
        <v>1895700</v>
      </c>
      <c r="V384" s="87">
        <f t="shared" si="50"/>
        <v>0</v>
      </c>
      <c r="W384" s="87">
        <f t="shared" si="47"/>
        <v>512640</v>
      </c>
      <c r="X384" s="88">
        <f t="shared" si="48"/>
        <v>512640</v>
      </c>
      <c r="Y384" s="84" t="s">
        <v>53</v>
      </c>
      <c r="Z384" s="84" t="s">
        <v>53</v>
      </c>
      <c r="AA384" s="84" t="s">
        <v>53</v>
      </c>
      <c r="AB384" s="84" t="s">
        <v>53</v>
      </c>
      <c r="AC384" s="84" t="s">
        <v>53</v>
      </c>
      <c r="AD384" s="84" t="s">
        <v>53</v>
      </c>
      <c r="AE384" s="84" t="s">
        <v>51</v>
      </c>
      <c r="AF384" s="84" t="s">
        <v>51</v>
      </c>
      <c r="AG384" s="5"/>
    </row>
    <row r="385" spans="1:33" x14ac:dyDescent="0.25">
      <c r="A385" s="94">
        <f t="shared" si="43"/>
        <v>374</v>
      </c>
      <c r="B385" s="83" t="s">
        <v>1568</v>
      </c>
      <c r="C385" s="83" t="s">
        <v>1569</v>
      </c>
      <c r="D385" s="83" t="s">
        <v>56</v>
      </c>
      <c r="E385" s="83" t="s">
        <v>1476</v>
      </c>
      <c r="F385" s="83" t="s">
        <v>58</v>
      </c>
      <c r="G385" s="83" t="s">
        <v>59</v>
      </c>
      <c r="H385" s="83" t="s">
        <v>1501</v>
      </c>
      <c r="I385" s="83" t="s">
        <v>1478</v>
      </c>
      <c r="J385" s="83" t="s">
        <v>1570</v>
      </c>
      <c r="K385" s="83" t="s">
        <v>1571</v>
      </c>
      <c r="L385" s="83" t="s">
        <v>3</v>
      </c>
      <c r="M385" s="84" t="s">
        <v>51</v>
      </c>
      <c r="N385" s="83" t="s">
        <v>52</v>
      </c>
      <c r="O385" s="85">
        <v>169</v>
      </c>
      <c r="P385" s="85">
        <f>VLOOKUP(B385,'[1]Student Wthout BRN'!AF$3:AG$294,2,FALSE)</f>
        <v>4</v>
      </c>
      <c r="Q385" s="85">
        <f t="shared" si="44"/>
        <v>165</v>
      </c>
      <c r="R385" s="86">
        <v>8900</v>
      </c>
      <c r="S385" s="87">
        <f t="shared" si="45"/>
        <v>1468500</v>
      </c>
      <c r="T385" s="87">
        <f t="shared" si="46"/>
        <v>440550</v>
      </c>
      <c r="U385" s="87">
        <f>VLOOKUP(B385,'Tranche 1-3 2024'!$B$12:$BB$441,53,FALSE)</f>
        <v>1504100</v>
      </c>
      <c r="V385" s="87">
        <f t="shared" si="50"/>
        <v>0</v>
      </c>
      <c r="W385" s="87">
        <f t="shared" si="47"/>
        <v>440550</v>
      </c>
      <c r="X385" s="88">
        <f t="shared" si="48"/>
        <v>440550</v>
      </c>
      <c r="Y385" s="84" t="s">
        <v>53</v>
      </c>
      <c r="Z385" s="84" t="s">
        <v>53</v>
      </c>
      <c r="AA385" s="84" t="s">
        <v>53</v>
      </c>
      <c r="AB385" s="84" t="s">
        <v>53</v>
      </c>
      <c r="AC385" s="84" t="s">
        <v>53</v>
      </c>
      <c r="AD385" s="84" t="s">
        <v>53</v>
      </c>
      <c r="AE385" s="84" t="s">
        <v>51</v>
      </c>
      <c r="AF385" s="84" t="s">
        <v>51</v>
      </c>
      <c r="AG385" s="5"/>
    </row>
    <row r="386" spans="1:33" x14ac:dyDescent="0.25">
      <c r="A386" s="94">
        <f t="shared" si="43"/>
        <v>375</v>
      </c>
      <c r="B386" s="83" t="s">
        <v>1572</v>
      </c>
      <c r="C386" s="83" t="s">
        <v>1573</v>
      </c>
      <c r="D386" s="83" t="s">
        <v>43</v>
      </c>
      <c r="E386" s="83" t="s">
        <v>1476</v>
      </c>
      <c r="F386" s="83" t="s">
        <v>58</v>
      </c>
      <c r="G386" s="83" t="s">
        <v>59</v>
      </c>
      <c r="H386" s="83" t="s">
        <v>1501</v>
      </c>
      <c r="I386" s="83" t="s">
        <v>1478</v>
      </c>
      <c r="J386" s="83" t="s">
        <v>1574</v>
      </c>
      <c r="K386" s="83" t="s">
        <v>1575</v>
      </c>
      <c r="L386" s="83" t="s">
        <v>3</v>
      </c>
      <c r="M386" s="84" t="s">
        <v>51</v>
      </c>
      <c r="N386" s="83" t="s">
        <v>52</v>
      </c>
      <c r="O386" s="85">
        <v>312</v>
      </c>
      <c r="P386" s="85">
        <f>VLOOKUP(B386,'[1]Student Wthout BRN'!AF$3:AG$294,2,FALSE)</f>
        <v>157</v>
      </c>
      <c r="Q386" s="85">
        <f t="shared" si="44"/>
        <v>155</v>
      </c>
      <c r="R386" s="86">
        <v>8900</v>
      </c>
      <c r="S386" s="87">
        <f t="shared" si="45"/>
        <v>1379500</v>
      </c>
      <c r="T386" s="87">
        <f t="shared" si="46"/>
        <v>413850</v>
      </c>
      <c r="U386" s="87">
        <f>VLOOKUP(B386,'Tranche 1-3 2024'!$B$12:$BB$441,53,FALSE)</f>
        <v>2776800</v>
      </c>
      <c r="V386" s="87">
        <f t="shared" si="50"/>
        <v>0</v>
      </c>
      <c r="W386" s="87">
        <f t="shared" si="47"/>
        <v>413850</v>
      </c>
      <c r="X386" s="88">
        <f t="shared" si="48"/>
        <v>413850</v>
      </c>
      <c r="Y386" s="84" t="s">
        <v>51</v>
      </c>
      <c r="Z386" s="84" t="s">
        <v>53</v>
      </c>
      <c r="AA386" s="84" t="s">
        <v>53</v>
      </c>
      <c r="AB386" s="84" t="s">
        <v>53</v>
      </c>
      <c r="AC386" s="84" t="s">
        <v>53</v>
      </c>
      <c r="AD386" s="84" t="s">
        <v>53</v>
      </c>
      <c r="AE386" s="84" t="s">
        <v>51</v>
      </c>
      <c r="AF386" s="84" t="s">
        <v>51</v>
      </c>
      <c r="AG386" s="5"/>
    </row>
    <row r="387" spans="1:33" x14ac:dyDescent="0.25">
      <c r="A387" s="94">
        <f t="shared" si="43"/>
        <v>376</v>
      </c>
      <c r="B387" s="83" t="s">
        <v>1576</v>
      </c>
      <c r="C387" s="83" t="s">
        <v>1577</v>
      </c>
      <c r="D387" s="83" t="s">
        <v>43</v>
      </c>
      <c r="E387" s="83" t="s">
        <v>1476</v>
      </c>
      <c r="F387" s="83" t="s">
        <v>58</v>
      </c>
      <c r="G387" s="83" t="s">
        <v>59</v>
      </c>
      <c r="H387" s="83" t="s">
        <v>1501</v>
      </c>
      <c r="I387" s="83" t="s">
        <v>1478</v>
      </c>
      <c r="J387" s="83" t="s">
        <v>1578</v>
      </c>
      <c r="K387" s="83" t="s">
        <v>1579</v>
      </c>
      <c r="L387" s="83" t="s">
        <v>3</v>
      </c>
      <c r="M387" s="84" t="s">
        <v>51</v>
      </c>
      <c r="N387" s="83" t="s">
        <v>52</v>
      </c>
      <c r="O387" s="85">
        <v>126</v>
      </c>
      <c r="P387" s="85">
        <f>VLOOKUP(B387,'[1]Student Wthout BRN'!AF$3:AG$294,2,FALSE)</f>
        <v>126</v>
      </c>
      <c r="Q387" s="85">
        <f t="shared" si="44"/>
        <v>0</v>
      </c>
      <c r="R387" s="86">
        <v>8900</v>
      </c>
      <c r="S387" s="87">
        <f t="shared" si="45"/>
        <v>0</v>
      </c>
      <c r="T387" s="87">
        <f t="shared" si="46"/>
        <v>0</v>
      </c>
      <c r="U387" s="87">
        <f>VLOOKUP(B387,'Tranche 1-3 2024'!$B$12:$BB$441,53,FALSE)</f>
        <v>1121400</v>
      </c>
      <c r="V387" s="87">
        <f t="shared" si="50"/>
        <v>0</v>
      </c>
      <c r="W387" s="87">
        <f t="shared" si="47"/>
        <v>0</v>
      </c>
      <c r="X387" s="88">
        <f t="shared" si="48"/>
        <v>0</v>
      </c>
      <c r="Y387" s="84" t="s">
        <v>51</v>
      </c>
      <c r="Z387" s="84" t="s">
        <v>53</v>
      </c>
      <c r="AA387" s="84" t="s">
        <v>53</v>
      </c>
      <c r="AB387" s="84" t="s">
        <v>53</v>
      </c>
      <c r="AC387" s="84" t="s">
        <v>53</v>
      </c>
      <c r="AD387" s="84" t="s">
        <v>53</v>
      </c>
      <c r="AE387" s="84" t="s">
        <v>51</v>
      </c>
      <c r="AF387" s="84" t="s">
        <v>51</v>
      </c>
      <c r="AG387" s="5"/>
    </row>
    <row r="388" spans="1:33" x14ac:dyDescent="0.25">
      <c r="A388" s="94">
        <f t="shared" si="43"/>
        <v>377</v>
      </c>
      <c r="B388" s="83" t="s">
        <v>1580</v>
      </c>
      <c r="C388" s="83" t="s">
        <v>1581</v>
      </c>
      <c r="D388" s="83" t="s">
        <v>56</v>
      </c>
      <c r="E388" s="83" t="s">
        <v>179</v>
      </c>
      <c r="F388" s="83" t="s">
        <v>45</v>
      </c>
      <c r="G388" s="83" t="s">
        <v>46</v>
      </c>
      <c r="H388" s="83" t="s">
        <v>1501</v>
      </c>
      <c r="I388" s="83" t="s">
        <v>1478</v>
      </c>
      <c r="J388" s="83" t="s">
        <v>1582</v>
      </c>
      <c r="K388" s="83" t="s">
        <v>1583</v>
      </c>
      <c r="L388" s="83" t="s">
        <v>3</v>
      </c>
      <c r="M388" s="84" t="s">
        <v>51</v>
      </c>
      <c r="N388" s="83" t="s">
        <v>52</v>
      </c>
      <c r="O388" s="85">
        <v>144</v>
      </c>
      <c r="P388" s="85"/>
      <c r="Q388" s="85">
        <f t="shared" si="44"/>
        <v>144</v>
      </c>
      <c r="R388" s="86">
        <v>8900</v>
      </c>
      <c r="S388" s="87">
        <f t="shared" si="45"/>
        <v>1281600</v>
      </c>
      <c r="T388" s="87">
        <f t="shared" si="46"/>
        <v>384480</v>
      </c>
      <c r="U388" s="87">
        <f>VLOOKUP(B388,'Tranche 1-3 2024'!$B$12:$BB$441,53,FALSE)</f>
        <v>1290500</v>
      </c>
      <c r="V388" s="87">
        <f t="shared" si="50"/>
        <v>-8900</v>
      </c>
      <c r="W388" s="87">
        <f t="shared" si="47"/>
        <v>375580</v>
      </c>
      <c r="X388" s="88">
        <f t="shared" si="48"/>
        <v>375580</v>
      </c>
      <c r="Y388" s="84" t="s">
        <v>53</v>
      </c>
      <c r="Z388" s="84" t="s">
        <v>53</v>
      </c>
      <c r="AA388" s="84" t="s">
        <v>53</v>
      </c>
      <c r="AB388" s="84" t="s">
        <v>53</v>
      </c>
      <c r="AC388" s="84" t="s">
        <v>53</v>
      </c>
      <c r="AD388" s="84" t="s">
        <v>53</v>
      </c>
      <c r="AE388" s="84" t="s">
        <v>51</v>
      </c>
      <c r="AF388" s="84" t="s">
        <v>51</v>
      </c>
      <c r="AG388" s="5"/>
    </row>
    <row r="389" spans="1:33" x14ac:dyDescent="0.25">
      <c r="A389" s="94">
        <f t="shared" si="43"/>
        <v>378</v>
      </c>
      <c r="B389" s="83" t="s">
        <v>1584</v>
      </c>
      <c r="C389" s="83" t="s">
        <v>1585</v>
      </c>
      <c r="D389" s="83" t="s">
        <v>43</v>
      </c>
      <c r="E389" s="83" t="s">
        <v>1476</v>
      </c>
      <c r="F389" s="83" t="s">
        <v>58</v>
      </c>
      <c r="G389" s="83" t="s">
        <v>59</v>
      </c>
      <c r="H389" s="83" t="s">
        <v>1501</v>
      </c>
      <c r="I389" s="83" t="s">
        <v>1478</v>
      </c>
      <c r="J389" s="83" t="s">
        <v>1586</v>
      </c>
      <c r="K389" s="83" t="s">
        <v>1587</v>
      </c>
      <c r="L389" s="83" t="s">
        <v>3</v>
      </c>
      <c r="M389" s="84" t="s">
        <v>51</v>
      </c>
      <c r="N389" s="83" t="s">
        <v>52</v>
      </c>
      <c r="O389" s="85">
        <v>159</v>
      </c>
      <c r="P389" s="85"/>
      <c r="Q389" s="85">
        <f t="shared" si="44"/>
        <v>159</v>
      </c>
      <c r="R389" s="86">
        <v>8900</v>
      </c>
      <c r="S389" s="87">
        <f t="shared" si="45"/>
        <v>1415100</v>
      </c>
      <c r="T389" s="87">
        <f t="shared" si="46"/>
        <v>424530</v>
      </c>
      <c r="U389" s="87">
        <f>VLOOKUP(B389,'Tranche 1-3 2024'!$B$12:$BB$441,53,FALSE)</f>
        <v>1415100</v>
      </c>
      <c r="V389" s="87">
        <f t="shared" si="50"/>
        <v>0</v>
      </c>
      <c r="W389" s="87">
        <f t="shared" si="47"/>
        <v>424530</v>
      </c>
      <c r="X389" s="88">
        <f t="shared" si="48"/>
        <v>424530</v>
      </c>
      <c r="Y389" s="84" t="s">
        <v>53</v>
      </c>
      <c r="Z389" s="84" t="s">
        <v>53</v>
      </c>
      <c r="AA389" s="84" t="s">
        <v>53</v>
      </c>
      <c r="AB389" s="84" t="s">
        <v>53</v>
      </c>
      <c r="AC389" s="84" t="s">
        <v>53</v>
      </c>
      <c r="AD389" s="84" t="s">
        <v>53</v>
      </c>
      <c r="AE389" s="84" t="s">
        <v>51</v>
      </c>
      <c r="AF389" s="84" t="s">
        <v>51</v>
      </c>
      <c r="AG389" s="5"/>
    </row>
    <row r="390" spans="1:33" x14ac:dyDescent="0.25">
      <c r="A390" s="94">
        <f t="shared" si="43"/>
        <v>379</v>
      </c>
      <c r="B390" s="83" t="s">
        <v>1588</v>
      </c>
      <c r="C390" s="83" t="s">
        <v>1589</v>
      </c>
      <c r="D390" s="83" t="s">
        <v>43</v>
      </c>
      <c r="E390" s="83" t="s">
        <v>193</v>
      </c>
      <c r="F390" s="83" t="s">
        <v>45</v>
      </c>
      <c r="G390" s="83" t="s">
        <v>46</v>
      </c>
      <c r="H390" s="83" t="s">
        <v>1501</v>
      </c>
      <c r="I390" s="83" t="s">
        <v>1478</v>
      </c>
      <c r="J390" s="83" t="s">
        <v>1590</v>
      </c>
      <c r="K390" s="83" t="s">
        <v>1591</v>
      </c>
      <c r="L390" s="83" t="s">
        <v>3</v>
      </c>
      <c r="M390" s="84" t="s">
        <v>51</v>
      </c>
      <c r="N390" s="83" t="s">
        <v>52</v>
      </c>
      <c r="O390" s="85">
        <v>144</v>
      </c>
      <c r="P390" s="85">
        <f>VLOOKUP(B390,'[1]Student Wthout BRN'!AF$3:AG$294,2,FALSE)</f>
        <v>90</v>
      </c>
      <c r="Q390" s="85">
        <f t="shared" si="44"/>
        <v>54</v>
      </c>
      <c r="R390" s="86">
        <v>8900</v>
      </c>
      <c r="S390" s="87">
        <f t="shared" si="45"/>
        <v>480600</v>
      </c>
      <c r="T390" s="87">
        <f t="shared" si="46"/>
        <v>144180</v>
      </c>
      <c r="U390" s="87">
        <f>VLOOKUP(B390,'Tranche 1-3 2024'!$B$12:$BB$441,53,FALSE)</f>
        <v>1281600</v>
      </c>
      <c r="V390" s="87">
        <f t="shared" si="50"/>
        <v>0</v>
      </c>
      <c r="W390" s="87">
        <f t="shared" si="47"/>
        <v>144180</v>
      </c>
      <c r="X390" s="88">
        <f t="shared" si="48"/>
        <v>144180</v>
      </c>
      <c r="Y390" s="84" t="s">
        <v>51</v>
      </c>
      <c r="Z390" s="84" t="s">
        <v>51</v>
      </c>
      <c r="AA390" s="84" t="s">
        <v>53</v>
      </c>
      <c r="AB390" s="84" t="s">
        <v>53</v>
      </c>
      <c r="AC390" s="84" t="s">
        <v>53</v>
      </c>
      <c r="AD390" s="84" t="s">
        <v>53</v>
      </c>
      <c r="AE390" s="84" t="s">
        <v>51</v>
      </c>
      <c r="AF390" s="84" t="s">
        <v>51</v>
      </c>
      <c r="AG390" s="5"/>
    </row>
    <row r="391" spans="1:33" x14ac:dyDescent="0.25">
      <c r="A391" s="94">
        <f t="shared" si="43"/>
        <v>380</v>
      </c>
      <c r="B391" s="83" t="s">
        <v>1592</v>
      </c>
      <c r="C391" s="83" t="s">
        <v>1593</v>
      </c>
      <c r="D391" s="83" t="s">
        <v>56</v>
      </c>
      <c r="E391" s="83" t="s">
        <v>1476</v>
      </c>
      <c r="F391" s="83" t="s">
        <v>58</v>
      </c>
      <c r="G391" s="83" t="s">
        <v>59</v>
      </c>
      <c r="H391" s="83" t="s">
        <v>1501</v>
      </c>
      <c r="I391" s="83" t="s">
        <v>1478</v>
      </c>
      <c r="J391" s="83" t="s">
        <v>1594</v>
      </c>
      <c r="K391" s="83" t="s">
        <v>1595</v>
      </c>
      <c r="L391" s="83" t="s">
        <v>3</v>
      </c>
      <c r="M391" s="84" t="s">
        <v>51</v>
      </c>
      <c r="N391" s="83" t="s">
        <v>52</v>
      </c>
      <c r="O391" s="85">
        <v>75</v>
      </c>
      <c r="P391" s="85">
        <f>VLOOKUP(B391,'[1]Student Wthout BRN'!AF$3:AG$294,2,FALSE)</f>
        <v>73</v>
      </c>
      <c r="Q391" s="85">
        <f t="shared" si="44"/>
        <v>2</v>
      </c>
      <c r="R391" s="86">
        <v>8900</v>
      </c>
      <c r="S391" s="87">
        <f t="shared" si="45"/>
        <v>17800</v>
      </c>
      <c r="T391" s="87">
        <f t="shared" si="46"/>
        <v>5340</v>
      </c>
      <c r="U391" s="87">
        <f>VLOOKUP(B391,'Tranche 1-3 2024'!$B$12:$BB$441,53,FALSE)</f>
        <v>667500</v>
      </c>
      <c r="V391" s="87">
        <f t="shared" si="50"/>
        <v>0</v>
      </c>
      <c r="W391" s="87">
        <f t="shared" si="47"/>
        <v>5340</v>
      </c>
      <c r="X391" s="88">
        <f t="shared" si="48"/>
        <v>5340</v>
      </c>
      <c r="Y391" s="84" t="s">
        <v>51</v>
      </c>
      <c r="Z391" s="84" t="s">
        <v>51</v>
      </c>
      <c r="AA391" s="84" t="s">
        <v>53</v>
      </c>
      <c r="AB391" s="84" t="s">
        <v>53</v>
      </c>
      <c r="AC391" s="84" t="s">
        <v>51</v>
      </c>
      <c r="AD391" s="84" t="s">
        <v>53</v>
      </c>
      <c r="AE391" s="84" t="s">
        <v>51</v>
      </c>
      <c r="AF391" s="84" t="s">
        <v>51</v>
      </c>
      <c r="AG391" s="5"/>
    </row>
    <row r="392" spans="1:33" x14ac:dyDescent="0.25">
      <c r="A392" s="94">
        <f t="shared" si="43"/>
        <v>381</v>
      </c>
      <c r="B392" s="83" t="s">
        <v>1596</v>
      </c>
      <c r="C392" s="83" t="s">
        <v>1597</v>
      </c>
      <c r="D392" s="83" t="s">
        <v>43</v>
      </c>
      <c r="E392" s="83" t="s">
        <v>1476</v>
      </c>
      <c r="F392" s="83" t="s">
        <v>58</v>
      </c>
      <c r="G392" s="83" t="s">
        <v>59</v>
      </c>
      <c r="H392" s="83" t="s">
        <v>1501</v>
      </c>
      <c r="I392" s="83" t="s">
        <v>1478</v>
      </c>
      <c r="J392" s="83" t="s">
        <v>1598</v>
      </c>
      <c r="K392" s="83" t="s">
        <v>1599</v>
      </c>
      <c r="L392" s="83" t="s">
        <v>3</v>
      </c>
      <c r="M392" s="84" t="s">
        <v>51</v>
      </c>
      <c r="N392" s="83" t="s">
        <v>52</v>
      </c>
      <c r="O392" s="85">
        <v>139</v>
      </c>
      <c r="P392" s="85">
        <f>VLOOKUP(B392,'[1]Student Wthout BRN'!AF$3:AG$294,2,FALSE)</f>
        <v>15</v>
      </c>
      <c r="Q392" s="85">
        <f t="shared" si="44"/>
        <v>124</v>
      </c>
      <c r="R392" s="86">
        <v>8900</v>
      </c>
      <c r="S392" s="87">
        <f t="shared" si="45"/>
        <v>1103600</v>
      </c>
      <c r="T392" s="87">
        <f t="shared" si="46"/>
        <v>331080</v>
      </c>
      <c r="U392" s="87">
        <f>VLOOKUP(B392,'Tranche 1-3 2024'!$B$12:$BB$441,53,FALSE)</f>
        <v>1237100</v>
      </c>
      <c r="V392" s="87">
        <f t="shared" si="50"/>
        <v>0</v>
      </c>
      <c r="W392" s="87">
        <f t="shared" si="47"/>
        <v>331080</v>
      </c>
      <c r="X392" s="88">
        <f t="shared" si="48"/>
        <v>331080</v>
      </c>
      <c r="Y392" s="84" t="s">
        <v>53</v>
      </c>
      <c r="Z392" s="84" t="s">
        <v>53</v>
      </c>
      <c r="AA392" s="84" t="s">
        <v>53</v>
      </c>
      <c r="AB392" s="84" t="s">
        <v>53</v>
      </c>
      <c r="AC392" s="84" t="s">
        <v>53</v>
      </c>
      <c r="AD392" s="84" t="s">
        <v>53</v>
      </c>
      <c r="AE392" s="84" t="s">
        <v>51</v>
      </c>
      <c r="AF392" s="84" t="s">
        <v>51</v>
      </c>
      <c r="AG392" s="5"/>
    </row>
    <row r="393" spans="1:33" x14ac:dyDescent="0.25">
      <c r="A393" s="94">
        <f t="shared" si="43"/>
        <v>382</v>
      </c>
      <c r="B393" s="83" t="s">
        <v>1600</v>
      </c>
      <c r="C393" s="83" t="s">
        <v>1601</v>
      </c>
      <c r="D393" s="83" t="s">
        <v>56</v>
      </c>
      <c r="E393" s="83" t="s">
        <v>1476</v>
      </c>
      <c r="F393" s="83" t="s">
        <v>58</v>
      </c>
      <c r="G393" s="83" t="s">
        <v>59</v>
      </c>
      <c r="H393" s="83" t="s">
        <v>1501</v>
      </c>
      <c r="I393" s="83" t="s">
        <v>1478</v>
      </c>
      <c r="J393" s="83" t="s">
        <v>1602</v>
      </c>
      <c r="K393" s="83" t="s">
        <v>1603</v>
      </c>
      <c r="L393" s="83" t="s">
        <v>3</v>
      </c>
      <c r="M393" s="84" t="s">
        <v>51</v>
      </c>
      <c r="N393" s="83" t="s">
        <v>52</v>
      </c>
      <c r="O393" s="85">
        <v>84</v>
      </c>
      <c r="P393" s="85">
        <f>VLOOKUP(B393,'[1]Student Wthout BRN'!AF$3:AG$294,2,FALSE)</f>
        <v>84</v>
      </c>
      <c r="Q393" s="85">
        <f t="shared" si="44"/>
        <v>0</v>
      </c>
      <c r="R393" s="86">
        <v>8900</v>
      </c>
      <c r="S393" s="87">
        <f t="shared" si="45"/>
        <v>0</v>
      </c>
      <c r="T393" s="87">
        <f t="shared" si="46"/>
        <v>0</v>
      </c>
      <c r="U393" s="87">
        <f>VLOOKUP(B393,'Tranche 1-3 2024'!$B$12:$BB$441,53,FALSE)</f>
        <v>747600</v>
      </c>
      <c r="V393" s="87">
        <f t="shared" si="50"/>
        <v>0</v>
      </c>
      <c r="W393" s="87">
        <f t="shared" si="47"/>
        <v>0</v>
      </c>
      <c r="X393" s="88">
        <f t="shared" si="48"/>
        <v>0</v>
      </c>
      <c r="Y393" s="84" t="s">
        <v>51</v>
      </c>
      <c r="Z393" s="84" t="s">
        <v>53</v>
      </c>
      <c r="AA393" s="84" t="s">
        <v>53</v>
      </c>
      <c r="AB393" s="84" t="s">
        <v>53</v>
      </c>
      <c r="AC393" s="84" t="s">
        <v>53</v>
      </c>
      <c r="AD393" s="84" t="s">
        <v>53</v>
      </c>
      <c r="AE393" s="84" t="s">
        <v>51</v>
      </c>
      <c r="AF393" s="84" t="s">
        <v>51</v>
      </c>
      <c r="AG393" s="5"/>
    </row>
    <row r="394" spans="1:33" x14ac:dyDescent="0.25">
      <c r="A394" s="94">
        <f t="shared" si="43"/>
        <v>383</v>
      </c>
      <c r="B394" s="83" t="s">
        <v>1604</v>
      </c>
      <c r="C394" s="83" t="s">
        <v>1605</v>
      </c>
      <c r="D394" s="83" t="s">
        <v>56</v>
      </c>
      <c r="E394" s="83" t="s">
        <v>1476</v>
      </c>
      <c r="F394" s="83" t="s">
        <v>58</v>
      </c>
      <c r="G394" s="83" t="s">
        <v>59</v>
      </c>
      <c r="H394" s="83" t="s">
        <v>1501</v>
      </c>
      <c r="I394" s="83" t="s">
        <v>1478</v>
      </c>
      <c r="J394" s="83" t="s">
        <v>1606</v>
      </c>
      <c r="K394" s="83" t="s">
        <v>1607</v>
      </c>
      <c r="L394" s="83" t="s">
        <v>3</v>
      </c>
      <c r="M394" s="84" t="s">
        <v>51</v>
      </c>
      <c r="N394" s="83" t="s">
        <v>52</v>
      </c>
      <c r="O394" s="85">
        <v>72</v>
      </c>
      <c r="P394" s="85">
        <f>VLOOKUP(B394,'[1]Student Wthout BRN'!AF$3:AG$294,2,FALSE)</f>
        <v>28</v>
      </c>
      <c r="Q394" s="85">
        <f t="shared" si="44"/>
        <v>44</v>
      </c>
      <c r="R394" s="86">
        <v>8900</v>
      </c>
      <c r="S394" s="87">
        <f t="shared" si="45"/>
        <v>391600</v>
      </c>
      <c r="T394" s="87">
        <f t="shared" si="46"/>
        <v>117480</v>
      </c>
      <c r="U394" s="87">
        <f>VLOOKUP(B394,'Tranche 1-3 2024'!$B$12:$BB$441,53,FALSE)</f>
        <v>640800</v>
      </c>
      <c r="V394" s="87">
        <f t="shared" si="50"/>
        <v>0</v>
      </c>
      <c r="W394" s="87">
        <f t="shared" si="47"/>
        <v>117480</v>
      </c>
      <c r="X394" s="88">
        <f t="shared" si="48"/>
        <v>117480</v>
      </c>
      <c r="Y394" s="84" t="s">
        <v>53</v>
      </c>
      <c r="Z394" s="84" t="s">
        <v>53</v>
      </c>
      <c r="AA394" s="84" t="s">
        <v>53</v>
      </c>
      <c r="AB394" s="84" t="s">
        <v>53</v>
      </c>
      <c r="AC394" s="84" t="s">
        <v>53</v>
      </c>
      <c r="AD394" s="84" t="s">
        <v>53</v>
      </c>
      <c r="AE394" s="84" t="s">
        <v>51</v>
      </c>
      <c r="AF394" s="84" t="s">
        <v>51</v>
      </c>
      <c r="AG394" s="5"/>
    </row>
    <row r="395" spans="1:33" x14ac:dyDescent="0.25">
      <c r="A395" s="94">
        <f t="shared" si="43"/>
        <v>384</v>
      </c>
      <c r="B395" s="83" t="s">
        <v>1608</v>
      </c>
      <c r="C395" s="83" t="s">
        <v>1609</v>
      </c>
      <c r="D395" s="83" t="s">
        <v>56</v>
      </c>
      <c r="E395" s="83" t="s">
        <v>179</v>
      </c>
      <c r="F395" s="83" t="s">
        <v>45</v>
      </c>
      <c r="G395" s="83" t="s">
        <v>46</v>
      </c>
      <c r="H395" s="83" t="s">
        <v>1501</v>
      </c>
      <c r="I395" s="83" t="s">
        <v>1478</v>
      </c>
      <c r="J395" s="83" t="s">
        <v>1610</v>
      </c>
      <c r="K395" s="83" t="s">
        <v>1611</v>
      </c>
      <c r="L395" s="83" t="s">
        <v>3</v>
      </c>
      <c r="M395" s="84" t="s">
        <v>51</v>
      </c>
      <c r="N395" s="83" t="s">
        <v>52</v>
      </c>
      <c r="O395" s="85">
        <v>107</v>
      </c>
      <c r="P395" s="85">
        <f>VLOOKUP(B395,'[1]Student Wthout BRN'!AF$3:AG$294,2,FALSE)</f>
        <v>107</v>
      </c>
      <c r="Q395" s="85">
        <f t="shared" si="44"/>
        <v>0</v>
      </c>
      <c r="R395" s="86">
        <v>8900</v>
      </c>
      <c r="S395" s="87">
        <f t="shared" si="45"/>
        <v>0</v>
      </c>
      <c r="T395" s="87">
        <f t="shared" si="46"/>
        <v>0</v>
      </c>
      <c r="U395" s="87">
        <f>VLOOKUP(B395,'Tranche 1-3 2024'!$B$12:$BB$441,53,FALSE)</f>
        <v>952300</v>
      </c>
      <c r="V395" s="87">
        <f t="shared" si="50"/>
        <v>0</v>
      </c>
      <c r="W395" s="87">
        <f t="shared" si="47"/>
        <v>0</v>
      </c>
      <c r="X395" s="88">
        <f t="shared" si="48"/>
        <v>0</v>
      </c>
      <c r="Y395" s="84" t="s">
        <v>53</v>
      </c>
      <c r="Z395" s="84" t="s">
        <v>53</v>
      </c>
      <c r="AA395" s="84" t="s">
        <v>53</v>
      </c>
      <c r="AB395" s="84" t="s">
        <v>53</v>
      </c>
      <c r="AC395" s="84" t="s">
        <v>53</v>
      </c>
      <c r="AD395" s="84" t="s">
        <v>53</v>
      </c>
      <c r="AE395" s="84" t="s">
        <v>51</v>
      </c>
      <c r="AF395" s="84" t="s">
        <v>51</v>
      </c>
      <c r="AG395" s="5"/>
    </row>
    <row r="396" spans="1:33" x14ac:dyDescent="0.25">
      <c r="A396" s="94">
        <f t="shared" si="43"/>
        <v>385</v>
      </c>
      <c r="B396" s="83" t="s">
        <v>1612</v>
      </c>
      <c r="C396" s="83" t="s">
        <v>1613</v>
      </c>
      <c r="D396" s="83" t="s">
        <v>56</v>
      </c>
      <c r="E396" s="83" t="s">
        <v>179</v>
      </c>
      <c r="F396" s="83" t="s">
        <v>45</v>
      </c>
      <c r="G396" s="83" t="s">
        <v>46</v>
      </c>
      <c r="H396" s="83" t="s">
        <v>1501</v>
      </c>
      <c r="I396" s="83" t="s">
        <v>1478</v>
      </c>
      <c r="J396" s="83" t="s">
        <v>1614</v>
      </c>
      <c r="K396" s="83" t="s">
        <v>1615</v>
      </c>
      <c r="L396" s="83" t="s">
        <v>3</v>
      </c>
      <c r="M396" s="84" t="s">
        <v>53</v>
      </c>
      <c r="N396" s="83" t="s">
        <v>52</v>
      </c>
      <c r="O396" s="85">
        <v>119</v>
      </c>
      <c r="P396" s="85">
        <f>VLOOKUP(B396,'[1]Student Wthout BRN'!AF$3:AG$294,2,FALSE)</f>
        <v>82</v>
      </c>
      <c r="Q396" s="85">
        <f t="shared" si="44"/>
        <v>37</v>
      </c>
      <c r="R396" s="86">
        <v>8900</v>
      </c>
      <c r="S396" s="87">
        <f t="shared" si="45"/>
        <v>329300</v>
      </c>
      <c r="T396" s="87">
        <f t="shared" si="46"/>
        <v>98790</v>
      </c>
      <c r="U396" s="87">
        <f>VLOOKUP(B396,'Tranche 1-3 2024'!$B$12:$BB$441,53,FALSE)</f>
        <v>1059100</v>
      </c>
      <c r="V396" s="87">
        <f t="shared" si="50"/>
        <v>0</v>
      </c>
      <c r="W396" s="87">
        <f t="shared" si="47"/>
        <v>98790</v>
      </c>
      <c r="X396" s="88">
        <f t="shared" si="48"/>
        <v>98790</v>
      </c>
      <c r="Y396" s="84" t="s">
        <v>51</v>
      </c>
      <c r="Z396" s="84" t="s">
        <v>51</v>
      </c>
      <c r="AA396" s="84" t="s">
        <v>53</v>
      </c>
      <c r="AB396" s="84" t="s">
        <v>53</v>
      </c>
      <c r="AC396" s="84" t="s">
        <v>51</v>
      </c>
      <c r="AD396" s="84" t="s">
        <v>53</v>
      </c>
      <c r="AE396" s="84" t="s">
        <v>51</v>
      </c>
      <c r="AF396" s="84" t="s">
        <v>51</v>
      </c>
      <c r="AG396" s="5"/>
    </row>
    <row r="397" spans="1:33" x14ac:dyDescent="0.25">
      <c r="A397" s="94">
        <f t="shared" si="43"/>
        <v>386</v>
      </c>
      <c r="B397" s="83" t="s">
        <v>1616</v>
      </c>
      <c r="C397" s="83" t="s">
        <v>1617</v>
      </c>
      <c r="D397" s="83" t="s">
        <v>56</v>
      </c>
      <c r="E397" s="83" t="s">
        <v>1476</v>
      </c>
      <c r="F397" s="83" t="s">
        <v>58</v>
      </c>
      <c r="G397" s="83" t="s">
        <v>59</v>
      </c>
      <c r="H397" s="83" t="s">
        <v>1501</v>
      </c>
      <c r="I397" s="83" t="s">
        <v>1478</v>
      </c>
      <c r="J397" s="83" t="s">
        <v>1618</v>
      </c>
      <c r="K397" s="83" t="s">
        <v>1619</v>
      </c>
      <c r="L397" s="83" t="s">
        <v>3</v>
      </c>
      <c r="M397" s="84" t="s">
        <v>51</v>
      </c>
      <c r="N397" s="83" t="s">
        <v>52</v>
      </c>
      <c r="O397" s="85">
        <v>133</v>
      </c>
      <c r="P397" s="85">
        <f>VLOOKUP(B397,'[1]Student Wthout BRN'!AF$3:AG$294,2,FALSE)</f>
        <v>50</v>
      </c>
      <c r="Q397" s="85">
        <f t="shared" si="44"/>
        <v>83</v>
      </c>
      <c r="R397" s="86">
        <v>8900</v>
      </c>
      <c r="S397" s="87">
        <f t="shared" si="45"/>
        <v>738700</v>
      </c>
      <c r="T397" s="87">
        <f t="shared" si="46"/>
        <v>221610</v>
      </c>
      <c r="U397" s="87">
        <f>VLOOKUP(B397,'Tranche 1-3 2024'!$B$12:$BB$441,53,FALSE)</f>
        <v>1192600</v>
      </c>
      <c r="V397" s="87">
        <f t="shared" si="50"/>
        <v>-8900</v>
      </c>
      <c r="W397" s="87">
        <f t="shared" si="47"/>
        <v>212710</v>
      </c>
      <c r="X397" s="88">
        <f t="shared" si="48"/>
        <v>212710</v>
      </c>
      <c r="Y397" s="84" t="s">
        <v>53</v>
      </c>
      <c r="Z397" s="84" t="s">
        <v>53</v>
      </c>
      <c r="AA397" s="84" t="s">
        <v>53</v>
      </c>
      <c r="AB397" s="84" t="s">
        <v>53</v>
      </c>
      <c r="AC397" s="84" t="s">
        <v>53</v>
      </c>
      <c r="AD397" s="84" t="s">
        <v>53</v>
      </c>
      <c r="AE397" s="84" t="s">
        <v>51</v>
      </c>
      <c r="AF397" s="84" t="s">
        <v>51</v>
      </c>
      <c r="AG397" s="5"/>
    </row>
    <row r="398" spans="1:33" x14ac:dyDescent="0.25">
      <c r="A398" s="94">
        <f t="shared" si="43"/>
        <v>387</v>
      </c>
      <c r="B398" s="83" t="s">
        <v>1620</v>
      </c>
      <c r="C398" s="83" t="s">
        <v>1621</v>
      </c>
      <c r="D398" s="83" t="s">
        <v>56</v>
      </c>
      <c r="E398" s="83" t="s">
        <v>1476</v>
      </c>
      <c r="F398" s="83" t="s">
        <v>58</v>
      </c>
      <c r="G398" s="83" t="s">
        <v>59</v>
      </c>
      <c r="H398" s="83" t="s">
        <v>1501</v>
      </c>
      <c r="I398" s="83" t="s">
        <v>1478</v>
      </c>
      <c r="J398" s="83" t="s">
        <v>1622</v>
      </c>
      <c r="K398" s="83" t="s">
        <v>1623</v>
      </c>
      <c r="L398" s="83" t="s">
        <v>3</v>
      </c>
      <c r="M398" s="84" t="s">
        <v>51</v>
      </c>
      <c r="N398" s="83" t="s">
        <v>52</v>
      </c>
      <c r="O398" s="85">
        <v>44</v>
      </c>
      <c r="P398" s="85">
        <f>VLOOKUP(B398,'[1]Student Wthout BRN'!AF$3:AG$294,2,FALSE)</f>
        <v>32</v>
      </c>
      <c r="Q398" s="85">
        <f t="shared" si="44"/>
        <v>12</v>
      </c>
      <c r="R398" s="86">
        <v>8900</v>
      </c>
      <c r="S398" s="87">
        <f t="shared" si="45"/>
        <v>106800</v>
      </c>
      <c r="T398" s="87">
        <f t="shared" si="46"/>
        <v>32040</v>
      </c>
      <c r="U398" s="87">
        <f>VLOOKUP(B398,'Tranche 1-3 2024'!$B$12:$BB$441,53,FALSE)</f>
        <v>391600</v>
      </c>
      <c r="V398" s="87">
        <f t="shared" si="50"/>
        <v>0</v>
      </c>
      <c r="W398" s="87">
        <f t="shared" si="47"/>
        <v>32040</v>
      </c>
      <c r="X398" s="88">
        <f t="shared" si="48"/>
        <v>32040</v>
      </c>
      <c r="Y398" s="84" t="s">
        <v>51</v>
      </c>
      <c r="Z398" s="84" t="s">
        <v>51</v>
      </c>
      <c r="AA398" s="84" t="s">
        <v>53</v>
      </c>
      <c r="AB398" s="84" t="s">
        <v>53</v>
      </c>
      <c r="AC398" s="84" t="s">
        <v>53</v>
      </c>
      <c r="AD398" s="84" t="s">
        <v>53</v>
      </c>
      <c r="AE398" s="84" t="s">
        <v>51</v>
      </c>
      <c r="AF398" s="84" t="s">
        <v>51</v>
      </c>
      <c r="AG398" s="5"/>
    </row>
    <row r="399" spans="1:33" x14ac:dyDescent="0.25">
      <c r="A399" s="94">
        <f t="shared" si="43"/>
        <v>388</v>
      </c>
      <c r="B399" s="83" t="s">
        <v>1624</v>
      </c>
      <c r="C399" s="83" t="s">
        <v>1625</v>
      </c>
      <c r="D399" s="83" t="s">
        <v>43</v>
      </c>
      <c r="E399" s="83" t="s">
        <v>1476</v>
      </c>
      <c r="F399" s="83" t="s">
        <v>58</v>
      </c>
      <c r="G399" s="83" t="s">
        <v>59</v>
      </c>
      <c r="H399" s="83" t="s">
        <v>1501</v>
      </c>
      <c r="I399" s="83" t="s">
        <v>1478</v>
      </c>
      <c r="J399" s="83" t="s">
        <v>1626</v>
      </c>
      <c r="K399" s="83" t="s">
        <v>1627</v>
      </c>
      <c r="L399" s="83" t="s">
        <v>3</v>
      </c>
      <c r="M399" s="84" t="s">
        <v>51</v>
      </c>
      <c r="N399" s="83" t="s">
        <v>52</v>
      </c>
      <c r="O399" s="85">
        <v>211</v>
      </c>
      <c r="P399" s="85">
        <f>VLOOKUP(B399,'[1]Student Wthout BRN'!AF$3:AG$294,2,FALSE)</f>
        <v>18</v>
      </c>
      <c r="Q399" s="85">
        <f t="shared" si="44"/>
        <v>193</v>
      </c>
      <c r="R399" s="86">
        <v>8900</v>
      </c>
      <c r="S399" s="87">
        <f t="shared" si="45"/>
        <v>1717700</v>
      </c>
      <c r="T399" s="87">
        <f t="shared" si="46"/>
        <v>515310</v>
      </c>
      <c r="U399" s="87">
        <f>VLOOKUP(B399,'Tranche 1-3 2024'!$B$12:$BB$441,53,FALSE)</f>
        <v>1877900</v>
      </c>
      <c r="V399" s="87">
        <f t="shared" si="50"/>
        <v>0</v>
      </c>
      <c r="W399" s="87">
        <f t="shared" si="47"/>
        <v>515310</v>
      </c>
      <c r="X399" s="88">
        <f t="shared" si="48"/>
        <v>515310</v>
      </c>
      <c r="Y399" s="84" t="s">
        <v>53</v>
      </c>
      <c r="Z399" s="84" t="s">
        <v>53</v>
      </c>
      <c r="AA399" s="84" t="s">
        <v>53</v>
      </c>
      <c r="AB399" s="84" t="s">
        <v>53</v>
      </c>
      <c r="AC399" s="84" t="s">
        <v>53</v>
      </c>
      <c r="AD399" s="84" t="s">
        <v>53</v>
      </c>
      <c r="AE399" s="84" t="s">
        <v>51</v>
      </c>
      <c r="AF399" s="84" t="s">
        <v>51</v>
      </c>
      <c r="AG399" s="5"/>
    </row>
    <row r="400" spans="1:33" x14ac:dyDescent="0.25">
      <c r="A400" s="94">
        <f t="shared" si="43"/>
        <v>389</v>
      </c>
      <c r="B400" s="83" t="s">
        <v>1628</v>
      </c>
      <c r="C400" s="83" t="s">
        <v>1629</v>
      </c>
      <c r="D400" s="83" t="s">
        <v>56</v>
      </c>
      <c r="E400" s="83" t="s">
        <v>1476</v>
      </c>
      <c r="F400" s="83" t="s">
        <v>58</v>
      </c>
      <c r="G400" s="83" t="s">
        <v>59</v>
      </c>
      <c r="H400" s="83" t="s">
        <v>1501</v>
      </c>
      <c r="I400" s="83" t="s">
        <v>1478</v>
      </c>
      <c r="J400" s="83" t="s">
        <v>1630</v>
      </c>
      <c r="K400" s="83" t="s">
        <v>1631</v>
      </c>
      <c r="L400" s="83" t="s">
        <v>3</v>
      </c>
      <c r="M400" s="84" t="s">
        <v>51</v>
      </c>
      <c r="N400" s="83" t="s">
        <v>52</v>
      </c>
      <c r="O400" s="85">
        <v>143</v>
      </c>
      <c r="P400" s="85">
        <f>VLOOKUP(B400,'[1]Student Wthout BRN'!AF$3:AG$294,2,FALSE)</f>
        <v>46</v>
      </c>
      <c r="Q400" s="85">
        <f t="shared" si="44"/>
        <v>97</v>
      </c>
      <c r="R400" s="86">
        <v>8900</v>
      </c>
      <c r="S400" s="87">
        <f t="shared" si="45"/>
        <v>863300</v>
      </c>
      <c r="T400" s="87">
        <f t="shared" si="46"/>
        <v>258990</v>
      </c>
      <c r="U400" s="87">
        <f>VLOOKUP(B400,'Tranche 1-3 2024'!$B$12:$BB$441,53,FALSE)</f>
        <v>1272700</v>
      </c>
      <c r="V400" s="87">
        <f t="shared" si="50"/>
        <v>0</v>
      </c>
      <c r="W400" s="87">
        <f t="shared" si="47"/>
        <v>258990</v>
      </c>
      <c r="X400" s="88">
        <f t="shared" si="48"/>
        <v>258990</v>
      </c>
      <c r="Y400" s="84" t="s">
        <v>51</v>
      </c>
      <c r="Z400" s="84" t="s">
        <v>53</v>
      </c>
      <c r="AA400" s="84" t="s">
        <v>53</v>
      </c>
      <c r="AB400" s="84" t="s">
        <v>53</v>
      </c>
      <c r="AC400" s="84" t="s">
        <v>53</v>
      </c>
      <c r="AD400" s="84" t="s">
        <v>53</v>
      </c>
      <c r="AE400" s="84" t="s">
        <v>51</v>
      </c>
      <c r="AF400" s="84" t="s">
        <v>51</v>
      </c>
      <c r="AG400" s="5"/>
    </row>
    <row r="401" spans="1:33" x14ac:dyDescent="0.25">
      <c r="A401" s="94">
        <f t="shared" si="43"/>
        <v>390</v>
      </c>
      <c r="B401" s="83" t="s">
        <v>1632</v>
      </c>
      <c r="C401" s="83" t="s">
        <v>1633</v>
      </c>
      <c r="D401" s="83" t="s">
        <v>43</v>
      </c>
      <c r="E401" s="83" t="s">
        <v>1634</v>
      </c>
      <c r="F401" s="83" t="s">
        <v>1635</v>
      </c>
      <c r="G401" s="83" t="s">
        <v>1634</v>
      </c>
      <c r="H401" s="83" t="s">
        <v>1501</v>
      </c>
      <c r="I401" s="83" t="s">
        <v>1478</v>
      </c>
      <c r="J401" s="83" t="s">
        <v>1636</v>
      </c>
      <c r="K401" s="83" t="s">
        <v>1637</v>
      </c>
      <c r="L401" s="83" t="s">
        <v>3</v>
      </c>
      <c r="M401" s="84" t="s">
        <v>53</v>
      </c>
      <c r="N401" s="83" t="s">
        <v>52</v>
      </c>
      <c r="O401" s="85">
        <v>0</v>
      </c>
      <c r="P401" s="85"/>
      <c r="Q401" s="85">
        <f t="shared" si="44"/>
        <v>0</v>
      </c>
      <c r="R401" s="86">
        <v>8900</v>
      </c>
      <c r="S401" s="87">
        <f t="shared" si="45"/>
        <v>0</v>
      </c>
      <c r="T401" s="87">
        <f t="shared" si="46"/>
        <v>0</v>
      </c>
      <c r="U401" s="87"/>
      <c r="V401" s="87">
        <f t="shared" si="50"/>
        <v>0</v>
      </c>
      <c r="W401" s="87">
        <f t="shared" si="47"/>
        <v>0</v>
      </c>
      <c r="X401" s="88">
        <f t="shared" si="48"/>
        <v>0</v>
      </c>
      <c r="Y401" s="84" t="s">
        <v>51</v>
      </c>
      <c r="Z401" s="84" t="s">
        <v>53</v>
      </c>
      <c r="AA401" s="84" t="s">
        <v>53</v>
      </c>
      <c r="AB401" s="84" t="s">
        <v>53</v>
      </c>
      <c r="AC401" s="84" t="s">
        <v>53</v>
      </c>
      <c r="AD401" s="84" t="s">
        <v>53</v>
      </c>
      <c r="AE401" s="84" t="s">
        <v>51</v>
      </c>
      <c r="AF401" s="84" t="s">
        <v>53</v>
      </c>
      <c r="AG401" s="5"/>
    </row>
    <row r="402" spans="1:33" x14ac:dyDescent="0.25">
      <c r="A402" s="94">
        <f t="shared" si="43"/>
        <v>391</v>
      </c>
      <c r="B402" s="83" t="s">
        <v>1638</v>
      </c>
      <c r="C402" s="83" t="s">
        <v>1639</v>
      </c>
      <c r="D402" s="83" t="s">
        <v>43</v>
      </c>
      <c r="E402" s="83" t="s">
        <v>68</v>
      </c>
      <c r="F402" s="83" t="s">
        <v>45</v>
      </c>
      <c r="G402" s="83" t="s">
        <v>46</v>
      </c>
      <c r="H402" s="83" t="s">
        <v>1501</v>
      </c>
      <c r="I402" s="83" t="s">
        <v>1478</v>
      </c>
      <c r="J402" s="83" t="s">
        <v>1640</v>
      </c>
      <c r="K402" s="83" t="s">
        <v>1641</v>
      </c>
      <c r="L402" s="83" t="s">
        <v>3</v>
      </c>
      <c r="M402" s="84" t="s">
        <v>53</v>
      </c>
      <c r="N402" s="83" t="s">
        <v>52</v>
      </c>
      <c r="O402" s="85">
        <v>0</v>
      </c>
      <c r="P402" s="85"/>
      <c r="Q402" s="85">
        <f t="shared" si="44"/>
        <v>0</v>
      </c>
      <c r="R402" s="86">
        <v>8900</v>
      </c>
      <c r="S402" s="87">
        <f t="shared" si="45"/>
        <v>0</v>
      </c>
      <c r="T402" s="87">
        <f t="shared" si="46"/>
        <v>0</v>
      </c>
      <c r="U402" s="87">
        <f>VLOOKUP(B402,'Tranche 1-3 2024'!$B$12:$BB$441,53,FALSE)</f>
        <v>0</v>
      </c>
      <c r="V402" s="87">
        <f t="shared" si="50"/>
        <v>0</v>
      </c>
      <c r="W402" s="87">
        <f t="shared" si="47"/>
        <v>0</v>
      </c>
      <c r="X402" s="88">
        <f t="shared" si="48"/>
        <v>0</v>
      </c>
      <c r="Y402" s="84" t="s">
        <v>53</v>
      </c>
      <c r="Z402" s="84" t="s">
        <v>51</v>
      </c>
      <c r="AA402" s="84" t="s">
        <v>53</v>
      </c>
      <c r="AB402" s="84" t="s">
        <v>53</v>
      </c>
      <c r="AC402" s="84" t="s">
        <v>53</v>
      </c>
      <c r="AD402" s="84" t="s">
        <v>53</v>
      </c>
      <c r="AE402" s="84" t="s">
        <v>51</v>
      </c>
      <c r="AF402" s="84" t="s">
        <v>53</v>
      </c>
      <c r="AG402" s="5"/>
    </row>
    <row r="403" spans="1:33" x14ac:dyDescent="0.25">
      <c r="A403" s="94">
        <f t="shared" si="43"/>
        <v>392</v>
      </c>
      <c r="B403" s="83" t="s">
        <v>1642</v>
      </c>
      <c r="C403" s="83" t="s">
        <v>1643</v>
      </c>
      <c r="D403" s="83" t="s">
        <v>56</v>
      </c>
      <c r="E403" s="83" t="s">
        <v>179</v>
      </c>
      <c r="F403" s="83" t="s">
        <v>45</v>
      </c>
      <c r="G403" s="83" t="s">
        <v>46</v>
      </c>
      <c r="H403" s="83" t="s">
        <v>1477</v>
      </c>
      <c r="I403" s="83" t="s">
        <v>1478</v>
      </c>
      <c r="J403" s="83" t="s">
        <v>1644</v>
      </c>
      <c r="K403" s="83" t="s">
        <v>1645</v>
      </c>
      <c r="L403" s="83" t="s">
        <v>3</v>
      </c>
      <c r="M403" s="84" t="s">
        <v>51</v>
      </c>
      <c r="N403" s="83" t="s">
        <v>52</v>
      </c>
      <c r="O403" s="85">
        <v>23</v>
      </c>
      <c r="P403" s="85">
        <f>VLOOKUP(B403,'[1]Student Wthout BRN'!AF$3:AG$294,2,FALSE)</f>
        <v>23</v>
      </c>
      <c r="Q403" s="85">
        <f t="shared" si="44"/>
        <v>0</v>
      </c>
      <c r="R403" s="86">
        <v>8900</v>
      </c>
      <c r="S403" s="87">
        <f t="shared" si="45"/>
        <v>0</v>
      </c>
      <c r="T403" s="87">
        <f t="shared" si="46"/>
        <v>0</v>
      </c>
      <c r="U403" s="87">
        <f>VLOOKUP(B403,'Tranche 1-3 2024'!$B$12:$BB$441,53,FALSE)</f>
        <v>204700</v>
      </c>
      <c r="V403" s="87">
        <f t="shared" si="50"/>
        <v>0</v>
      </c>
      <c r="W403" s="87">
        <f t="shared" si="47"/>
        <v>0</v>
      </c>
      <c r="X403" s="88">
        <f t="shared" si="48"/>
        <v>0</v>
      </c>
      <c r="Y403" s="84" t="s">
        <v>51</v>
      </c>
      <c r="Z403" s="84" t="s">
        <v>53</v>
      </c>
      <c r="AA403" s="84" t="s">
        <v>53</v>
      </c>
      <c r="AB403" s="84" t="s">
        <v>53</v>
      </c>
      <c r="AC403" s="84" t="s">
        <v>53</v>
      </c>
      <c r="AD403" s="84" t="s">
        <v>53</v>
      </c>
      <c r="AE403" s="84" t="s">
        <v>51</v>
      </c>
      <c r="AF403" s="84" t="s">
        <v>51</v>
      </c>
      <c r="AG403" s="5"/>
    </row>
    <row r="404" spans="1:33" x14ac:dyDescent="0.25">
      <c r="A404" s="94">
        <f t="shared" si="43"/>
        <v>393</v>
      </c>
      <c r="B404" s="83" t="s">
        <v>1646</v>
      </c>
      <c r="C404" s="83" t="s">
        <v>1647</v>
      </c>
      <c r="D404" s="83" t="s">
        <v>56</v>
      </c>
      <c r="E404" s="83" t="s">
        <v>179</v>
      </c>
      <c r="F404" s="83" t="s">
        <v>45</v>
      </c>
      <c r="G404" s="83" t="s">
        <v>46</v>
      </c>
      <c r="H404" s="83" t="s">
        <v>1501</v>
      </c>
      <c r="I404" s="83" t="s">
        <v>1478</v>
      </c>
      <c r="J404" s="83" t="s">
        <v>1648</v>
      </c>
      <c r="K404" s="83" t="s">
        <v>1649</v>
      </c>
      <c r="L404" s="83" t="s">
        <v>3</v>
      </c>
      <c r="M404" s="84" t="s">
        <v>51</v>
      </c>
      <c r="N404" s="83" t="s">
        <v>52</v>
      </c>
      <c r="O404" s="85">
        <v>79</v>
      </c>
      <c r="P404" s="85">
        <f>VLOOKUP(B404,'[1]Student Wthout BRN'!AF$3:AG$294,2,FALSE)</f>
        <v>45</v>
      </c>
      <c r="Q404" s="85">
        <f t="shared" si="44"/>
        <v>34</v>
      </c>
      <c r="R404" s="86">
        <v>8900</v>
      </c>
      <c r="S404" s="87">
        <f t="shared" si="45"/>
        <v>302600</v>
      </c>
      <c r="T404" s="87">
        <f t="shared" si="46"/>
        <v>90780</v>
      </c>
      <c r="U404" s="87">
        <f>VLOOKUP(B404,'Tranche 1-3 2024'!$B$12:$BB$441,53,FALSE)</f>
        <v>703100</v>
      </c>
      <c r="V404" s="87">
        <f t="shared" si="50"/>
        <v>0</v>
      </c>
      <c r="W404" s="87">
        <f t="shared" si="47"/>
        <v>90780</v>
      </c>
      <c r="X404" s="88">
        <f t="shared" si="48"/>
        <v>90780</v>
      </c>
      <c r="Y404" s="84" t="s">
        <v>53</v>
      </c>
      <c r="Z404" s="84" t="s">
        <v>53</v>
      </c>
      <c r="AA404" s="84" t="s">
        <v>53</v>
      </c>
      <c r="AB404" s="84" t="s">
        <v>53</v>
      </c>
      <c r="AC404" s="84" t="s">
        <v>53</v>
      </c>
      <c r="AD404" s="84" t="s">
        <v>53</v>
      </c>
      <c r="AE404" s="84" t="s">
        <v>51</v>
      </c>
      <c r="AF404" s="84" t="s">
        <v>51</v>
      </c>
      <c r="AG404" s="5"/>
    </row>
    <row r="405" spans="1:33" x14ac:dyDescent="0.25">
      <c r="A405" s="94">
        <f t="shared" si="43"/>
        <v>394</v>
      </c>
      <c r="B405" s="83" t="s">
        <v>1650</v>
      </c>
      <c r="C405" s="83" t="s">
        <v>1651</v>
      </c>
      <c r="D405" s="83" t="s">
        <v>43</v>
      </c>
      <c r="E405" s="83" t="s">
        <v>68</v>
      </c>
      <c r="F405" s="83" t="s">
        <v>45</v>
      </c>
      <c r="G405" s="83" t="s">
        <v>46</v>
      </c>
      <c r="H405" s="83" t="s">
        <v>1501</v>
      </c>
      <c r="I405" s="83" t="s">
        <v>1478</v>
      </c>
      <c r="J405" s="83" t="s">
        <v>1652</v>
      </c>
      <c r="K405" s="83" t="s">
        <v>1653</v>
      </c>
      <c r="L405" s="83" t="s">
        <v>3</v>
      </c>
      <c r="M405" s="84" t="s">
        <v>51</v>
      </c>
      <c r="N405" s="83" t="s">
        <v>52</v>
      </c>
      <c r="O405" s="85">
        <v>102</v>
      </c>
      <c r="P405" s="85">
        <f>VLOOKUP(B405,'[1]Student Wthout BRN'!AF$3:AG$294,2,FALSE)</f>
        <v>18</v>
      </c>
      <c r="Q405" s="85">
        <f t="shared" si="44"/>
        <v>84</v>
      </c>
      <c r="R405" s="86">
        <v>8900</v>
      </c>
      <c r="S405" s="87">
        <f t="shared" si="45"/>
        <v>747600</v>
      </c>
      <c r="T405" s="87">
        <f t="shared" si="46"/>
        <v>224280</v>
      </c>
      <c r="U405" s="87">
        <f>VLOOKUP(B405,'Tranche 1-3 2024'!$B$12:$BB$441,53,FALSE)</f>
        <v>907800</v>
      </c>
      <c r="V405" s="87">
        <f t="shared" si="50"/>
        <v>0</v>
      </c>
      <c r="W405" s="87">
        <f t="shared" si="47"/>
        <v>224280</v>
      </c>
      <c r="X405" s="88">
        <f t="shared" si="48"/>
        <v>224280</v>
      </c>
      <c r="Y405" s="84" t="s">
        <v>51</v>
      </c>
      <c r="Z405" s="84" t="s">
        <v>53</v>
      </c>
      <c r="AA405" s="84" t="s">
        <v>53</v>
      </c>
      <c r="AB405" s="84" t="s">
        <v>53</v>
      </c>
      <c r="AC405" s="84" t="s">
        <v>53</v>
      </c>
      <c r="AD405" s="84" t="s">
        <v>53</v>
      </c>
      <c r="AE405" s="84" t="s">
        <v>51</v>
      </c>
      <c r="AF405" s="84" t="s">
        <v>51</v>
      </c>
      <c r="AG405" s="5"/>
    </row>
    <row r="406" spans="1:33" x14ac:dyDescent="0.25">
      <c r="A406" s="94">
        <f t="shared" si="43"/>
        <v>395</v>
      </c>
      <c r="B406" s="83" t="s">
        <v>1654</v>
      </c>
      <c r="C406" s="83" t="s">
        <v>1655</v>
      </c>
      <c r="D406" s="83" t="s">
        <v>43</v>
      </c>
      <c r="E406" s="83" t="s">
        <v>450</v>
      </c>
      <c r="F406" s="83" t="s">
        <v>45</v>
      </c>
      <c r="G406" s="83" t="s">
        <v>46</v>
      </c>
      <c r="H406" s="83" t="s">
        <v>1501</v>
      </c>
      <c r="I406" s="83" t="s">
        <v>1478</v>
      </c>
      <c r="J406" s="83" t="s">
        <v>1656</v>
      </c>
      <c r="K406" s="83" t="s">
        <v>1657</v>
      </c>
      <c r="L406" s="83" t="s">
        <v>3</v>
      </c>
      <c r="M406" s="84" t="s">
        <v>51</v>
      </c>
      <c r="N406" s="83" t="s">
        <v>52</v>
      </c>
      <c r="O406" s="85">
        <v>439</v>
      </c>
      <c r="P406" s="85">
        <f>VLOOKUP(B406,'[1]Student Wthout BRN'!AF$3:AG$294,2,FALSE)</f>
        <v>43</v>
      </c>
      <c r="Q406" s="85">
        <f t="shared" si="44"/>
        <v>396</v>
      </c>
      <c r="R406" s="86">
        <v>8900</v>
      </c>
      <c r="S406" s="87">
        <f t="shared" si="45"/>
        <v>3524400</v>
      </c>
      <c r="T406" s="87">
        <f t="shared" si="46"/>
        <v>1057320</v>
      </c>
      <c r="U406" s="87">
        <f>VLOOKUP(B406,'Tranche 1-3 2024'!$B$12:$BB$441,53,FALSE)</f>
        <v>3907100</v>
      </c>
      <c r="V406" s="87">
        <f t="shared" si="50"/>
        <v>0</v>
      </c>
      <c r="W406" s="87">
        <f t="shared" si="47"/>
        <v>1057320</v>
      </c>
      <c r="X406" s="88">
        <f t="shared" si="48"/>
        <v>1057320</v>
      </c>
      <c r="Y406" s="84" t="s">
        <v>53</v>
      </c>
      <c r="Z406" s="84" t="s">
        <v>53</v>
      </c>
      <c r="AA406" s="84" t="s">
        <v>53</v>
      </c>
      <c r="AB406" s="84" t="s">
        <v>53</v>
      </c>
      <c r="AC406" s="84" t="s">
        <v>53</v>
      </c>
      <c r="AD406" s="84" t="s">
        <v>53</v>
      </c>
      <c r="AE406" s="84" t="s">
        <v>51</v>
      </c>
      <c r="AF406" s="84" t="s">
        <v>51</v>
      </c>
      <c r="AG406" s="5"/>
    </row>
    <row r="407" spans="1:33" x14ac:dyDescent="0.25">
      <c r="A407" s="94">
        <f t="shared" si="43"/>
        <v>396</v>
      </c>
      <c r="B407" s="83" t="s">
        <v>1658</v>
      </c>
      <c r="C407" s="83" t="s">
        <v>1659</v>
      </c>
      <c r="D407" s="83" t="s">
        <v>43</v>
      </c>
      <c r="E407" s="83" t="s">
        <v>68</v>
      </c>
      <c r="F407" s="83" t="s">
        <v>45</v>
      </c>
      <c r="G407" s="83" t="s">
        <v>46</v>
      </c>
      <c r="H407" s="83" t="s">
        <v>1501</v>
      </c>
      <c r="I407" s="83" t="s">
        <v>1478</v>
      </c>
      <c r="J407" s="83" t="s">
        <v>1660</v>
      </c>
      <c r="K407" s="83" t="s">
        <v>1661</v>
      </c>
      <c r="L407" s="83" t="s">
        <v>3</v>
      </c>
      <c r="M407" s="84" t="s">
        <v>51</v>
      </c>
      <c r="N407" s="83" t="s">
        <v>52</v>
      </c>
      <c r="O407" s="85">
        <v>123</v>
      </c>
      <c r="P407" s="85">
        <f>VLOOKUP(B407,'[1]Student Wthout BRN'!AF$3:AG$294,2,FALSE)</f>
        <v>69</v>
      </c>
      <c r="Q407" s="85">
        <f t="shared" si="44"/>
        <v>54</v>
      </c>
      <c r="R407" s="86">
        <v>8900</v>
      </c>
      <c r="S407" s="87">
        <f t="shared" si="45"/>
        <v>480600</v>
      </c>
      <c r="T407" s="87">
        <f t="shared" si="46"/>
        <v>144180</v>
      </c>
      <c r="U407" s="87">
        <f>VLOOKUP(B407,'Tranche 1-3 2024'!$B$12:$BB$441,53,FALSE)</f>
        <v>1094700</v>
      </c>
      <c r="V407" s="87">
        <f t="shared" si="50"/>
        <v>0</v>
      </c>
      <c r="W407" s="87">
        <f t="shared" si="47"/>
        <v>144180</v>
      </c>
      <c r="X407" s="88">
        <f t="shared" si="48"/>
        <v>144180</v>
      </c>
      <c r="Y407" s="84" t="s">
        <v>53</v>
      </c>
      <c r="Z407" s="84" t="s">
        <v>53</v>
      </c>
      <c r="AA407" s="84" t="s">
        <v>53</v>
      </c>
      <c r="AB407" s="84" t="s">
        <v>53</v>
      </c>
      <c r="AC407" s="84" t="s">
        <v>53</v>
      </c>
      <c r="AD407" s="84" t="s">
        <v>53</v>
      </c>
      <c r="AE407" s="84" t="s">
        <v>51</v>
      </c>
      <c r="AF407" s="84" t="s">
        <v>51</v>
      </c>
      <c r="AG407" s="5"/>
    </row>
    <row r="408" spans="1:33" x14ac:dyDescent="0.25">
      <c r="A408" s="94">
        <f t="shared" si="43"/>
        <v>397</v>
      </c>
      <c r="B408" s="83" t="s">
        <v>1662</v>
      </c>
      <c r="C408" s="83" t="s">
        <v>1663</v>
      </c>
      <c r="D408" s="83" t="s">
        <v>43</v>
      </c>
      <c r="E408" s="83" t="s">
        <v>68</v>
      </c>
      <c r="F408" s="83" t="s">
        <v>45</v>
      </c>
      <c r="G408" s="83" t="s">
        <v>46</v>
      </c>
      <c r="H408" s="83" t="s">
        <v>1501</v>
      </c>
      <c r="I408" s="83" t="s">
        <v>1478</v>
      </c>
      <c r="J408" s="83" t="s">
        <v>1664</v>
      </c>
      <c r="K408" s="83" t="s">
        <v>1665</v>
      </c>
      <c r="L408" s="83" t="s">
        <v>3</v>
      </c>
      <c r="M408" s="84" t="s">
        <v>51</v>
      </c>
      <c r="N408" s="83" t="s">
        <v>52</v>
      </c>
      <c r="O408" s="85">
        <v>73</v>
      </c>
      <c r="P408" s="85"/>
      <c r="Q408" s="85">
        <f t="shared" si="44"/>
        <v>73</v>
      </c>
      <c r="R408" s="86">
        <v>8900</v>
      </c>
      <c r="S408" s="87">
        <f t="shared" si="45"/>
        <v>649700</v>
      </c>
      <c r="T408" s="87">
        <f t="shared" si="46"/>
        <v>194910</v>
      </c>
      <c r="U408" s="87">
        <f>VLOOKUP(B408,'Tranche 1-3 2024'!$B$12:$BB$441,53,FALSE)</f>
        <v>975440</v>
      </c>
      <c r="V408" s="87">
        <v>-50000</v>
      </c>
      <c r="W408" s="87">
        <f t="shared" si="47"/>
        <v>144910</v>
      </c>
      <c r="X408" s="88">
        <f t="shared" si="48"/>
        <v>144910</v>
      </c>
      <c r="Y408" s="84" t="s">
        <v>51</v>
      </c>
      <c r="Z408" s="84" t="s">
        <v>51</v>
      </c>
      <c r="AA408" s="84" t="s">
        <v>53</v>
      </c>
      <c r="AB408" s="84" t="s">
        <v>53</v>
      </c>
      <c r="AC408" s="84" t="s">
        <v>53</v>
      </c>
      <c r="AD408" s="84" t="s">
        <v>53</v>
      </c>
      <c r="AE408" s="84" t="s">
        <v>51</v>
      </c>
      <c r="AF408" s="84" t="s">
        <v>51</v>
      </c>
      <c r="AG408" s="5"/>
    </row>
    <row r="409" spans="1:33" x14ac:dyDescent="0.25">
      <c r="A409" s="94">
        <f t="shared" si="43"/>
        <v>398</v>
      </c>
      <c r="B409" s="83" t="s">
        <v>1666</v>
      </c>
      <c r="C409" s="83" t="s">
        <v>1667</v>
      </c>
      <c r="D409" s="83" t="s">
        <v>56</v>
      </c>
      <c r="E409" s="83" t="s">
        <v>1476</v>
      </c>
      <c r="F409" s="83" t="s">
        <v>58</v>
      </c>
      <c r="G409" s="83" t="s">
        <v>59</v>
      </c>
      <c r="H409" s="83" t="s">
        <v>1501</v>
      </c>
      <c r="I409" s="83" t="s">
        <v>1478</v>
      </c>
      <c r="J409" s="83" t="s">
        <v>1668</v>
      </c>
      <c r="K409" s="83" t="s">
        <v>1669</v>
      </c>
      <c r="L409" s="83" t="s">
        <v>3</v>
      </c>
      <c r="M409" s="84" t="s">
        <v>53</v>
      </c>
      <c r="N409" s="83" t="s">
        <v>52</v>
      </c>
      <c r="O409" s="85">
        <v>116</v>
      </c>
      <c r="P409" s="85">
        <f>VLOOKUP(B409,'[1]Student Wthout BRN'!AF$3:AG$294,2,FALSE)</f>
        <v>44</v>
      </c>
      <c r="Q409" s="85">
        <f t="shared" si="44"/>
        <v>72</v>
      </c>
      <c r="R409" s="86">
        <v>8900</v>
      </c>
      <c r="S409" s="87">
        <f t="shared" si="45"/>
        <v>640800</v>
      </c>
      <c r="T409" s="87">
        <f t="shared" si="46"/>
        <v>192240</v>
      </c>
      <c r="U409" s="87">
        <f>VLOOKUP(B409,'Tranche 1-3 2024'!$B$12:$BB$441,53,FALSE)</f>
        <v>1032400</v>
      </c>
      <c r="V409" s="87">
        <f t="shared" ref="V409:V417" si="51">O409*R409-U409</f>
        <v>0</v>
      </c>
      <c r="W409" s="87">
        <f t="shared" si="47"/>
        <v>192240</v>
      </c>
      <c r="X409" s="88">
        <f t="shared" si="48"/>
        <v>192240</v>
      </c>
      <c r="Y409" s="84" t="s">
        <v>53</v>
      </c>
      <c r="Z409" s="84" t="s">
        <v>53</v>
      </c>
      <c r="AA409" s="84" t="s">
        <v>53</v>
      </c>
      <c r="AB409" s="84" t="s">
        <v>53</v>
      </c>
      <c r="AC409" s="84" t="s">
        <v>53</v>
      </c>
      <c r="AD409" s="84" t="s">
        <v>53</v>
      </c>
      <c r="AE409" s="84" t="s">
        <v>51</v>
      </c>
      <c r="AF409" s="84" t="s">
        <v>51</v>
      </c>
      <c r="AG409" s="5"/>
    </row>
    <row r="410" spans="1:33" x14ac:dyDescent="0.25">
      <c r="A410" s="94">
        <f t="shared" si="43"/>
        <v>399</v>
      </c>
      <c r="B410" s="83" t="s">
        <v>1670</v>
      </c>
      <c r="C410" s="83" t="s">
        <v>1671</v>
      </c>
      <c r="D410" s="83" t="s">
        <v>43</v>
      </c>
      <c r="E410" s="83" t="s">
        <v>1476</v>
      </c>
      <c r="F410" s="83" t="s">
        <v>58</v>
      </c>
      <c r="G410" s="83" t="s">
        <v>59</v>
      </c>
      <c r="H410" s="83" t="s">
        <v>1501</v>
      </c>
      <c r="I410" s="83" t="s">
        <v>1478</v>
      </c>
      <c r="J410" s="83" t="s">
        <v>1668</v>
      </c>
      <c r="K410" s="83" t="s">
        <v>1669</v>
      </c>
      <c r="L410" s="83" t="s">
        <v>3</v>
      </c>
      <c r="M410" s="84" t="s">
        <v>53</v>
      </c>
      <c r="N410" s="83" t="s">
        <v>52</v>
      </c>
      <c r="O410" s="85">
        <v>173</v>
      </c>
      <c r="P410" s="85">
        <f>VLOOKUP(B410,'[1]Student Wthout BRN'!AF$3:AG$294,2,FALSE)</f>
        <v>80</v>
      </c>
      <c r="Q410" s="85">
        <f t="shared" si="44"/>
        <v>93</v>
      </c>
      <c r="R410" s="86">
        <v>8900</v>
      </c>
      <c r="S410" s="87">
        <f t="shared" si="45"/>
        <v>827700</v>
      </c>
      <c r="T410" s="87">
        <f t="shared" si="46"/>
        <v>248310</v>
      </c>
      <c r="U410" s="87">
        <f>VLOOKUP(B410,'Tranche 1-3 2024'!$B$12:$BB$441,53,FALSE)</f>
        <v>1539700</v>
      </c>
      <c r="V410" s="87">
        <f t="shared" si="51"/>
        <v>0</v>
      </c>
      <c r="W410" s="87">
        <f t="shared" si="47"/>
        <v>248310</v>
      </c>
      <c r="X410" s="88">
        <f t="shared" si="48"/>
        <v>248310</v>
      </c>
      <c r="Y410" s="84" t="s">
        <v>53</v>
      </c>
      <c r="Z410" s="84" t="s">
        <v>53</v>
      </c>
      <c r="AA410" s="84" t="s">
        <v>53</v>
      </c>
      <c r="AB410" s="84" t="s">
        <v>53</v>
      </c>
      <c r="AC410" s="84" t="s">
        <v>53</v>
      </c>
      <c r="AD410" s="84" t="s">
        <v>53</v>
      </c>
      <c r="AE410" s="84" t="s">
        <v>51</v>
      </c>
      <c r="AF410" s="84" t="s">
        <v>51</v>
      </c>
      <c r="AG410" s="5"/>
    </row>
    <row r="411" spans="1:33" x14ac:dyDescent="0.25">
      <c r="A411" s="94">
        <f t="shared" si="43"/>
        <v>400</v>
      </c>
      <c r="B411" s="83" t="s">
        <v>1672</v>
      </c>
      <c r="C411" s="83" t="s">
        <v>1673</v>
      </c>
      <c r="D411" s="83" t="s">
        <v>43</v>
      </c>
      <c r="E411" s="83" t="s">
        <v>450</v>
      </c>
      <c r="F411" s="83" t="s">
        <v>45</v>
      </c>
      <c r="G411" s="83" t="s">
        <v>46</v>
      </c>
      <c r="H411" s="83" t="s">
        <v>1501</v>
      </c>
      <c r="I411" s="83" t="s">
        <v>1478</v>
      </c>
      <c r="J411" s="83" t="s">
        <v>1674</v>
      </c>
      <c r="K411" s="83" t="s">
        <v>1675</v>
      </c>
      <c r="L411" s="83" t="s">
        <v>3</v>
      </c>
      <c r="M411" s="84" t="s">
        <v>51</v>
      </c>
      <c r="N411" s="83" t="s">
        <v>52</v>
      </c>
      <c r="O411" s="85">
        <v>45</v>
      </c>
      <c r="P411" s="85">
        <f>VLOOKUP(B411,'[1]Student Wthout BRN'!AF$3:AG$294,2,FALSE)</f>
        <v>42</v>
      </c>
      <c r="Q411" s="85">
        <f t="shared" si="44"/>
        <v>3</v>
      </c>
      <c r="R411" s="86">
        <v>8900</v>
      </c>
      <c r="S411" s="87">
        <f t="shared" si="45"/>
        <v>26700</v>
      </c>
      <c r="T411" s="87">
        <f t="shared" si="46"/>
        <v>8010</v>
      </c>
      <c r="U411" s="87">
        <f>VLOOKUP(B411,'Tranche 1-3 2024'!$B$12:$BB$441,53,FALSE)</f>
        <v>400500</v>
      </c>
      <c r="V411" s="87">
        <f t="shared" si="51"/>
        <v>0</v>
      </c>
      <c r="W411" s="87">
        <f t="shared" si="47"/>
        <v>8010</v>
      </c>
      <c r="X411" s="88">
        <f t="shared" si="48"/>
        <v>8010</v>
      </c>
      <c r="Y411" s="84" t="s">
        <v>51</v>
      </c>
      <c r="Z411" s="84" t="s">
        <v>53</v>
      </c>
      <c r="AA411" s="84" t="s">
        <v>53</v>
      </c>
      <c r="AB411" s="84" t="s">
        <v>53</v>
      </c>
      <c r="AC411" s="84" t="s">
        <v>53</v>
      </c>
      <c r="AD411" s="84" t="s">
        <v>53</v>
      </c>
      <c r="AE411" s="84" t="s">
        <v>51</v>
      </c>
      <c r="AF411" s="84" t="s">
        <v>51</v>
      </c>
      <c r="AG411" s="5"/>
    </row>
    <row r="412" spans="1:33" x14ac:dyDescent="0.25">
      <c r="A412" s="94">
        <f t="shared" si="43"/>
        <v>401</v>
      </c>
      <c r="B412" s="83" t="s">
        <v>1676</v>
      </c>
      <c r="C412" s="83" t="s">
        <v>1677</v>
      </c>
      <c r="D412" s="83" t="s">
        <v>56</v>
      </c>
      <c r="E412" s="83" t="s">
        <v>179</v>
      </c>
      <c r="F412" s="83" t="s">
        <v>45</v>
      </c>
      <c r="G412" s="83" t="s">
        <v>46</v>
      </c>
      <c r="H412" s="83" t="s">
        <v>1501</v>
      </c>
      <c r="I412" s="83" t="s">
        <v>1478</v>
      </c>
      <c r="J412" s="83" t="s">
        <v>1678</v>
      </c>
      <c r="K412" s="83" t="s">
        <v>1679</v>
      </c>
      <c r="L412" s="83" t="s">
        <v>3</v>
      </c>
      <c r="M412" s="84" t="s">
        <v>51</v>
      </c>
      <c r="N412" s="83" t="s">
        <v>52</v>
      </c>
      <c r="O412" s="85">
        <v>74</v>
      </c>
      <c r="P412" s="85">
        <f>VLOOKUP(B412,'[1]Student Wthout BRN'!AF$3:AG$294,2,FALSE)</f>
        <v>74</v>
      </c>
      <c r="Q412" s="85">
        <f t="shared" si="44"/>
        <v>0</v>
      </c>
      <c r="R412" s="86">
        <v>8900</v>
      </c>
      <c r="S412" s="87">
        <f t="shared" si="45"/>
        <v>0</v>
      </c>
      <c r="T412" s="87">
        <f t="shared" si="46"/>
        <v>0</v>
      </c>
      <c r="U412" s="87">
        <f>VLOOKUP(B412,'Tranche 1-3 2024'!$B$12:$BB$441,53,FALSE)</f>
        <v>658600</v>
      </c>
      <c r="V412" s="87">
        <f t="shared" si="51"/>
        <v>0</v>
      </c>
      <c r="W412" s="87">
        <f t="shared" si="47"/>
        <v>0</v>
      </c>
      <c r="X412" s="88">
        <f t="shared" si="48"/>
        <v>0</v>
      </c>
      <c r="Y412" s="84" t="s">
        <v>51</v>
      </c>
      <c r="Z412" s="84" t="s">
        <v>51</v>
      </c>
      <c r="AA412" s="84" t="s">
        <v>53</v>
      </c>
      <c r="AB412" s="84" t="s">
        <v>53</v>
      </c>
      <c r="AC412" s="84" t="s">
        <v>53</v>
      </c>
      <c r="AD412" s="84" t="s">
        <v>53</v>
      </c>
      <c r="AE412" s="84" t="s">
        <v>51</v>
      </c>
      <c r="AF412" s="84" t="s">
        <v>51</v>
      </c>
      <c r="AG412" s="5"/>
    </row>
    <row r="413" spans="1:33" x14ac:dyDescent="0.25">
      <c r="A413" s="94">
        <f t="shared" si="43"/>
        <v>402</v>
      </c>
      <c r="B413" s="83" t="s">
        <v>1680</v>
      </c>
      <c r="C413" s="83" t="s">
        <v>1681</v>
      </c>
      <c r="D413" s="83" t="s">
        <v>43</v>
      </c>
      <c r="E413" s="83" t="s">
        <v>68</v>
      </c>
      <c r="F413" s="83" t="s">
        <v>45</v>
      </c>
      <c r="G413" s="83" t="s">
        <v>46</v>
      </c>
      <c r="H413" s="83" t="s">
        <v>1501</v>
      </c>
      <c r="I413" s="83" t="s">
        <v>1478</v>
      </c>
      <c r="J413" s="83" t="s">
        <v>1682</v>
      </c>
      <c r="K413" s="83" t="s">
        <v>1683</v>
      </c>
      <c r="L413" s="83" t="s">
        <v>3</v>
      </c>
      <c r="M413" s="84" t="s">
        <v>51</v>
      </c>
      <c r="N413" s="83" t="s">
        <v>52</v>
      </c>
      <c r="O413" s="85">
        <v>157</v>
      </c>
      <c r="P413" s="85">
        <f>VLOOKUP(B413,'[1]Student Wthout BRN'!AF$3:AG$294,2,FALSE)</f>
        <v>49</v>
      </c>
      <c r="Q413" s="85">
        <f t="shared" si="44"/>
        <v>108</v>
      </c>
      <c r="R413" s="86">
        <v>8900</v>
      </c>
      <c r="S413" s="87">
        <f t="shared" si="45"/>
        <v>961200</v>
      </c>
      <c r="T413" s="87">
        <f t="shared" si="46"/>
        <v>288360</v>
      </c>
      <c r="U413" s="87">
        <f>VLOOKUP(B413,'Tranche 1-3 2024'!$B$12:$BB$441,53,FALSE)</f>
        <v>1397300</v>
      </c>
      <c r="V413" s="87">
        <f t="shared" si="51"/>
        <v>0</v>
      </c>
      <c r="W413" s="87">
        <f t="shared" si="47"/>
        <v>288360</v>
      </c>
      <c r="X413" s="88">
        <f t="shared" si="48"/>
        <v>288360</v>
      </c>
      <c r="Y413" s="84" t="s">
        <v>51</v>
      </c>
      <c r="Z413" s="84" t="s">
        <v>53</v>
      </c>
      <c r="AA413" s="84" t="s">
        <v>53</v>
      </c>
      <c r="AB413" s="84" t="s">
        <v>53</v>
      </c>
      <c r="AC413" s="84" t="s">
        <v>53</v>
      </c>
      <c r="AD413" s="84" t="s">
        <v>53</v>
      </c>
      <c r="AE413" s="84" t="s">
        <v>51</v>
      </c>
      <c r="AF413" s="84" t="s">
        <v>51</v>
      </c>
      <c r="AG413" s="5"/>
    </row>
    <row r="414" spans="1:33" x14ac:dyDescent="0.25">
      <c r="A414" s="94">
        <f t="shared" si="43"/>
        <v>403</v>
      </c>
      <c r="B414" s="83" t="s">
        <v>1684</v>
      </c>
      <c r="C414" s="83" t="s">
        <v>1685</v>
      </c>
      <c r="D414" s="83" t="s">
        <v>43</v>
      </c>
      <c r="E414" s="83" t="s">
        <v>1476</v>
      </c>
      <c r="F414" s="83" t="s">
        <v>58</v>
      </c>
      <c r="G414" s="83" t="s">
        <v>59</v>
      </c>
      <c r="H414" s="83" t="s">
        <v>1501</v>
      </c>
      <c r="I414" s="83" t="s">
        <v>1478</v>
      </c>
      <c r="J414" s="83" t="s">
        <v>1686</v>
      </c>
      <c r="K414" s="83" t="s">
        <v>1687</v>
      </c>
      <c r="L414" s="83" t="s">
        <v>3</v>
      </c>
      <c r="M414" s="84" t="s">
        <v>51</v>
      </c>
      <c r="N414" s="83" t="s">
        <v>52</v>
      </c>
      <c r="O414" s="85">
        <v>223</v>
      </c>
      <c r="P414" s="85">
        <f>VLOOKUP(B414,'[1]Student Wthout BRN'!AF$3:AG$294,2,FALSE)</f>
        <v>126</v>
      </c>
      <c r="Q414" s="85">
        <f t="shared" si="44"/>
        <v>97</v>
      </c>
      <c r="R414" s="86">
        <v>8900</v>
      </c>
      <c r="S414" s="87">
        <f t="shared" si="45"/>
        <v>863300</v>
      </c>
      <c r="T414" s="87">
        <f t="shared" si="46"/>
        <v>258990</v>
      </c>
      <c r="U414" s="87">
        <f>VLOOKUP(B414,'Tranche 1-3 2024'!$B$12:$BB$441,53,FALSE)</f>
        <v>1984700</v>
      </c>
      <c r="V414" s="87">
        <f t="shared" si="51"/>
        <v>0</v>
      </c>
      <c r="W414" s="87">
        <f t="shared" si="47"/>
        <v>258990</v>
      </c>
      <c r="X414" s="88">
        <f t="shared" si="48"/>
        <v>258990</v>
      </c>
      <c r="Y414" s="84" t="s">
        <v>51</v>
      </c>
      <c r="Z414" s="84" t="s">
        <v>53</v>
      </c>
      <c r="AA414" s="84" t="s">
        <v>53</v>
      </c>
      <c r="AB414" s="84" t="s">
        <v>53</v>
      </c>
      <c r="AC414" s="84" t="s">
        <v>53</v>
      </c>
      <c r="AD414" s="84" t="s">
        <v>53</v>
      </c>
      <c r="AE414" s="84" t="s">
        <v>51</v>
      </c>
      <c r="AF414" s="84" t="s">
        <v>51</v>
      </c>
      <c r="AG414" s="5"/>
    </row>
    <row r="415" spans="1:33" x14ac:dyDescent="0.25">
      <c r="A415" s="94">
        <f t="shared" si="43"/>
        <v>404</v>
      </c>
      <c r="B415" s="83" t="s">
        <v>1688</v>
      </c>
      <c r="C415" s="83" t="s">
        <v>1689</v>
      </c>
      <c r="D415" s="83" t="s">
        <v>43</v>
      </c>
      <c r="E415" s="83" t="s">
        <v>1476</v>
      </c>
      <c r="F415" s="83" t="s">
        <v>58</v>
      </c>
      <c r="G415" s="83" t="s">
        <v>59</v>
      </c>
      <c r="H415" s="83" t="s">
        <v>1501</v>
      </c>
      <c r="I415" s="83" t="s">
        <v>1478</v>
      </c>
      <c r="J415" s="83" t="s">
        <v>1690</v>
      </c>
      <c r="K415" s="83" t="s">
        <v>1691</v>
      </c>
      <c r="L415" s="83" t="s">
        <v>3</v>
      </c>
      <c r="M415" s="84" t="s">
        <v>51</v>
      </c>
      <c r="N415" s="83" t="s">
        <v>52</v>
      </c>
      <c r="O415" s="85">
        <v>82</v>
      </c>
      <c r="P415" s="85">
        <f>VLOOKUP(B415,'[1]Student Wthout BRN'!AF$3:AG$294,2,FALSE)</f>
        <v>81</v>
      </c>
      <c r="Q415" s="85">
        <f t="shared" si="44"/>
        <v>1</v>
      </c>
      <c r="R415" s="86">
        <v>8900</v>
      </c>
      <c r="S415" s="87">
        <f t="shared" si="45"/>
        <v>8900</v>
      </c>
      <c r="T415" s="87">
        <f t="shared" si="46"/>
        <v>2670</v>
      </c>
      <c r="U415" s="87">
        <f>VLOOKUP(B415,'Tranche 1-3 2024'!$B$12:$BB$441,53,FALSE)</f>
        <v>729800</v>
      </c>
      <c r="V415" s="87">
        <f t="shared" si="51"/>
        <v>0</v>
      </c>
      <c r="W415" s="87">
        <f t="shared" si="47"/>
        <v>2670</v>
      </c>
      <c r="X415" s="88">
        <f t="shared" si="48"/>
        <v>2670</v>
      </c>
      <c r="Y415" s="84" t="s">
        <v>51</v>
      </c>
      <c r="Z415" s="84" t="s">
        <v>51</v>
      </c>
      <c r="AA415" s="84" t="s">
        <v>53</v>
      </c>
      <c r="AB415" s="84" t="s">
        <v>53</v>
      </c>
      <c r="AC415" s="84" t="s">
        <v>53</v>
      </c>
      <c r="AD415" s="84" t="s">
        <v>53</v>
      </c>
      <c r="AE415" s="84" t="s">
        <v>51</v>
      </c>
      <c r="AF415" s="84" t="s">
        <v>51</v>
      </c>
      <c r="AG415" s="5"/>
    </row>
    <row r="416" spans="1:33" x14ac:dyDescent="0.25">
      <c r="A416" s="94">
        <f t="shared" si="43"/>
        <v>405</v>
      </c>
      <c r="B416" s="83" t="s">
        <v>1692</v>
      </c>
      <c r="C416" s="83" t="s">
        <v>1693</v>
      </c>
      <c r="D416" s="83" t="s">
        <v>43</v>
      </c>
      <c r="E416" s="83" t="s">
        <v>1476</v>
      </c>
      <c r="F416" s="83" t="s">
        <v>58</v>
      </c>
      <c r="G416" s="83" t="s">
        <v>59</v>
      </c>
      <c r="H416" s="83" t="s">
        <v>1501</v>
      </c>
      <c r="I416" s="83" t="s">
        <v>1478</v>
      </c>
      <c r="J416" s="83"/>
      <c r="K416" s="83"/>
      <c r="L416" s="83" t="s">
        <v>3</v>
      </c>
      <c r="M416" s="84" t="s">
        <v>51</v>
      </c>
      <c r="N416" s="83" t="s">
        <v>52</v>
      </c>
      <c r="O416" s="85">
        <v>96</v>
      </c>
      <c r="P416" s="85">
        <f>VLOOKUP(B416,'[1]Student Wthout BRN'!AF$3:AG$294,2,FALSE)</f>
        <v>17</v>
      </c>
      <c r="Q416" s="85">
        <f t="shared" si="44"/>
        <v>79</v>
      </c>
      <c r="R416" s="86">
        <v>8900</v>
      </c>
      <c r="S416" s="87">
        <f t="shared" si="45"/>
        <v>703100</v>
      </c>
      <c r="T416" s="87">
        <f t="shared" si="46"/>
        <v>210930</v>
      </c>
      <c r="U416" s="87">
        <f>VLOOKUP(B416,'Tranche 1-3 2024'!$B$12:$BB$441,53,FALSE)</f>
        <v>854400</v>
      </c>
      <c r="V416" s="87">
        <f t="shared" si="51"/>
        <v>0</v>
      </c>
      <c r="W416" s="87">
        <f t="shared" si="47"/>
        <v>210930</v>
      </c>
      <c r="X416" s="88">
        <f t="shared" si="48"/>
        <v>210930</v>
      </c>
      <c r="Y416" s="84" t="s">
        <v>51</v>
      </c>
      <c r="Z416" s="84" t="s">
        <v>51</v>
      </c>
      <c r="AA416" s="84" t="s">
        <v>53</v>
      </c>
      <c r="AB416" s="84" t="s">
        <v>53</v>
      </c>
      <c r="AC416" s="84" t="s">
        <v>53</v>
      </c>
      <c r="AD416" s="84" t="s">
        <v>53</v>
      </c>
      <c r="AE416" s="84" t="s">
        <v>51</v>
      </c>
      <c r="AF416" s="84" t="s">
        <v>51</v>
      </c>
      <c r="AG416" s="5"/>
    </row>
    <row r="417" spans="1:33" x14ac:dyDescent="0.25">
      <c r="A417" s="94">
        <f t="shared" si="43"/>
        <v>406</v>
      </c>
      <c r="B417" s="83" t="s">
        <v>1695</v>
      </c>
      <c r="C417" s="83" t="s">
        <v>1696</v>
      </c>
      <c r="D417" s="83" t="s">
        <v>43</v>
      </c>
      <c r="E417" s="83" t="s">
        <v>1476</v>
      </c>
      <c r="F417" s="83" t="s">
        <v>58</v>
      </c>
      <c r="G417" s="83" t="s">
        <v>59</v>
      </c>
      <c r="H417" s="83" t="s">
        <v>1501</v>
      </c>
      <c r="I417" s="83" t="s">
        <v>1478</v>
      </c>
      <c r="J417" s="83" t="s">
        <v>1697</v>
      </c>
      <c r="K417" s="83" t="s">
        <v>1698</v>
      </c>
      <c r="L417" s="83" t="s">
        <v>3</v>
      </c>
      <c r="M417" s="84" t="s">
        <v>51</v>
      </c>
      <c r="N417" s="83" t="s">
        <v>52</v>
      </c>
      <c r="O417" s="85">
        <v>169</v>
      </c>
      <c r="P417" s="85">
        <f>VLOOKUP(B417,'[1]Student Wthout BRN'!AF$3:AG$294,2,FALSE)</f>
        <v>118</v>
      </c>
      <c r="Q417" s="85">
        <f t="shared" si="44"/>
        <v>51</v>
      </c>
      <c r="R417" s="86">
        <v>8900</v>
      </c>
      <c r="S417" s="87">
        <f t="shared" si="45"/>
        <v>453900</v>
      </c>
      <c r="T417" s="87">
        <f t="shared" si="46"/>
        <v>136170</v>
      </c>
      <c r="U417" s="87">
        <f>VLOOKUP(B417,'Tranche 1-3 2024'!$B$12:$BB$441,53,FALSE)</f>
        <v>1504100</v>
      </c>
      <c r="V417" s="87">
        <f t="shared" si="51"/>
        <v>0</v>
      </c>
      <c r="W417" s="87">
        <f t="shared" si="47"/>
        <v>136170</v>
      </c>
      <c r="X417" s="88">
        <f t="shared" si="48"/>
        <v>136170</v>
      </c>
      <c r="Y417" s="84" t="s">
        <v>53</v>
      </c>
      <c r="Z417" s="84" t="s">
        <v>53</v>
      </c>
      <c r="AA417" s="84" t="s">
        <v>53</v>
      </c>
      <c r="AB417" s="84" t="s">
        <v>53</v>
      </c>
      <c r="AC417" s="84" t="s">
        <v>53</v>
      </c>
      <c r="AD417" s="84" t="s">
        <v>53</v>
      </c>
      <c r="AE417" s="84" t="s">
        <v>51</v>
      </c>
      <c r="AF417" s="84" t="s">
        <v>51</v>
      </c>
      <c r="AG417" s="5"/>
    </row>
    <row r="418" spans="1:33" x14ac:dyDescent="0.25">
      <c r="A418" s="94">
        <f t="shared" si="43"/>
        <v>407</v>
      </c>
      <c r="B418" s="83" t="s">
        <v>1699</v>
      </c>
      <c r="C418" s="83" t="s">
        <v>1700</v>
      </c>
      <c r="D418" s="83" t="s">
        <v>43</v>
      </c>
      <c r="E418" s="83" t="s">
        <v>1476</v>
      </c>
      <c r="F418" s="83" t="s">
        <v>58</v>
      </c>
      <c r="G418" s="83" t="s">
        <v>59</v>
      </c>
      <c r="H418" s="83" t="s">
        <v>1501</v>
      </c>
      <c r="I418" s="83" t="s">
        <v>1478</v>
      </c>
      <c r="J418" s="83"/>
      <c r="K418" s="83"/>
      <c r="L418" s="83" t="s">
        <v>3</v>
      </c>
      <c r="M418" s="84" t="s">
        <v>51</v>
      </c>
      <c r="N418" s="83" t="s">
        <v>52</v>
      </c>
      <c r="O418" s="85">
        <v>42</v>
      </c>
      <c r="P418" s="85">
        <f>VLOOKUP(B418,'[1]Student Wthout BRN'!AF$3:AG$294,2,FALSE)</f>
        <v>32</v>
      </c>
      <c r="Q418" s="85">
        <f t="shared" si="44"/>
        <v>10</v>
      </c>
      <c r="R418" s="86">
        <v>8900</v>
      </c>
      <c r="S418" s="87">
        <f t="shared" si="45"/>
        <v>89000</v>
      </c>
      <c r="T418" s="87">
        <f t="shared" si="46"/>
        <v>26700</v>
      </c>
      <c r="U418" s="87">
        <f>VLOOKUP(B418,'Tranche 1-3 2024'!$B$12:$BB$441,53,FALSE)</f>
        <v>416520</v>
      </c>
      <c r="V418" s="87">
        <v>0</v>
      </c>
      <c r="W418" s="87">
        <f t="shared" si="47"/>
        <v>26700</v>
      </c>
      <c r="X418" s="88">
        <f t="shared" si="48"/>
        <v>26700</v>
      </c>
      <c r="Y418" s="84" t="s">
        <v>51</v>
      </c>
      <c r="Z418" s="84" t="s">
        <v>51</v>
      </c>
      <c r="AA418" s="84" t="s">
        <v>53</v>
      </c>
      <c r="AB418" s="84" t="s">
        <v>53</v>
      </c>
      <c r="AC418" s="84" t="s">
        <v>53</v>
      </c>
      <c r="AD418" s="84" t="s">
        <v>53</v>
      </c>
      <c r="AE418" s="84" t="s">
        <v>51</v>
      </c>
      <c r="AF418" s="84" t="s">
        <v>51</v>
      </c>
      <c r="AG418" s="5"/>
    </row>
    <row r="419" spans="1:33" x14ac:dyDescent="0.25">
      <c r="A419" s="94">
        <f t="shared" si="43"/>
        <v>408</v>
      </c>
      <c r="B419" s="83" t="s">
        <v>1701</v>
      </c>
      <c r="C419" s="83" t="s">
        <v>1702</v>
      </c>
      <c r="D419" s="83" t="s">
        <v>43</v>
      </c>
      <c r="E419" s="83" t="s">
        <v>1476</v>
      </c>
      <c r="F419" s="83" t="s">
        <v>58</v>
      </c>
      <c r="G419" s="83" t="s">
        <v>59</v>
      </c>
      <c r="H419" s="83" t="s">
        <v>1501</v>
      </c>
      <c r="I419" s="83" t="s">
        <v>1478</v>
      </c>
      <c r="J419" s="83"/>
      <c r="K419" s="83"/>
      <c r="L419" s="83" t="s">
        <v>3</v>
      </c>
      <c r="M419" s="84" t="s">
        <v>51</v>
      </c>
      <c r="N419" s="83" t="s">
        <v>1703</v>
      </c>
      <c r="O419" s="85">
        <v>51</v>
      </c>
      <c r="P419" s="85">
        <f>VLOOKUP(B419,'[1]Student Wthout BRN'!AF$3:AG$294,2,FALSE)</f>
        <v>4</v>
      </c>
      <c r="Q419" s="85">
        <f t="shared" si="44"/>
        <v>47</v>
      </c>
      <c r="R419" s="86">
        <v>8900</v>
      </c>
      <c r="S419" s="87">
        <f t="shared" si="45"/>
        <v>418300</v>
      </c>
      <c r="T419" s="87">
        <f t="shared" si="46"/>
        <v>125490</v>
      </c>
      <c r="U419" s="87">
        <f>VLOOKUP(B419,'Tranche 1-3 2024'!$B$12:$BB$441,53,FALSE)</f>
        <v>453900</v>
      </c>
      <c r="V419" s="87">
        <f t="shared" ref="V419:V427" si="52">O419*R419-U419</f>
        <v>0</v>
      </c>
      <c r="W419" s="87">
        <f t="shared" si="47"/>
        <v>125490</v>
      </c>
      <c r="X419" s="88">
        <f t="shared" si="48"/>
        <v>125490</v>
      </c>
      <c r="Y419" s="84" t="s">
        <v>51</v>
      </c>
      <c r="Z419" s="84" t="s">
        <v>51</v>
      </c>
      <c r="AA419" s="84" t="s">
        <v>51</v>
      </c>
      <c r="AB419" s="84" t="s">
        <v>51</v>
      </c>
      <c r="AC419" s="84" t="s">
        <v>51</v>
      </c>
      <c r="AD419" s="84" t="s">
        <v>51</v>
      </c>
      <c r="AE419" s="84" t="s">
        <v>51</v>
      </c>
      <c r="AF419" s="84" t="s">
        <v>51</v>
      </c>
      <c r="AG419" s="5"/>
    </row>
    <row r="420" spans="1:33" x14ac:dyDescent="0.25">
      <c r="A420" s="94">
        <f t="shared" si="43"/>
        <v>409</v>
      </c>
      <c r="B420" s="83" t="s">
        <v>1704</v>
      </c>
      <c r="C420" s="83" t="s">
        <v>1705</v>
      </c>
      <c r="D420" s="83" t="s">
        <v>56</v>
      </c>
      <c r="E420" s="83" t="s">
        <v>1476</v>
      </c>
      <c r="F420" s="83" t="s">
        <v>58</v>
      </c>
      <c r="G420" s="83" t="s">
        <v>59</v>
      </c>
      <c r="H420" s="83" t="s">
        <v>1501</v>
      </c>
      <c r="I420" s="83" t="s">
        <v>1478</v>
      </c>
      <c r="J420" s="83" t="s">
        <v>1706</v>
      </c>
      <c r="K420" s="83" t="s">
        <v>1707</v>
      </c>
      <c r="L420" s="83" t="s">
        <v>3</v>
      </c>
      <c r="M420" s="84" t="s">
        <v>51</v>
      </c>
      <c r="N420" s="83" t="s">
        <v>52</v>
      </c>
      <c r="O420" s="85">
        <v>89</v>
      </c>
      <c r="P420" s="85">
        <f>VLOOKUP(B420,'[1]Student Wthout BRN'!AF$3:AG$294,2,FALSE)</f>
        <v>59</v>
      </c>
      <c r="Q420" s="85">
        <f t="shared" si="44"/>
        <v>30</v>
      </c>
      <c r="R420" s="86">
        <v>8900</v>
      </c>
      <c r="S420" s="87">
        <f t="shared" si="45"/>
        <v>267000</v>
      </c>
      <c r="T420" s="87">
        <f t="shared" si="46"/>
        <v>80100</v>
      </c>
      <c r="U420" s="87">
        <f>VLOOKUP(B420,'Tranche 1-3 2024'!$B$12:$BB$441,53,FALSE)</f>
        <v>792100</v>
      </c>
      <c r="V420" s="87">
        <f t="shared" si="52"/>
        <v>0</v>
      </c>
      <c r="W420" s="87">
        <f t="shared" si="47"/>
        <v>80100</v>
      </c>
      <c r="X420" s="88">
        <f t="shared" si="48"/>
        <v>80100</v>
      </c>
      <c r="Y420" s="84" t="s">
        <v>51</v>
      </c>
      <c r="Z420" s="84" t="s">
        <v>51</v>
      </c>
      <c r="AA420" s="84" t="s">
        <v>53</v>
      </c>
      <c r="AB420" s="84" t="s">
        <v>53</v>
      </c>
      <c r="AC420" s="84" t="s">
        <v>53</v>
      </c>
      <c r="AD420" s="84" t="s">
        <v>53</v>
      </c>
      <c r="AE420" s="84" t="s">
        <v>51</v>
      </c>
      <c r="AF420" s="84" t="s">
        <v>51</v>
      </c>
      <c r="AG420" s="5"/>
    </row>
    <row r="421" spans="1:33" x14ac:dyDescent="0.25">
      <c r="A421" s="94">
        <f t="shared" si="43"/>
        <v>410</v>
      </c>
      <c r="B421" s="83" t="s">
        <v>1708</v>
      </c>
      <c r="C421" s="83" t="s">
        <v>1709</v>
      </c>
      <c r="D421" s="83" t="s">
        <v>43</v>
      </c>
      <c r="E421" s="83" t="s">
        <v>1476</v>
      </c>
      <c r="F421" s="83" t="s">
        <v>58</v>
      </c>
      <c r="G421" s="83" t="s">
        <v>59</v>
      </c>
      <c r="H421" s="83" t="s">
        <v>1501</v>
      </c>
      <c r="I421" s="83" t="s">
        <v>1478</v>
      </c>
      <c r="J421" s="83" t="s">
        <v>1710</v>
      </c>
      <c r="K421" s="83" t="s">
        <v>1711</v>
      </c>
      <c r="L421" s="83" t="s">
        <v>3</v>
      </c>
      <c r="M421" s="84" t="s">
        <v>51</v>
      </c>
      <c r="N421" s="83" t="s">
        <v>52</v>
      </c>
      <c r="O421" s="85">
        <v>168</v>
      </c>
      <c r="P421" s="85">
        <f>VLOOKUP(B421,'[1]Student Wthout BRN'!AF$3:AG$294,2,FALSE)</f>
        <v>9</v>
      </c>
      <c r="Q421" s="85">
        <f t="shared" si="44"/>
        <v>159</v>
      </c>
      <c r="R421" s="86">
        <v>8900</v>
      </c>
      <c r="S421" s="87">
        <f t="shared" si="45"/>
        <v>1415100</v>
      </c>
      <c r="T421" s="87">
        <f t="shared" si="46"/>
        <v>424530</v>
      </c>
      <c r="U421" s="87">
        <f>VLOOKUP(B421,'Tranche 1-3 2024'!$B$12:$BB$441,53,FALSE)</f>
        <v>1495200</v>
      </c>
      <c r="V421" s="87">
        <f t="shared" si="52"/>
        <v>0</v>
      </c>
      <c r="W421" s="87">
        <f t="shared" si="47"/>
        <v>424530</v>
      </c>
      <c r="X421" s="88">
        <f t="shared" si="48"/>
        <v>424530</v>
      </c>
      <c r="Y421" s="84" t="s">
        <v>53</v>
      </c>
      <c r="Z421" s="84" t="s">
        <v>53</v>
      </c>
      <c r="AA421" s="84" t="s">
        <v>53</v>
      </c>
      <c r="AB421" s="84" t="s">
        <v>53</v>
      </c>
      <c r="AC421" s="84" t="s">
        <v>53</v>
      </c>
      <c r="AD421" s="84" t="s">
        <v>53</v>
      </c>
      <c r="AE421" s="84" t="s">
        <v>51</v>
      </c>
      <c r="AF421" s="84" t="s">
        <v>51</v>
      </c>
      <c r="AG421" s="5"/>
    </row>
    <row r="422" spans="1:33" x14ac:dyDescent="0.25">
      <c r="A422" s="94">
        <f t="shared" si="43"/>
        <v>411</v>
      </c>
      <c r="B422" s="83" t="s">
        <v>1712</v>
      </c>
      <c r="C422" s="83" t="s">
        <v>1713</v>
      </c>
      <c r="D422" s="83" t="s">
        <v>43</v>
      </c>
      <c r="E422" s="83" t="s">
        <v>1476</v>
      </c>
      <c r="F422" s="83" t="s">
        <v>58</v>
      </c>
      <c r="G422" s="83" t="s">
        <v>59</v>
      </c>
      <c r="H422" s="83" t="s">
        <v>1501</v>
      </c>
      <c r="I422" s="83" t="s">
        <v>1478</v>
      </c>
      <c r="J422" s="83" t="s">
        <v>1714</v>
      </c>
      <c r="K422" s="83" t="s">
        <v>1715</v>
      </c>
      <c r="L422" s="83" t="s">
        <v>3</v>
      </c>
      <c r="M422" s="84" t="s">
        <v>51</v>
      </c>
      <c r="N422" s="83" t="s">
        <v>52</v>
      </c>
      <c r="O422" s="85">
        <v>21</v>
      </c>
      <c r="P422" s="85">
        <f>VLOOKUP(B422,'[1]Student Wthout BRN'!AF$3:AG$294,2,FALSE)</f>
        <v>8</v>
      </c>
      <c r="Q422" s="85">
        <f t="shared" si="44"/>
        <v>13</v>
      </c>
      <c r="R422" s="86">
        <v>8900</v>
      </c>
      <c r="S422" s="87">
        <f t="shared" si="45"/>
        <v>115700</v>
      </c>
      <c r="T422" s="87">
        <f t="shared" si="46"/>
        <v>34710</v>
      </c>
      <c r="U422" s="87">
        <f>VLOOKUP(B422,'Tranche 1-3 2024'!$B$12:$BB$441,53,FALSE)</f>
        <v>186900</v>
      </c>
      <c r="V422" s="87">
        <f t="shared" si="52"/>
        <v>0</v>
      </c>
      <c r="W422" s="87">
        <f t="shared" si="47"/>
        <v>34710</v>
      </c>
      <c r="X422" s="88">
        <f t="shared" si="48"/>
        <v>34710</v>
      </c>
      <c r="Y422" s="84" t="s">
        <v>51</v>
      </c>
      <c r="Z422" s="84" t="s">
        <v>53</v>
      </c>
      <c r="AA422" s="84" t="s">
        <v>53</v>
      </c>
      <c r="AB422" s="84" t="s">
        <v>53</v>
      </c>
      <c r="AC422" s="84" t="s">
        <v>53</v>
      </c>
      <c r="AD422" s="84" t="s">
        <v>53</v>
      </c>
      <c r="AE422" s="84" t="s">
        <v>51</v>
      </c>
      <c r="AF422" s="84" t="s">
        <v>51</v>
      </c>
      <c r="AG422" s="5"/>
    </row>
    <row r="423" spans="1:33" x14ac:dyDescent="0.25">
      <c r="A423" s="94">
        <f t="shared" ref="A423:A440" si="53">A422+1</f>
        <v>412</v>
      </c>
      <c r="B423" s="83" t="s">
        <v>1716</v>
      </c>
      <c r="C423" s="83" t="s">
        <v>1717</v>
      </c>
      <c r="D423" s="83" t="s">
        <v>56</v>
      </c>
      <c r="E423" s="83" t="s">
        <v>179</v>
      </c>
      <c r="F423" s="83" t="s">
        <v>45</v>
      </c>
      <c r="G423" s="83" t="s">
        <v>46</v>
      </c>
      <c r="H423" s="83" t="s">
        <v>1501</v>
      </c>
      <c r="I423" s="83" t="s">
        <v>1478</v>
      </c>
      <c r="J423" s="83" t="s">
        <v>1718</v>
      </c>
      <c r="K423" s="83" t="s">
        <v>1719</v>
      </c>
      <c r="L423" s="83" t="s">
        <v>3</v>
      </c>
      <c r="M423" s="84" t="s">
        <v>51</v>
      </c>
      <c r="N423" s="83" t="s">
        <v>52</v>
      </c>
      <c r="O423" s="85">
        <v>210</v>
      </c>
      <c r="P423" s="85">
        <f>VLOOKUP(B423,'[1]Student Wthout BRN'!AF$3:AG$294,2,FALSE)</f>
        <v>169</v>
      </c>
      <c r="Q423" s="85">
        <f t="shared" ref="Q423:Q442" si="54">O423-P423</f>
        <v>41</v>
      </c>
      <c r="R423" s="86">
        <v>8900</v>
      </c>
      <c r="S423" s="87">
        <f t="shared" ref="S423:S442" si="55">Q423*R423</f>
        <v>364900</v>
      </c>
      <c r="T423" s="87">
        <f t="shared" ref="T423:T442" si="56">S423*30%</f>
        <v>109470</v>
      </c>
      <c r="U423" s="87">
        <f>VLOOKUP(B423,'Tranche 1-3 2024'!$B$12:$BB$441,53,FALSE)</f>
        <v>1869000</v>
      </c>
      <c r="V423" s="87">
        <f t="shared" si="52"/>
        <v>0</v>
      </c>
      <c r="W423" s="87">
        <f t="shared" ref="W423:W442" si="57">T423+V423</f>
        <v>109470</v>
      </c>
      <c r="X423" s="88">
        <f t="shared" ref="X423:X442" si="58">IF(W423&gt;=0,W423,0)</f>
        <v>109470</v>
      </c>
      <c r="Y423" s="84" t="s">
        <v>51</v>
      </c>
      <c r="Z423" s="84" t="s">
        <v>53</v>
      </c>
      <c r="AA423" s="84" t="s">
        <v>53</v>
      </c>
      <c r="AB423" s="84" t="s">
        <v>53</v>
      </c>
      <c r="AC423" s="84" t="s">
        <v>53</v>
      </c>
      <c r="AD423" s="84" t="s">
        <v>53</v>
      </c>
      <c r="AE423" s="84" t="s">
        <v>51</v>
      </c>
      <c r="AF423" s="84" t="s">
        <v>51</v>
      </c>
      <c r="AG423" s="5"/>
    </row>
    <row r="424" spans="1:33" x14ac:dyDescent="0.25">
      <c r="A424" s="94">
        <f t="shared" si="53"/>
        <v>413</v>
      </c>
      <c r="B424" s="83" t="s">
        <v>1720</v>
      </c>
      <c r="C424" s="83" t="s">
        <v>1721</v>
      </c>
      <c r="D424" s="83" t="s">
        <v>56</v>
      </c>
      <c r="E424" s="83" t="s">
        <v>1476</v>
      </c>
      <c r="F424" s="83" t="s">
        <v>58</v>
      </c>
      <c r="G424" s="83" t="s">
        <v>59</v>
      </c>
      <c r="H424" s="83" t="s">
        <v>1501</v>
      </c>
      <c r="I424" s="83" t="s">
        <v>1478</v>
      </c>
      <c r="J424" s="83" t="s">
        <v>1722</v>
      </c>
      <c r="K424" s="83" t="s">
        <v>1723</v>
      </c>
      <c r="L424" s="83" t="s">
        <v>3</v>
      </c>
      <c r="M424" s="84" t="s">
        <v>51</v>
      </c>
      <c r="N424" s="83" t="s">
        <v>52</v>
      </c>
      <c r="O424" s="85">
        <v>106</v>
      </c>
      <c r="P424" s="85">
        <f>VLOOKUP(B424,'[1]Student Wthout BRN'!AF$3:AG$294,2,FALSE)</f>
        <v>7</v>
      </c>
      <c r="Q424" s="85">
        <f t="shared" si="54"/>
        <v>99</v>
      </c>
      <c r="R424" s="86">
        <v>8900</v>
      </c>
      <c r="S424" s="87">
        <f t="shared" si="55"/>
        <v>881100</v>
      </c>
      <c r="T424" s="87">
        <f t="shared" si="56"/>
        <v>264330</v>
      </c>
      <c r="U424" s="87">
        <f>VLOOKUP(B424,'Tranche 1-3 2024'!$B$12:$BB$441,53,FALSE)</f>
        <v>943400</v>
      </c>
      <c r="V424" s="87">
        <f t="shared" si="52"/>
        <v>0</v>
      </c>
      <c r="W424" s="87">
        <f t="shared" si="57"/>
        <v>264330</v>
      </c>
      <c r="X424" s="88">
        <f t="shared" si="58"/>
        <v>264330</v>
      </c>
      <c r="Y424" s="84" t="s">
        <v>51</v>
      </c>
      <c r="Z424" s="84" t="s">
        <v>53</v>
      </c>
      <c r="AA424" s="84" t="s">
        <v>53</v>
      </c>
      <c r="AB424" s="84" t="s">
        <v>53</v>
      </c>
      <c r="AC424" s="84" t="s">
        <v>53</v>
      </c>
      <c r="AD424" s="84" t="s">
        <v>53</v>
      </c>
      <c r="AE424" s="84" t="s">
        <v>51</v>
      </c>
      <c r="AF424" s="84" t="s">
        <v>51</v>
      </c>
      <c r="AG424" s="5"/>
    </row>
    <row r="425" spans="1:33" x14ac:dyDescent="0.25">
      <c r="A425" s="94">
        <f t="shared" si="53"/>
        <v>414</v>
      </c>
      <c r="B425" s="83" t="s">
        <v>1724</v>
      </c>
      <c r="C425" s="83" t="s">
        <v>1725</v>
      </c>
      <c r="D425" s="83" t="s">
        <v>56</v>
      </c>
      <c r="E425" s="83" t="s">
        <v>1476</v>
      </c>
      <c r="F425" s="83" t="s">
        <v>58</v>
      </c>
      <c r="G425" s="83" t="s">
        <v>59</v>
      </c>
      <c r="H425" s="83" t="s">
        <v>1501</v>
      </c>
      <c r="I425" s="83" t="s">
        <v>1478</v>
      </c>
      <c r="J425" s="83" t="s">
        <v>1726</v>
      </c>
      <c r="K425" s="83" t="s">
        <v>1727</v>
      </c>
      <c r="L425" s="83" t="s">
        <v>3</v>
      </c>
      <c r="M425" s="84" t="s">
        <v>51</v>
      </c>
      <c r="N425" s="83" t="s">
        <v>52</v>
      </c>
      <c r="O425" s="85">
        <v>69</v>
      </c>
      <c r="P425" s="85">
        <f>VLOOKUP(B425,'[1]Student Wthout BRN'!AF$3:AG$294,2,FALSE)</f>
        <v>9</v>
      </c>
      <c r="Q425" s="85">
        <f t="shared" si="54"/>
        <v>60</v>
      </c>
      <c r="R425" s="86">
        <v>8900</v>
      </c>
      <c r="S425" s="87">
        <f t="shared" si="55"/>
        <v>534000</v>
      </c>
      <c r="T425" s="87">
        <f t="shared" si="56"/>
        <v>160200</v>
      </c>
      <c r="U425" s="87">
        <f>VLOOKUP(B425,'Tranche 1-3 2024'!$B$12:$BB$441,53,FALSE)</f>
        <v>614100</v>
      </c>
      <c r="V425" s="87">
        <f t="shared" si="52"/>
        <v>0</v>
      </c>
      <c r="W425" s="87">
        <f t="shared" si="57"/>
        <v>160200</v>
      </c>
      <c r="X425" s="88">
        <f t="shared" si="58"/>
        <v>160200</v>
      </c>
      <c r="Y425" s="84" t="s">
        <v>51</v>
      </c>
      <c r="Z425" s="84" t="s">
        <v>51</v>
      </c>
      <c r="AA425" s="84" t="s">
        <v>53</v>
      </c>
      <c r="AB425" s="84" t="s">
        <v>53</v>
      </c>
      <c r="AC425" s="84" t="s">
        <v>53</v>
      </c>
      <c r="AD425" s="84" t="s">
        <v>53</v>
      </c>
      <c r="AE425" s="84" t="s">
        <v>51</v>
      </c>
      <c r="AF425" s="84" t="s">
        <v>51</v>
      </c>
      <c r="AG425" s="5"/>
    </row>
    <row r="426" spans="1:33" x14ac:dyDescent="0.25">
      <c r="A426" s="94">
        <f t="shared" si="53"/>
        <v>415</v>
      </c>
      <c r="B426" s="83" t="s">
        <v>1728</v>
      </c>
      <c r="C426" s="83" t="s">
        <v>1694</v>
      </c>
      <c r="D426" s="83" t="s">
        <v>43</v>
      </c>
      <c r="E426" s="83" t="s">
        <v>193</v>
      </c>
      <c r="F426" s="83" t="s">
        <v>45</v>
      </c>
      <c r="G426" s="83" t="s">
        <v>46</v>
      </c>
      <c r="H426" s="83" t="s">
        <v>1501</v>
      </c>
      <c r="I426" s="83" t="s">
        <v>1478</v>
      </c>
      <c r="J426" s="83"/>
      <c r="K426" s="83"/>
      <c r="L426" s="83" t="s">
        <v>3</v>
      </c>
      <c r="M426" s="84" t="s">
        <v>51</v>
      </c>
      <c r="N426" s="83" t="s">
        <v>52</v>
      </c>
      <c r="O426" s="85">
        <v>93</v>
      </c>
      <c r="P426" s="85">
        <f>VLOOKUP(B426,'[1]Student Wthout BRN'!AF$3:AG$294,2,FALSE)</f>
        <v>29</v>
      </c>
      <c r="Q426" s="85">
        <f t="shared" si="54"/>
        <v>64</v>
      </c>
      <c r="R426" s="86">
        <v>8900</v>
      </c>
      <c r="S426" s="87">
        <f t="shared" si="55"/>
        <v>569600</v>
      </c>
      <c r="T426" s="87">
        <f t="shared" si="56"/>
        <v>170880</v>
      </c>
      <c r="U426" s="87">
        <f>VLOOKUP(B426,'Tranche 1-3 2024'!$B$12:$BB$441,53,FALSE)</f>
        <v>827700</v>
      </c>
      <c r="V426" s="87">
        <f t="shared" si="52"/>
        <v>0</v>
      </c>
      <c r="W426" s="87">
        <f t="shared" si="57"/>
        <v>170880</v>
      </c>
      <c r="X426" s="88">
        <f t="shared" si="58"/>
        <v>170880</v>
      </c>
      <c r="Y426" s="84" t="s">
        <v>51</v>
      </c>
      <c r="Z426" s="84" t="s">
        <v>51</v>
      </c>
      <c r="AA426" s="84" t="s">
        <v>51</v>
      </c>
      <c r="AB426" s="84" t="s">
        <v>51</v>
      </c>
      <c r="AC426" s="84" t="s">
        <v>51</v>
      </c>
      <c r="AD426" s="84" t="s">
        <v>51</v>
      </c>
      <c r="AE426" s="84" t="s">
        <v>51</v>
      </c>
      <c r="AF426" s="84" t="s">
        <v>51</v>
      </c>
      <c r="AG426" s="5"/>
    </row>
    <row r="427" spans="1:33" x14ac:dyDescent="0.25">
      <c r="A427" s="94">
        <f t="shared" si="53"/>
        <v>416</v>
      </c>
      <c r="B427" s="83" t="s">
        <v>1729</v>
      </c>
      <c r="C427" s="83" t="s">
        <v>1730</v>
      </c>
      <c r="D427" s="83" t="s">
        <v>43</v>
      </c>
      <c r="E427" s="83" t="s">
        <v>1476</v>
      </c>
      <c r="F427" s="83" t="s">
        <v>58</v>
      </c>
      <c r="G427" s="83" t="s">
        <v>59</v>
      </c>
      <c r="H427" s="83" t="s">
        <v>1501</v>
      </c>
      <c r="I427" s="83" t="s">
        <v>1478</v>
      </c>
      <c r="J427" s="83" t="s">
        <v>1731</v>
      </c>
      <c r="K427" s="83" t="s">
        <v>1732</v>
      </c>
      <c r="L427" s="83" t="s">
        <v>3</v>
      </c>
      <c r="M427" s="84" t="s">
        <v>51</v>
      </c>
      <c r="N427" s="83" t="s">
        <v>52</v>
      </c>
      <c r="O427" s="85">
        <v>183</v>
      </c>
      <c r="P427" s="85">
        <f>VLOOKUP(B427,'[1]Student Wthout BRN'!AF$3:AG$294,2,FALSE)</f>
        <v>74</v>
      </c>
      <c r="Q427" s="85">
        <f t="shared" si="54"/>
        <v>109</v>
      </c>
      <c r="R427" s="86">
        <v>8900</v>
      </c>
      <c r="S427" s="87">
        <f t="shared" si="55"/>
        <v>970100</v>
      </c>
      <c r="T427" s="87">
        <f t="shared" si="56"/>
        <v>291030</v>
      </c>
      <c r="U427" s="87">
        <f>VLOOKUP(B427,'Tranche 1-3 2024'!$B$12:$BB$441,53,FALSE)</f>
        <v>1628700</v>
      </c>
      <c r="V427" s="87">
        <f t="shared" si="52"/>
        <v>0</v>
      </c>
      <c r="W427" s="87">
        <f t="shared" si="57"/>
        <v>291030</v>
      </c>
      <c r="X427" s="88">
        <f t="shared" si="58"/>
        <v>291030</v>
      </c>
      <c r="Y427" s="84" t="s">
        <v>51</v>
      </c>
      <c r="Z427" s="84" t="s">
        <v>53</v>
      </c>
      <c r="AA427" s="84" t="s">
        <v>53</v>
      </c>
      <c r="AB427" s="84" t="s">
        <v>53</v>
      </c>
      <c r="AC427" s="84" t="s">
        <v>53</v>
      </c>
      <c r="AD427" s="84" t="s">
        <v>53</v>
      </c>
      <c r="AE427" s="84" t="s">
        <v>51</v>
      </c>
      <c r="AF427" s="84" t="s">
        <v>51</v>
      </c>
      <c r="AG427" s="5"/>
    </row>
    <row r="428" spans="1:33" x14ac:dyDescent="0.25">
      <c r="A428" s="94">
        <f t="shared" si="53"/>
        <v>417</v>
      </c>
      <c r="B428" s="83" t="s">
        <v>1733</v>
      </c>
      <c r="C428" s="83" t="s">
        <v>1734</v>
      </c>
      <c r="D428" s="83" t="s">
        <v>43</v>
      </c>
      <c r="E428" s="83" t="s">
        <v>1476</v>
      </c>
      <c r="F428" s="83" t="s">
        <v>58</v>
      </c>
      <c r="G428" s="83" t="s">
        <v>59</v>
      </c>
      <c r="H428" s="83" t="s">
        <v>1735</v>
      </c>
      <c r="I428" s="83" t="s">
        <v>1478</v>
      </c>
      <c r="J428" s="83" t="s">
        <v>1736</v>
      </c>
      <c r="K428" s="83" t="s">
        <v>1737</v>
      </c>
      <c r="L428" s="83" t="s">
        <v>3</v>
      </c>
      <c r="M428" s="84" t="s">
        <v>51</v>
      </c>
      <c r="N428" s="83" t="s">
        <v>52</v>
      </c>
      <c r="O428" s="85">
        <v>67</v>
      </c>
      <c r="P428" s="85"/>
      <c r="Q428" s="85">
        <f t="shared" si="54"/>
        <v>67</v>
      </c>
      <c r="R428" s="86">
        <v>8900</v>
      </c>
      <c r="S428" s="87">
        <f t="shared" si="55"/>
        <v>596300</v>
      </c>
      <c r="T428" s="87">
        <f t="shared" si="56"/>
        <v>178890</v>
      </c>
      <c r="U428" s="87">
        <f>VLOOKUP(B428,'Tranche 1-3 2024'!$B$12:$BB$441,53,FALSE)</f>
        <v>993240</v>
      </c>
      <c r="V428" s="87">
        <v>-50000</v>
      </c>
      <c r="W428" s="87">
        <f t="shared" si="57"/>
        <v>128890</v>
      </c>
      <c r="X428" s="88">
        <f t="shared" si="58"/>
        <v>128890</v>
      </c>
      <c r="Y428" s="84" t="s">
        <v>51</v>
      </c>
      <c r="Z428" s="84" t="s">
        <v>51</v>
      </c>
      <c r="AA428" s="84" t="s">
        <v>53</v>
      </c>
      <c r="AB428" s="84" t="s">
        <v>53</v>
      </c>
      <c r="AC428" s="84" t="s">
        <v>53</v>
      </c>
      <c r="AD428" s="84" t="s">
        <v>53</v>
      </c>
      <c r="AE428" s="84" t="s">
        <v>51</v>
      </c>
      <c r="AF428" s="84" t="s">
        <v>51</v>
      </c>
      <c r="AG428" s="5"/>
    </row>
    <row r="429" spans="1:33" x14ac:dyDescent="0.25">
      <c r="A429" s="94">
        <f t="shared" si="53"/>
        <v>418</v>
      </c>
      <c r="B429" s="83" t="s">
        <v>1738</v>
      </c>
      <c r="C429" s="83" t="s">
        <v>1739</v>
      </c>
      <c r="D429" s="83" t="s">
        <v>43</v>
      </c>
      <c r="E429" s="83" t="s">
        <v>1476</v>
      </c>
      <c r="F429" s="83" t="s">
        <v>58</v>
      </c>
      <c r="G429" s="83" t="s">
        <v>59</v>
      </c>
      <c r="H429" s="83" t="s">
        <v>1501</v>
      </c>
      <c r="I429" s="83" t="s">
        <v>1478</v>
      </c>
      <c r="J429" s="83" t="s">
        <v>1740</v>
      </c>
      <c r="K429" s="83" t="s">
        <v>1741</v>
      </c>
      <c r="L429" s="83" t="s">
        <v>3</v>
      </c>
      <c r="M429" s="84" t="s">
        <v>51</v>
      </c>
      <c r="N429" s="83" t="s">
        <v>52</v>
      </c>
      <c r="O429" s="85">
        <v>122</v>
      </c>
      <c r="P429" s="85">
        <f>VLOOKUP(B429,'[1]Student Wthout BRN'!AF$3:AG$294,2,FALSE)</f>
        <v>47</v>
      </c>
      <c r="Q429" s="85">
        <f t="shared" si="54"/>
        <v>75</v>
      </c>
      <c r="R429" s="86">
        <v>8900</v>
      </c>
      <c r="S429" s="87">
        <f t="shared" si="55"/>
        <v>667500</v>
      </c>
      <c r="T429" s="87">
        <f t="shared" si="56"/>
        <v>200250</v>
      </c>
      <c r="U429" s="87">
        <f>VLOOKUP(B429,'Tranche 1-3 2024'!$B$12:$BB$441,53,FALSE)</f>
        <v>1085800</v>
      </c>
      <c r="V429" s="87">
        <f t="shared" ref="V429:V440" si="59">O429*R429-U429</f>
        <v>0</v>
      </c>
      <c r="W429" s="87">
        <f t="shared" si="57"/>
        <v>200250</v>
      </c>
      <c r="X429" s="88">
        <f t="shared" si="58"/>
        <v>200250</v>
      </c>
      <c r="Y429" s="84" t="s">
        <v>51</v>
      </c>
      <c r="Z429" s="84" t="s">
        <v>51</v>
      </c>
      <c r="AA429" s="84" t="s">
        <v>53</v>
      </c>
      <c r="AB429" s="84" t="s">
        <v>53</v>
      </c>
      <c r="AC429" s="84" t="s">
        <v>53</v>
      </c>
      <c r="AD429" s="84" t="s">
        <v>53</v>
      </c>
      <c r="AE429" s="84" t="s">
        <v>51</v>
      </c>
      <c r="AF429" s="84" t="s">
        <v>51</v>
      </c>
      <c r="AG429" s="5"/>
    </row>
    <row r="430" spans="1:33" x14ac:dyDescent="0.25">
      <c r="A430" s="94">
        <f t="shared" si="53"/>
        <v>419</v>
      </c>
      <c r="B430" s="83" t="s">
        <v>1742</v>
      </c>
      <c r="C430" s="83" t="s">
        <v>1743</v>
      </c>
      <c r="D430" s="83" t="s">
        <v>43</v>
      </c>
      <c r="E430" s="83" t="s">
        <v>1476</v>
      </c>
      <c r="F430" s="83" t="s">
        <v>58</v>
      </c>
      <c r="G430" s="83" t="s">
        <v>59</v>
      </c>
      <c r="H430" s="83" t="s">
        <v>1501</v>
      </c>
      <c r="I430" s="83" t="s">
        <v>1478</v>
      </c>
      <c r="J430" s="83" t="s">
        <v>1744</v>
      </c>
      <c r="K430" s="83" t="s">
        <v>1745</v>
      </c>
      <c r="L430" s="83" t="s">
        <v>3</v>
      </c>
      <c r="M430" s="84" t="s">
        <v>51</v>
      </c>
      <c r="N430" s="83" t="s">
        <v>52</v>
      </c>
      <c r="O430" s="85">
        <v>205</v>
      </c>
      <c r="P430" s="85">
        <f>VLOOKUP(B430,'[1]Student Wthout BRN'!AF$3:AG$294,2,FALSE)</f>
        <v>31</v>
      </c>
      <c r="Q430" s="85">
        <f t="shared" si="54"/>
        <v>174</v>
      </c>
      <c r="R430" s="86">
        <v>8900</v>
      </c>
      <c r="S430" s="87">
        <f t="shared" si="55"/>
        <v>1548600</v>
      </c>
      <c r="T430" s="87">
        <f t="shared" si="56"/>
        <v>464580</v>
      </c>
      <c r="U430" s="87">
        <f>VLOOKUP(B430,'Tranche 1-3 2024'!$B$12:$BB$441,53,FALSE)</f>
        <v>1824500</v>
      </c>
      <c r="V430" s="87">
        <f t="shared" si="59"/>
        <v>0</v>
      </c>
      <c r="W430" s="87">
        <f t="shared" si="57"/>
        <v>464580</v>
      </c>
      <c r="X430" s="88">
        <f t="shared" si="58"/>
        <v>464580</v>
      </c>
      <c r="Y430" s="84" t="s">
        <v>53</v>
      </c>
      <c r="Z430" s="84" t="s">
        <v>53</v>
      </c>
      <c r="AA430" s="84" t="s">
        <v>53</v>
      </c>
      <c r="AB430" s="84" t="s">
        <v>53</v>
      </c>
      <c r="AC430" s="84" t="s">
        <v>53</v>
      </c>
      <c r="AD430" s="84" t="s">
        <v>53</v>
      </c>
      <c r="AE430" s="84" t="s">
        <v>51</v>
      </c>
      <c r="AF430" s="84" t="s">
        <v>51</v>
      </c>
      <c r="AG430" s="5"/>
    </row>
    <row r="431" spans="1:33" x14ac:dyDescent="0.25">
      <c r="A431" s="94">
        <f t="shared" si="53"/>
        <v>420</v>
      </c>
      <c r="B431" s="83" t="s">
        <v>1746</v>
      </c>
      <c r="C431" s="83" t="s">
        <v>1747</v>
      </c>
      <c r="D431" s="83" t="s">
        <v>56</v>
      </c>
      <c r="E431" s="83" t="s">
        <v>1476</v>
      </c>
      <c r="F431" s="83" t="s">
        <v>58</v>
      </c>
      <c r="G431" s="83" t="s">
        <v>59</v>
      </c>
      <c r="H431" s="83" t="s">
        <v>1501</v>
      </c>
      <c r="I431" s="83" t="s">
        <v>1478</v>
      </c>
      <c r="J431" s="83" t="s">
        <v>1748</v>
      </c>
      <c r="K431" s="83" t="s">
        <v>1749</v>
      </c>
      <c r="L431" s="83" t="s">
        <v>3</v>
      </c>
      <c r="M431" s="84" t="s">
        <v>51</v>
      </c>
      <c r="N431" s="83" t="s">
        <v>52</v>
      </c>
      <c r="O431" s="85">
        <v>233</v>
      </c>
      <c r="P431" s="85">
        <f>VLOOKUP(B431,'[1]Student Wthout BRN'!AF$3:AG$294,2,FALSE)</f>
        <v>104</v>
      </c>
      <c r="Q431" s="85">
        <f t="shared" si="54"/>
        <v>129</v>
      </c>
      <c r="R431" s="86">
        <v>8900</v>
      </c>
      <c r="S431" s="87">
        <f t="shared" si="55"/>
        <v>1148100</v>
      </c>
      <c r="T431" s="87">
        <f t="shared" si="56"/>
        <v>344430</v>
      </c>
      <c r="U431" s="87">
        <f>VLOOKUP(B431,'Tranche 1-3 2024'!$B$12:$BB$441,53,FALSE)</f>
        <v>2118200</v>
      </c>
      <c r="V431" s="87">
        <f t="shared" si="59"/>
        <v>-44500</v>
      </c>
      <c r="W431" s="87">
        <f t="shared" si="57"/>
        <v>299930</v>
      </c>
      <c r="X431" s="88">
        <f t="shared" si="58"/>
        <v>299930</v>
      </c>
      <c r="Y431" s="84" t="s">
        <v>51</v>
      </c>
      <c r="Z431" s="84" t="s">
        <v>53</v>
      </c>
      <c r="AA431" s="84" t="s">
        <v>53</v>
      </c>
      <c r="AB431" s="84" t="s">
        <v>53</v>
      </c>
      <c r="AC431" s="84" t="s">
        <v>53</v>
      </c>
      <c r="AD431" s="84" t="s">
        <v>53</v>
      </c>
      <c r="AE431" s="84" t="s">
        <v>51</v>
      </c>
      <c r="AF431" s="84" t="s">
        <v>51</v>
      </c>
      <c r="AG431" s="5"/>
    </row>
    <row r="432" spans="1:33" x14ac:dyDescent="0.25">
      <c r="A432" s="94">
        <f t="shared" si="53"/>
        <v>421</v>
      </c>
      <c r="B432" s="83" t="s">
        <v>1750</v>
      </c>
      <c r="C432" s="83" t="s">
        <v>1751</v>
      </c>
      <c r="D432" s="83" t="s">
        <v>56</v>
      </c>
      <c r="E432" s="83" t="s">
        <v>179</v>
      </c>
      <c r="F432" s="83" t="s">
        <v>45</v>
      </c>
      <c r="G432" s="83" t="s">
        <v>46</v>
      </c>
      <c r="H432" s="83" t="s">
        <v>1501</v>
      </c>
      <c r="I432" s="83" t="s">
        <v>1478</v>
      </c>
      <c r="J432" s="83" t="s">
        <v>1752</v>
      </c>
      <c r="K432" s="83" t="s">
        <v>1753</v>
      </c>
      <c r="L432" s="83" t="s">
        <v>3</v>
      </c>
      <c r="M432" s="84" t="s">
        <v>51</v>
      </c>
      <c r="N432" s="83" t="s">
        <v>52</v>
      </c>
      <c r="O432" s="85">
        <v>167</v>
      </c>
      <c r="P432" s="85">
        <f>VLOOKUP(B432,'[1]Student Wthout BRN'!AF$3:AG$294,2,FALSE)</f>
        <v>92</v>
      </c>
      <c r="Q432" s="85">
        <f t="shared" si="54"/>
        <v>75</v>
      </c>
      <c r="R432" s="86">
        <v>8900</v>
      </c>
      <c r="S432" s="87">
        <f t="shared" si="55"/>
        <v>667500</v>
      </c>
      <c r="T432" s="87">
        <f t="shared" si="56"/>
        <v>200250</v>
      </c>
      <c r="U432" s="87">
        <f>VLOOKUP(B432,'Tranche 1-3 2024'!$B$12:$BB$441,53,FALSE)</f>
        <v>1486300</v>
      </c>
      <c r="V432" s="87">
        <f t="shared" si="59"/>
        <v>0</v>
      </c>
      <c r="W432" s="87">
        <f t="shared" si="57"/>
        <v>200250</v>
      </c>
      <c r="X432" s="88">
        <f t="shared" si="58"/>
        <v>200250</v>
      </c>
      <c r="Y432" s="84" t="s">
        <v>51</v>
      </c>
      <c r="Z432" s="84" t="s">
        <v>51</v>
      </c>
      <c r="AA432" s="84" t="s">
        <v>53</v>
      </c>
      <c r="AB432" s="84" t="s">
        <v>53</v>
      </c>
      <c r="AC432" s="84" t="s">
        <v>53</v>
      </c>
      <c r="AD432" s="84" t="s">
        <v>53</v>
      </c>
      <c r="AE432" s="84" t="s">
        <v>51</v>
      </c>
      <c r="AF432" s="84" t="s">
        <v>51</v>
      </c>
      <c r="AG432" s="5"/>
    </row>
    <row r="433" spans="1:33" x14ac:dyDescent="0.25">
      <c r="A433" s="94">
        <f t="shared" si="53"/>
        <v>422</v>
      </c>
      <c r="B433" s="83" t="s">
        <v>1754</v>
      </c>
      <c r="C433" s="83" t="s">
        <v>1755</v>
      </c>
      <c r="D433" s="83" t="s">
        <v>56</v>
      </c>
      <c r="E433" s="83" t="s">
        <v>1476</v>
      </c>
      <c r="F433" s="83" t="s">
        <v>58</v>
      </c>
      <c r="G433" s="83" t="s">
        <v>59</v>
      </c>
      <c r="H433" s="83" t="s">
        <v>1501</v>
      </c>
      <c r="I433" s="83" t="s">
        <v>1478</v>
      </c>
      <c r="J433" s="83" t="s">
        <v>1756</v>
      </c>
      <c r="K433" s="83" t="s">
        <v>1757</v>
      </c>
      <c r="L433" s="83" t="s">
        <v>3</v>
      </c>
      <c r="M433" s="84" t="s">
        <v>51</v>
      </c>
      <c r="N433" s="83" t="s">
        <v>52</v>
      </c>
      <c r="O433" s="85">
        <v>89</v>
      </c>
      <c r="P433" s="85">
        <f>VLOOKUP(B433,'[1]Student Wthout BRN'!AF$3:AG$294,2,FALSE)</f>
        <v>35</v>
      </c>
      <c r="Q433" s="85">
        <f t="shared" si="54"/>
        <v>54</v>
      </c>
      <c r="R433" s="86">
        <v>8900</v>
      </c>
      <c r="S433" s="87">
        <f t="shared" si="55"/>
        <v>480600</v>
      </c>
      <c r="T433" s="87">
        <f t="shared" si="56"/>
        <v>144180</v>
      </c>
      <c r="U433" s="87">
        <f>VLOOKUP(B433,'Tranche 1-3 2024'!$B$12:$BB$441,53,FALSE)</f>
        <v>792100</v>
      </c>
      <c r="V433" s="87">
        <f t="shared" si="59"/>
        <v>0</v>
      </c>
      <c r="W433" s="87">
        <f t="shared" si="57"/>
        <v>144180</v>
      </c>
      <c r="X433" s="88">
        <f t="shared" si="58"/>
        <v>144180</v>
      </c>
      <c r="Y433" s="84" t="s">
        <v>51</v>
      </c>
      <c r="Z433" s="84" t="s">
        <v>51</v>
      </c>
      <c r="AA433" s="84" t="s">
        <v>53</v>
      </c>
      <c r="AB433" s="84" t="s">
        <v>53</v>
      </c>
      <c r="AC433" s="84" t="s">
        <v>53</v>
      </c>
      <c r="AD433" s="84" t="s">
        <v>53</v>
      </c>
      <c r="AE433" s="84" t="s">
        <v>51</v>
      </c>
      <c r="AF433" s="84" t="s">
        <v>51</v>
      </c>
      <c r="AG433" s="5"/>
    </row>
    <row r="434" spans="1:33" x14ac:dyDescent="0.25">
      <c r="A434" s="94">
        <f t="shared" si="53"/>
        <v>423</v>
      </c>
      <c r="B434" s="83" t="s">
        <v>1758</v>
      </c>
      <c r="C434" s="83" t="s">
        <v>1759</v>
      </c>
      <c r="D434" s="83" t="s">
        <v>43</v>
      </c>
      <c r="E434" s="83" t="s">
        <v>1476</v>
      </c>
      <c r="F434" s="83" t="s">
        <v>58</v>
      </c>
      <c r="G434" s="83" t="s">
        <v>59</v>
      </c>
      <c r="H434" s="83" t="s">
        <v>1501</v>
      </c>
      <c r="I434" s="83" t="s">
        <v>1478</v>
      </c>
      <c r="J434" s="83" t="s">
        <v>1760</v>
      </c>
      <c r="K434" s="83" t="s">
        <v>1761</v>
      </c>
      <c r="L434" s="83" t="s">
        <v>3</v>
      </c>
      <c r="M434" s="84" t="s">
        <v>51</v>
      </c>
      <c r="N434" s="83" t="s">
        <v>52</v>
      </c>
      <c r="O434" s="85">
        <v>150</v>
      </c>
      <c r="P434" s="85">
        <f>VLOOKUP(B434,'[1]Student Wthout BRN'!AF$3:AG$294,2,FALSE)</f>
        <v>95</v>
      </c>
      <c r="Q434" s="85">
        <f t="shared" si="54"/>
        <v>55</v>
      </c>
      <c r="R434" s="86">
        <v>8900</v>
      </c>
      <c r="S434" s="87">
        <f t="shared" si="55"/>
        <v>489500</v>
      </c>
      <c r="T434" s="87">
        <f t="shared" si="56"/>
        <v>146850</v>
      </c>
      <c r="U434" s="87">
        <f>VLOOKUP(B434,'Tranche 1-3 2024'!$B$12:$BB$441,53,FALSE)</f>
        <v>1335000</v>
      </c>
      <c r="V434" s="87">
        <f t="shared" si="59"/>
        <v>0</v>
      </c>
      <c r="W434" s="87">
        <f t="shared" si="57"/>
        <v>146850</v>
      </c>
      <c r="X434" s="88">
        <f t="shared" si="58"/>
        <v>146850</v>
      </c>
      <c r="Y434" s="84" t="s">
        <v>53</v>
      </c>
      <c r="Z434" s="84" t="s">
        <v>53</v>
      </c>
      <c r="AA434" s="84" t="s">
        <v>53</v>
      </c>
      <c r="AB434" s="84" t="s">
        <v>53</v>
      </c>
      <c r="AC434" s="84" t="s">
        <v>53</v>
      </c>
      <c r="AD434" s="84" t="s">
        <v>53</v>
      </c>
      <c r="AE434" s="84" t="s">
        <v>51</v>
      </c>
      <c r="AF434" s="84" t="s">
        <v>51</v>
      </c>
      <c r="AG434" s="5"/>
    </row>
    <row r="435" spans="1:33" x14ac:dyDescent="0.25">
      <c r="A435" s="94">
        <f t="shared" si="53"/>
        <v>424</v>
      </c>
      <c r="B435" s="83" t="s">
        <v>1762</v>
      </c>
      <c r="C435" s="83" t="s">
        <v>1763</v>
      </c>
      <c r="D435" s="83" t="s">
        <v>43</v>
      </c>
      <c r="E435" s="83" t="s">
        <v>1476</v>
      </c>
      <c r="F435" s="83" t="s">
        <v>58</v>
      </c>
      <c r="G435" s="83" t="s">
        <v>59</v>
      </c>
      <c r="H435" s="83" t="s">
        <v>1501</v>
      </c>
      <c r="I435" s="83" t="s">
        <v>1478</v>
      </c>
      <c r="J435" s="83" t="s">
        <v>1636</v>
      </c>
      <c r="K435" s="83" t="s">
        <v>1637</v>
      </c>
      <c r="L435" s="83" t="s">
        <v>3</v>
      </c>
      <c r="M435" s="84" t="s">
        <v>53</v>
      </c>
      <c r="N435" s="83" t="s">
        <v>52</v>
      </c>
      <c r="O435" s="85">
        <v>187</v>
      </c>
      <c r="P435" s="85">
        <f>VLOOKUP(B435,'[1]Student Wthout BRN'!AF$3:AG$294,2,FALSE)</f>
        <v>184</v>
      </c>
      <c r="Q435" s="85">
        <f t="shared" si="54"/>
        <v>3</v>
      </c>
      <c r="R435" s="86">
        <v>8900</v>
      </c>
      <c r="S435" s="87">
        <f t="shared" si="55"/>
        <v>26700</v>
      </c>
      <c r="T435" s="87">
        <f t="shared" si="56"/>
        <v>8010</v>
      </c>
      <c r="U435" s="87">
        <f>VLOOKUP(B435,'Tranche 1-3 2024'!$B$12:$BB$441,53,FALSE)</f>
        <v>1664300</v>
      </c>
      <c r="V435" s="87">
        <f t="shared" si="59"/>
        <v>0</v>
      </c>
      <c r="W435" s="87">
        <f t="shared" si="57"/>
        <v>8010</v>
      </c>
      <c r="X435" s="88">
        <f t="shared" si="58"/>
        <v>8010</v>
      </c>
      <c r="Y435" s="84" t="s">
        <v>51</v>
      </c>
      <c r="Z435" s="84" t="s">
        <v>53</v>
      </c>
      <c r="AA435" s="84" t="s">
        <v>53</v>
      </c>
      <c r="AB435" s="84" t="s">
        <v>53</v>
      </c>
      <c r="AC435" s="84" t="s">
        <v>53</v>
      </c>
      <c r="AD435" s="84" t="s">
        <v>53</v>
      </c>
      <c r="AE435" s="84" t="s">
        <v>51</v>
      </c>
      <c r="AF435" s="84" t="s">
        <v>51</v>
      </c>
      <c r="AG435" s="5"/>
    </row>
    <row r="436" spans="1:33" x14ac:dyDescent="0.25">
      <c r="A436" s="94">
        <f t="shared" si="53"/>
        <v>425</v>
      </c>
      <c r="B436" s="83" t="s">
        <v>1764</v>
      </c>
      <c r="C436" s="83" t="s">
        <v>340</v>
      </c>
      <c r="D436" s="83" t="s">
        <v>43</v>
      </c>
      <c r="E436" s="83" t="s">
        <v>1476</v>
      </c>
      <c r="F436" s="83" t="s">
        <v>58</v>
      </c>
      <c r="G436" s="83" t="s">
        <v>59</v>
      </c>
      <c r="H436" s="83" t="s">
        <v>1501</v>
      </c>
      <c r="I436" s="83" t="s">
        <v>1478</v>
      </c>
      <c r="J436" s="83" t="s">
        <v>1765</v>
      </c>
      <c r="K436" s="83" t="s">
        <v>342</v>
      </c>
      <c r="L436" s="83" t="s">
        <v>3</v>
      </c>
      <c r="M436" s="84" t="s">
        <v>51</v>
      </c>
      <c r="N436" s="83" t="s">
        <v>52</v>
      </c>
      <c r="O436" s="85">
        <v>75</v>
      </c>
      <c r="P436" s="85">
        <f>VLOOKUP(B436,'[1]Student Wthout BRN'!AF$3:AG$294,2,FALSE)</f>
        <v>63</v>
      </c>
      <c r="Q436" s="85">
        <f t="shared" si="54"/>
        <v>12</v>
      </c>
      <c r="R436" s="86">
        <v>8900</v>
      </c>
      <c r="S436" s="87">
        <f t="shared" si="55"/>
        <v>106800</v>
      </c>
      <c r="T436" s="87">
        <f t="shared" si="56"/>
        <v>32040</v>
      </c>
      <c r="U436" s="87">
        <f>VLOOKUP(B436,'Tranche 1-3 2024'!$B$12:$BB$441,53,FALSE)</f>
        <v>667500</v>
      </c>
      <c r="V436" s="87">
        <f t="shared" si="59"/>
        <v>0</v>
      </c>
      <c r="W436" s="87">
        <f t="shared" si="57"/>
        <v>32040</v>
      </c>
      <c r="X436" s="88">
        <f t="shared" si="58"/>
        <v>32040</v>
      </c>
      <c r="Y436" s="84" t="s">
        <v>51</v>
      </c>
      <c r="Z436" s="84" t="s">
        <v>53</v>
      </c>
      <c r="AA436" s="84" t="s">
        <v>53</v>
      </c>
      <c r="AB436" s="84" t="s">
        <v>53</v>
      </c>
      <c r="AC436" s="84" t="s">
        <v>53</v>
      </c>
      <c r="AD436" s="84" t="s">
        <v>53</v>
      </c>
      <c r="AE436" s="84" t="s">
        <v>51</v>
      </c>
      <c r="AF436" s="84" t="s">
        <v>51</v>
      </c>
      <c r="AG436" s="5"/>
    </row>
    <row r="437" spans="1:33" x14ac:dyDescent="0.25">
      <c r="A437" s="94">
        <f t="shared" si="53"/>
        <v>426</v>
      </c>
      <c r="B437" s="83" t="s">
        <v>1766</v>
      </c>
      <c r="C437" s="83" t="s">
        <v>1767</v>
      </c>
      <c r="D437" s="83" t="s">
        <v>43</v>
      </c>
      <c r="E437" s="83" t="s">
        <v>1476</v>
      </c>
      <c r="F437" s="83" t="s">
        <v>58</v>
      </c>
      <c r="G437" s="83" t="s">
        <v>59</v>
      </c>
      <c r="H437" s="83" t="s">
        <v>1768</v>
      </c>
      <c r="I437" s="83" t="s">
        <v>1478</v>
      </c>
      <c r="J437" s="83" t="s">
        <v>1769</v>
      </c>
      <c r="K437" s="83" t="s">
        <v>1770</v>
      </c>
      <c r="L437" s="83" t="s">
        <v>3</v>
      </c>
      <c r="M437" s="84" t="s">
        <v>51</v>
      </c>
      <c r="N437" s="83" t="s">
        <v>52</v>
      </c>
      <c r="O437" s="85">
        <v>138</v>
      </c>
      <c r="P437" s="85">
        <f>VLOOKUP(B437,'[1]Student Wthout BRN'!AF$3:AG$294,2,FALSE)</f>
        <v>9</v>
      </c>
      <c r="Q437" s="85">
        <f t="shared" si="54"/>
        <v>129</v>
      </c>
      <c r="R437" s="86">
        <v>8900</v>
      </c>
      <c r="S437" s="87">
        <f t="shared" si="55"/>
        <v>1148100</v>
      </c>
      <c r="T437" s="87">
        <f t="shared" si="56"/>
        <v>344430</v>
      </c>
      <c r="U437" s="87">
        <f>VLOOKUP(B437,'Tranche 1-3 2024'!$B$12:$BB$441,53,FALSE)</f>
        <v>1228200</v>
      </c>
      <c r="V437" s="87">
        <f t="shared" si="59"/>
        <v>0</v>
      </c>
      <c r="W437" s="87">
        <f t="shared" si="57"/>
        <v>344430</v>
      </c>
      <c r="X437" s="88">
        <f t="shared" si="58"/>
        <v>344430</v>
      </c>
      <c r="Y437" s="84" t="s">
        <v>51</v>
      </c>
      <c r="Z437" s="84" t="s">
        <v>51</v>
      </c>
      <c r="AA437" s="84" t="s">
        <v>53</v>
      </c>
      <c r="AB437" s="84" t="s">
        <v>53</v>
      </c>
      <c r="AC437" s="84" t="s">
        <v>53</v>
      </c>
      <c r="AD437" s="84" t="s">
        <v>53</v>
      </c>
      <c r="AE437" s="84" t="s">
        <v>51</v>
      </c>
      <c r="AF437" s="84" t="s">
        <v>51</v>
      </c>
      <c r="AG437" s="5"/>
    </row>
    <row r="438" spans="1:33" x14ac:dyDescent="0.25">
      <c r="A438" s="94">
        <f t="shared" si="53"/>
        <v>427</v>
      </c>
      <c r="B438" s="83" t="s">
        <v>1771</v>
      </c>
      <c r="C438" s="83" t="s">
        <v>1772</v>
      </c>
      <c r="D438" s="83" t="s">
        <v>43</v>
      </c>
      <c r="E438" s="83" t="s">
        <v>1476</v>
      </c>
      <c r="F438" s="83" t="s">
        <v>58</v>
      </c>
      <c r="G438" s="83" t="s">
        <v>59</v>
      </c>
      <c r="H438" s="83" t="s">
        <v>1735</v>
      </c>
      <c r="I438" s="83" t="s">
        <v>1478</v>
      </c>
      <c r="J438" s="83" t="s">
        <v>1773</v>
      </c>
      <c r="K438" s="83" t="s">
        <v>1774</v>
      </c>
      <c r="L438" s="83" t="s">
        <v>3</v>
      </c>
      <c r="M438" s="84" t="s">
        <v>51</v>
      </c>
      <c r="N438" s="83" t="s">
        <v>52</v>
      </c>
      <c r="O438" s="85">
        <v>150</v>
      </c>
      <c r="P438" s="85">
        <f>VLOOKUP(B438,'[1]Student Wthout BRN'!AF$3:AG$294,2,FALSE)</f>
        <v>22</v>
      </c>
      <c r="Q438" s="85">
        <f t="shared" si="54"/>
        <v>128</v>
      </c>
      <c r="R438" s="86">
        <v>8900</v>
      </c>
      <c r="S438" s="87">
        <f t="shared" si="55"/>
        <v>1139200</v>
      </c>
      <c r="T438" s="87">
        <f t="shared" si="56"/>
        <v>341760</v>
      </c>
      <c r="U438" s="87">
        <f>VLOOKUP(B438,'Tranche 1-3 2024'!$B$12:$BB$441,53,FALSE)</f>
        <v>1407090</v>
      </c>
      <c r="V438" s="87">
        <f t="shared" si="59"/>
        <v>-72090</v>
      </c>
      <c r="W438" s="87">
        <f t="shared" si="57"/>
        <v>269670</v>
      </c>
      <c r="X438" s="88">
        <f t="shared" si="58"/>
        <v>269670</v>
      </c>
      <c r="Y438" s="84" t="s">
        <v>53</v>
      </c>
      <c r="Z438" s="84" t="s">
        <v>53</v>
      </c>
      <c r="AA438" s="84" t="s">
        <v>53</v>
      </c>
      <c r="AB438" s="84" t="s">
        <v>53</v>
      </c>
      <c r="AC438" s="84" t="s">
        <v>53</v>
      </c>
      <c r="AD438" s="84" t="s">
        <v>53</v>
      </c>
      <c r="AE438" s="84" t="s">
        <v>51</v>
      </c>
      <c r="AF438" s="84" t="s">
        <v>51</v>
      </c>
      <c r="AG438" s="5"/>
    </row>
    <row r="439" spans="1:33" x14ac:dyDescent="0.25">
      <c r="A439" s="94">
        <f t="shared" si="53"/>
        <v>428</v>
      </c>
      <c r="B439" s="83" t="s">
        <v>1775</v>
      </c>
      <c r="C439" s="83" t="s">
        <v>1776</v>
      </c>
      <c r="D439" s="83" t="s">
        <v>56</v>
      </c>
      <c r="E439" s="83" t="s">
        <v>179</v>
      </c>
      <c r="F439" s="83" t="s">
        <v>45</v>
      </c>
      <c r="G439" s="83" t="s">
        <v>46</v>
      </c>
      <c r="H439" s="83" t="s">
        <v>1735</v>
      </c>
      <c r="I439" s="83" t="s">
        <v>1478</v>
      </c>
      <c r="J439" s="83" t="s">
        <v>1777</v>
      </c>
      <c r="K439" s="83" t="s">
        <v>1778</v>
      </c>
      <c r="L439" s="83" t="s">
        <v>3</v>
      </c>
      <c r="M439" s="84" t="s">
        <v>51</v>
      </c>
      <c r="N439" s="83" t="s">
        <v>52</v>
      </c>
      <c r="O439" s="85">
        <v>53</v>
      </c>
      <c r="P439" s="85">
        <f>VLOOKUP(B439,'[1]Student Wthout BRN'!AF$3:AG$294,2,FALSE)</f>
        <v>1</v>
      </c>
      <c r="Q439" s="85">
        <f t="shared" si="54"/>
        <v>52</v>
      </c>
      <c r="R439" s="86">
        <v>8900</v>
      </c>
      <c r="S439" s="87">
        <f t="shared" si="55"/>
        <v>462800</v>
      </c>
      <c r="T439" s="87">
        <f t="shared" si="56"/>
        <v>138840</v>
      </c>
      <c r="U439" s="87">
        <f>VLOOKUP(B439,'Tranche 1-3 2024'!$B$12:$BB$441,53,FALSE)</f>
        <v>471700</v>
      </c>
      <c r="V439" s="87">
        <f t="shared" si="59"/>
        <v>0</v>
      </c>
      <c r="W439" s="87">
        <f t="shared" si="57"/>
        <v>138840</v>
      </c>
      <c r="X439" s="88">
        <f t="shared" si="58"/>
        <v>138840</v>
      </c>
      <c r="Y439" s="84" t="s">
        <v>53</v>
      </c>
      <c r="Z439" s="84" t="s">
        <v>53</v>
      </c>
      <c r="AA439" s="84" t="s">
        <v>53</v>
      </c>
      <c r="AB439" s="84" t="s">
        <v>53</v>
      </c>
      <c r="AC439" s="84" t="s">
        <v>53</v>
      </c>
      <c r="AD439" s="84" t="s">
        <v>53</v>
      </c>
      <c r="AE439" s="84" t="s">
        <v>51</v>
      </c>
      <c r="AF439" s="84" t="s">
        <v>51</v>
      </c>
      <c r="AG439" s="5"/>
    </row>
    <row r="440" spans="1:33" x14ac:dyDescent="0.25">
      <c r="A440" s="94">
        <f t="shared" si="53"/>
        <v>429</v>
      </c>
      <c r="B440" s="99" t="s">
        <v>372</v>
      </c>
      <c r="C440" s="83" t="s">
        <v>373</v>
      </c>
      <c r="D440" s="83" t="s">
        <v>56</v>
      </c>
      <c r="E440" s="83" t="s">
        <v>179</v>
      </c>
      <c r="F440" s="83" t="s">
        <v>45</v>
      </c>
      <c r="G440" s="83" t="s">
        <v>46</v>
      </c>
      <c r="H440" s="83" t="s">
        <v>167</v>
      </c>
      <c r="I440" s="83" t="s">
        <v>168</v>
      </c>
      <c r="J440" s="83" t="s">
        <v>374</v>
      </c>
      <c r="K440" s="83" t="s">
        <v>375</v>
      </c>
      <c r="L440" s="83" t="s">
        <v>3</v>
      </c>
      <c r="M440" s="84" t="s">
        <v>51</v>
      </c>
      <c r="N440" s="83" t="s">
        <v>52</v>
      </c>
      <c r="O440" s="85">
        <v>35</v>
      </c>
      <c r="P440" s="85"/>
      <c r="Q440" s="85">
        <f t="shared" si="54"/>
        <v>35</v>
      </c>
      <c r="R440" s="86">
        <v>8900</v>
      </c>
      <c r="S440" s="87">
        <f t="shared" si="55"/>
        <v>311500</v>
      </c>
      <c r="T440" s="87">
        <f t="shared" si="56"/>
        <v>93450</v>
      </c>
      <c r="U440" s="87">
        <f>VLOOKUP(B440,'Tranche 1-3 2024'!$B$12:$BB$441,53,FALSE)</f>
        <v>311500</v>
      </c>
      <c r="V440" s="87">
        <f t="shared" si="59"/>
        <v>0</v>
      </c>
      <c r="W440" s="87">
        <f t="shared" si="57"/>
        <v>93450</v>
      </c>
      <c r="X440" s="88">
        <f t="shared" si="58"/>
        <v>93450</v>
      </c>
      <c r="Y440" s="84" t="s">
        <v>53</v>
      </c>
      <c r="Z440" s="84" t="s">
        <v>53</v>
      </c>
      <c r="AA440" s="84" t="s">
        <v>53</v>
      </c>
      <c r="AB440" s="84" t="s">
        <v>53</v>
      </c>
      <c r="AC440" s="84" t="s">
        <v>53</v>
      </c>
      <c r="AD440" s="84" t="s">
        <v>53</v>
      </c>
      <c r="AE440" s="84" t="s">
        <v>51</v>
      </c>
      <c r="AF440" s="84" t="s">
        <v>51</v>
      </c>
      <c r="AG440" s="5"/>
    </row>
    <row r="441" spans="1:33" x14ac:dyDescent="0.25">
      <c r="A441" s="94">
        <f t="shared" ref="A441:A442" si="60">A440+1</f>
        <v>430</v>
      </c>
      <c r="B441" s="102" t="s">
        <v>1869</v>
      </c>
      <c r="C441" s="83" t="s">
        <v>1870</v>
      </c>
      <c r="D441" s="83" t="s">
        <v>43</v>
      </c>
      <c r="E441" s="83"/>
      <c r="F441" s="83" t="s">
        <v>45</v>
      </c>
      <c r="G441" s="83" t="s">
        <v>46</v>
      </c>
      <c r="H441" s="83" t="s">
        <v>167</v>
      </c>
      <c r="I441" s="83" t="s">
        <v>168</v>
      </c>
      <c r="J441" s="101" t="s">
        <v>1871</v>
      </c>
      <c r="K441" s="83" t="s">
        <v>1872</v>
      </c>
      <c r="L441" s="83" t="s">
        <v>3</v>
      </c>
      <c r="M441" s="84" t="s">
        <v>51</v>
      </c>
      <c r="N441" s="83" t="s">
        <v>52</v>
      </c>
      <c r="O441" s="85">
        <v>27</v>
      </c>
      <c r="P441" s="85"/>
      <c r="Q441" s="85">
        <f t="shared" si="54"/>
        <v>27</v>
      </c>
      <c r="R441" s="86">
        <v>8900</v>
      </c>
      <c r="S441" s="87">
        <f t="shared" si="55"/>
        <v>240300</v>
      </c>
      <c r="T441" s="87">
        <f t="shared" si="56"/>
        <v>72090</v>
      </c>
      <c r="U441" s="87">
        <v>0</v>
      </c>
      <c r="V441" s="87">
        <v>0</v>
      </c>
      <c r="W441" s="87">
        <f t="shared" si="57"/>
        <v>72090</v>
      </c>
      <c r="X441" s="88">
        <f t="shared" si="58"/>
        <v>72090</v>
      </c>
      <c r="Y441" s="89"/>
      <c r="Z441" s="84"/>
      <c r="AA441" s="84"/>
      <c r="AB441" s="84"/>
      <c r="AC441" s="84"/>
      <c r="AD441" s="84"/>
      <c r="AE441" s="84"/>
      <c r="AF441" s="84"/>
      <c r="AG441" s="5"/>
    </row>
    <row r="442" spans="1:33" x14ac:dyDescent="0.25">
      <c r="A442" s="94">
        <f t="shared" si="60"/>
        <v>431</v>
      </c>
      <c r="B442" s="99" t="s">
        <v>487</v>
      </c>
      <c r="C442" s="83" t="s">
        <v>488</v>
      </c>
      <c r="D442" s="83" t="s">
        <v>43</v>
      </c>
      <c r="E442" s="83" t="s">
        <v>166</v>
      </c>
      <c r="F442" s="83" t="s">
        <v>58</v>
      </c>
      <c r="G442" s="83" t="s">
        <v>59</v>
      </c>
      <c r="H442" s="83" t="s">
        <v>167</v>
      </c>
      <c r="I442" s="83" t="s">
        <v>168</v>
      </c>
      <c r="J442" s="83" t="s">
        <v>489</v>
      </c>
      <c r="K442" s="83" t="s">
        <v>490</v>
      </c>
      <c r="L442" s="83" t="s">
        <v>3</v>
      </c>
      <c r="M442" s="84" t="s">
        <v>51</v>
      </c>
      <c r="N442" s="83" t="s">
        <v>52</v>
      </c>
      <c r="O442" s="85">
        <v>31</v>
      </c>
      <c r="P442" s="85"/>
      <c r="Q442" s="85">
        <f t="shared" si="54"/>
        <v>31</v>
      </c>
      <c r="R442" s="86">
        <v>8900</v>
      </c>
      <c r="S442" s="87">
        <f t="shared" si="55"/>
        <v>275900</v>
      </c>
      <c r="T442" s="87">
        <f t="shared" si="56"/>
        <v>82770</v>
      </c>
      <c r="U442" s="87">
        <f>VLOOKUP(B442,'Tranche 1-3 2024'!$B$12:$BB$441,53,FALSE)</f>
        <v>275900</v>
      </c>
      <c r="V442" s="87">
        <f>O442*R442-U442</f>
        <v>0</v>
      </c>
      <c r="W442" s="87">
        <f t="shared" si="57"/>
        <v>82770</v>
      </c>
      <c r="X442" s="88">
        <f t="shared" si="58"/>
        <v>82770</v>
      </c>
      <c r="Y442" s="89" t="s">
        <v>53</v>
      </c>
      <c r="Z442" s="84" t="s">
        <v>53</v>
      </c>
      <c r="AA442" s="84" t="s">
        <v>53</v>
      </c>
      <c r="AB442" s="84" t="s">
        <v>53</v>
      </c>
      <c r="AC442" s="84" t="s">
        <v>53</v>
      </c>
      <c r="AD442" s="84" t="s">
        <v>53</v>
      </c>
      <c r="AE442" s="84" t="s">
        <v>51</v>
      </c>
      <c r="AF442" s="84" t="s">
        <v>51</v>
      </c>
      <c r="AG442" s="5"/>
    </row>
    <row r="443" spans="1:33" s="93" customFormat="1" ht="18.75" x14ac:dyDescent="0.25">
      <c r="B443" s="90"/>
      <c r="C443" s="95" t="s">
        <v>1864</v>
      </c>
      <c r="D443" s="96"/>
      <c r="E443" s="97"/>
      <c r="F443" s="90"/>
      <c r="G443" s="90"/>
      <c r="H443" s="90"/>
      <c r="I443" s="90"/>
      <c r="J443" s="90"/>
      <c r="K443" s="90"/>
      <c r="L443" s="90"/>
      <c r="M443" s="90"/>
      <c r="N443" s="90"/>
      <c r="O443" s="92">
        <f>SUM(O12:O442)</f>
        <v>53454</v>
      </c>
      <c r="P443" s="92">
        <f>SUM(P12:P442)</f>
        <v>8421</v>
      </c>
      <c r="Q443" s="92">
        <f>SUM(Q12:Q442)</f>
        <v>45033</v>
      </c>
      <c r="R443" s="92">
        <v>8900</v>
      </c>
      <c r="S443" s="92">
        <f t="shared" ref="S443:X443" si="61">SUM(S12:S442)</f>
        <v>400793700</v>
      </c>
      <c r="T443" s="92">
        <f t="shared" si="61"/>
        <v>120238110</v>
      </c>
      <c r="U443" s="92">
        <f t="shared" si="61"/>
        <v>477042670</v>
      </c>
      <c r="V443" s="92">
        <f t="shared" si="61"/>
        <v>-806090</v>
      </c>
      <c r="W443" s="92">
        <f t="shared" si="61"/>
        <v>119432020</v>
      </c>
      <c r="X443" s="92">
        <f t="shared" si="61"/>
        <v>119432020</v>
      </c>
      <c r="Y443" s="82"/>
      <c r="Z443" s="82"/>
      <c r="AA443" s="82"/>
      <c r="AB443" s="82"/>
      <c r="AC443" s="82"/>
      <c r="AD443" s="82"/>
      <c r="AE443" s="82"/>
      <c r="AF443" s="82"/>
      <c r="AG443" s="82"/>
    </row>
  </sheetData>
  <autoFilter ref="A11:AG443" xr:uid="{00000000-0001-0000-0000-000000000000}">
    <sortState xmlns:xlrd2="http://schemas.microsoft.com/office/spreadsheetml/2017/richdata2" ref="A128:AG189">
      <sortCondition ref="C11:C443"/>
    </sortState>
  </autoFilter>
  <pageMargins left="0.75" right="0.75" top="0.75" bottom="0.5" header="0.5" footer="0.7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A53B-6265-4E72-9733-F8AB97590F89}">
  <sheetPr>
    <pageSetUpPr fitToPage="1"/>
  </sheetPr>
  <dimension ref="A1:AG237"/>
  <sheetViews>
    <sheetView workbookViewId="0">
      <selection activeCell="W12" sqref="W12"/>
    </sheetView>
  </sheetViews>
  <sheetFormatPr defaultRowHeight="15" x14ac:dyDescent="0.25"/>
  <cols>
    <col min="2" max="2" width="16.7109375" style="1" customWidth="1"/>
    <col min="3" max="3" width="47.28515625" style="1" customWidth="1"/>
    <col min="4" max="4" width="10.140625" style="1" customWidth="1"/>
    <col min="5" max="5" width="29.42578125" style="1" hidden="1" customWidth="1"/>
    <col min="6" max="6" width="10" style="1" customWidth="1"/>
    <col min="7" max="7" width="27.85546875" style="1" hidden="1" customWidth="1"/>
    <col min="8" max="8" width="12.7109375" style="1" customWidth="1"/>
    <col min="9" max="9" width="8" style="1" customWidth="1"/>
    <col min="10" max="10" width="11.28515625" style="1" customWidth="1"/>
    <col min="11" max="11" width="35.710937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6" width="10.7109375" style="1" hidden="1" customWidth="1"/>
    <col min="17" max="18" width="10.7109375" style="1" customWidth="1"/>
    <col min="19" max="19" width="13.140625" style="1" customWidth="1"/>
    <col min="20" max="21" width="15.42578125" style="1" customWidth="1"/>
    <col min="22" max="23" width="13.7109375" style="1" customWidth="1"/>
    <col min="24" max="24" width="13.7109375" style="82" customWidth="1"/>
    <col min="25" max="32" width="12.7109375" style="1" customWidth="1"/>
    <col min="33" max="33" width="60.7109375" style="1" customWidth="1"/>
  </cols>
  <sheetData>
    <row r="1" spans="1:33" x14ac:dyDescent="0.25">
      <c r="B1" s="2" t="s">
        <v>0</v>
      </c>
      <c r="C1" s="3">
        <v>2025</v>
      </c>
    </row>
    <row r="2" spans="1:33" x14ac:dyDescent="0.25">
      <c r="B2" s="2" t="s">
        <v>1</v>
      </c>
      <c r="C2" s="3">
        <v>1</v>
      </c>
    </row>
    <row r="3" spans="1:33" x14ac:dyDescent="0.25">
      <c r="B3" s="2" t="s">
        <v>2</v>
      </c>
      <c r="C3" s="3" t="s">
        <v>3</v>
      </c>
    </row>
    <row r="4" spans="1:33" x14ac:dyDescent="0.25">
      <c r="B4" s="2" t="s">
        <v>4</v>
      </c>
      <c r="C4" s="5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2"/>
      <c r="Y4" s="5"/>
      <c r="Z4" s="5"/>
      <c r="AA4" s="5"/>
      <c r="AB4" s="5"/>
      <c r="AC4" s="5"/>
      <c r="AD4" s="5"/>
      <c r="AE4" s="5"/>
      <c r="AF4" s="5"/>
    </row>
    <row r="5" spans="1:33" x14ac:dyDescent="0.25">
      <c r="B5" s="2" t="s">
        <v>6</v>
      </c>
      <c r="C5" s="5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2"/>
      <c r="Y5" s="5"/>
      <c r="Z5" s="5"/>
      <c r="AA5" s="5"/>
      <c r="AB5" s="5"/>
      <c r="AC5" s="5"/>
      <c r="AD5" s="5"/>
      <c r="AE5" s="5"/>
      <c r="AF5" s="5"/>
    </row>
    <row r="6" spans="1:33" x14ac:dyDescent="0.25">
      <c r="B6" s="2" t="s">
        <v>8</v>
      </c>
      <c r="C6" s="5" t="s">
        <v>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2"/>
      <c r="Y6" s="5"/>
      <c r="Z6" s="5"/>
      <c r="AA6" s="5"/>
      <c r="AB6" s="5"/>
      <c r="AC6" s="5"/>
      <c r="AD6" s="5"/>
      <c r="AE6" s="5"/>
      <c r="AF6" s="5"/>
    </row>
    <row r="7" spans="1:33" x14ac:dyDescent="0.25">
      <c r="B7" s="2" t="s">
        <v>9</v>
      </c>
      <c r="C7" s="5" t="s">
        <v>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2"/>
      <c r="Y7" s="5"/>
      <c r="Z7" s="5"/>
      <c r="AA7" s="5"/>
      <c r="AB7" s="5"/>
      <c r="AC7" s="5"/>
      <c r="AD7" s="5"/>
      <c r="AE7" s="5"/>
      <c r="AF7" s="5"/>
    </row>
    <row r="8" spans="1:33" x14ac:dyDescent="0.25">
      <c r="B8" s="2" t="s">
        <v>10</v>
      </c>
      <c r="C8" s="4">
        <v>45667.641563564801</v>
      </c>
    </row>
    <row r="9" spans="1:33" x14ac:dyDescent="0.25">
      <c r="B9" s="2" t="s">
        <v>11</v>
      </c>
      <c r="C9" s="3" t="s">
        <v>12</v>
      </c>
    </row>
    <row r="10" spans="1:33" ht="28.5" x14ac:dyDescent="0.25">
      <c r="C10" s="98" t="s">
        <v>1874</v>
      </c>
    </row>
    <row r="11" spans="1:33" ht="90" x14ac:dyDescent="0.25">
      <c r="A11" s="91" t="s">
        <v>1784</v>
      </c>
      <c r="B11" s="91" t="s">
        <v>13</v>
      </c>
      <c r="C11" s="91" t="s">
        <v>14</v>
      </c>
      <c r="D11" s="91" t="s">
        <v>15</v>
      </c>
      <c r="E11" s="91" t="s">
        <v>16</v>
      </c>
      <c r="F11" s="91" t="s">
        <v>17</v>
      </c>
      <c r="G11" s="91" t="s">
        <v>18</v>
      </c>
      <c r="H11" s="91" t="s">
        <v>19</v>
      </c>
      <c r="I11" s="91" t="s">
        <v>20</v>
      </c>
      <c r="J11" s="91" t="s">
        <v>21</v>
      </c>
      <c r="K11" s="91" t="s">
        <v>22</v>
      </c>
      <c r="L11" s="91" t="s">
        <v>2</v>
      </c>
      <c r="M11" s="91" t="s">
        <v>23</v>
      </c>
      <c r="N11" s="91" t="s">
        <v>24</v>
      </c>
      <c r="O11" s="91" t="s">
        <v>25</v>
      </c>
      <c r="P11" s="91" t="s">
        <v>1865</v>
      </c>
      <c r="Q11" s="91" t="s">
        <v>1866</v>
      </c>
      <c r="R11" s="91" t="s">
        <v>26</v>
      </c>
      <c r="S11" s="91" t="s">
        <v>27</v>
      </c>
      <c r="T11" s="91" t="s">
        <v>28</v>
      </c>
      <c r="U11" s="91" t="s">
        <v>1868</v>
      </c>
      <c r="V11" s="91" t="s">
        <v>29</v>
      </c>
      <c r="W11" s="91" t="s">
        <v>30</v>
      </c>
      <c r="X11" s="91" t="s">
        <v>31</v>
      </c>
      <c r="Y11" s="91" t="s">
        <v>32</v>
      </c>
      <c r="Z11" s="91" t="s">
        <v>33</v>
      </c>
      <c r="AA11" s="91" t="s">
        <v>34</v>
      </c>
      <c r="AB11" s="91" t="s">
        <v>35</v>
      </c>
      <c r="AC11" s="91" t="s">
        <v>36</v>
      </c>
      <c r="AD11" s="91" t="s">
        <v>37</v>
      </c>
      <c r="AE11" s="91" t="s">
        <v>38</v>
      </c>
      <c r="AF11" s="91" t="s">
        <v>39</v>
      </c>
      <c r="AG11" s="2" t="s">
        <v>40</v>
      </c>
    </row>
    <row r="12" spans="1:33" x14ac:dyDescent="0.25">
      <c r="A12" s="94">
        <v>1</v>
      </c>
      <c r="B12" s="99" t="s">
        <v>41</v>
      </c>
      <c r="C12" s="83" t="s">
        <v>42</v>
      </c>
      <c r="D12" s="83" t="s">
        <v>43</v>
      </c>
      <c r="E12" s="83" t="s">
        <v>44</v>
      </c>
      <c r="F12" s="83" t="s">
        <v>45</v>
      </c>
      <c r="G12" s="83" t="s">
        <v>46</v>
      </c>
      <c r="H12" s="83" t="s">
        <v>47</v>
      </c>
      <c r="I12" s="83" t="s">
        <v>48</v>
      </c>
      <c r="J12" s="83" t="s">
        <v>49</v>
      </c>
      <c r="K12" s="83" t="s">
        <v>50</v>
      </c>
      <c r="L12" s="83" t="s">
        <v>3</v>
      </c>
      <c r="M12" s="84" t="s">
        <v>51</v>
      </c>
      <c r="N12" s="83" t="s">
        <v>52</v>
      </c>
      <c r="O12" s="85">
        <v>160</v>
      </c>
      <c r="P12" s="85">
        <f>VLOOKUP(B12,'[1]Student Wthout BRN'!AF$3:AG$294,2,FALSE)</f>
        <v>37</v>
      </c>
      <c r="Q12" s="85">
        <f>O12-P12</f>
        <v>123</v>
      </c>
      <c r="R12" s="86">
        <v>8900</v>
      </c>
      <c r="S12" s="87">
        <f>Q12*R12</f>
        <v>1094700</v>
      </c>
      <c r="T12" s="87">
        <f>S12*30%</f>
        <v>328410</v>
      </c>
      <c r="U12" s="87">
        <f>VLOOKUP(B12,'Tranche 1-3 2024'!$B$12:$BB$441,53,FALSE)</f>
        <v>1424000</v>
      </c>
      <c r="V12" s="87">
        <f>O12*R12-U12</f>
        <v>0</v>
      </c>
      <c r="W12" s="87">
        <f>T12+V12</f>
        <v>328410</v>
      </c>
      <c r="X12" s="88">
        <f>IF(W12&gt;=0,W12,0)</f>
        <v>328410</v>
      </c>
      <c r="Y12" s="84" t="s">
        <v>53</v>
      </c>
      <c r="Z12" s="84" t="s">
        <v>53</v>
      </c>
      <c r="AA12" s="84" t="s">
        <v>53</v>
      </c>
      <c r="AB12" s="84" t="s">
        <v>53</v>
      </c>
      <c r="AC12" s="84" t="s">
        <v>53</v>
      </c>
      <c r="AD12" s="84" t="s">
        <v>53</v>
      </c>
      <c r="AE12" s="84" t="s">
        <v>51</v>
      </c>
      <c r="AF12" s="84" t="s">
        <v>51</v>
      </c>
      <c r="AG12" s="5"/>
    </row>
    <row r="13" spans="1:33" x14ac:dyDescent="0.25">
      <c r="A13" s="94">
        <f>A12+1</f>
        <v>2</v>
      </c>
      <c r="B13" s="99" t="s">
        <v>62</v>
      </c>
      <c r="C13" s="83" t="s">
        <v>63</v>
      </c>
      <c r="D13" s="83" t="s">
        <v>43</v>
      </c>
      <c r="E13" s="83" t="s">
        <v>57</v>
      </c>
      <c r="F13" s="83" t="s">
        <v>58</v>
      </c>
      <c r="G13" s="83" t="s">
        <v>59</v>
      </c>
      <c r="H13" s="83" t="s">
        <v>47</v>
      </c>
      <c r="I13" s="83" t="s">
        <v>48</v>
      </c>
      <c r="J13" s="83" t="s">
        <v>64</v>
      </c>
      <c r="K13" s="83" t="s">
        <v>65</v>
      </c>
      <c r="L13" s="83" t="s">
        <v>3</v>
      </c>
      <c r="M13" s="84" t="s">
        <v>51</v>
      </c>
      <c r="N13" s="83" t="s">
        <v>52</v>
      </c>
      <c r="O13" s="85">
        <v>55</v>
      </c>
      <c r="P13" s="85">
        <f>VLOOKUP(B13,'[1]Student Wthout BRN'!AF$3:AG$294,2,FALSE)</f>
        <v>20</v>
      </c>
      <c r="Q13" s="85">
        <f t="shared" ref="Q13:Q19" si="0">O13-P13</f>
        <v>35</v>
      </c>
      <c r="R13" s="86">
        <v>8900</v>
      </c>
      <c r="S13" s="87">
        <f t="shared" ref="S13:S19" si="1">Q13*R13</f>
        <v>311500</v>
      </c>
      <c r="T13" s="87">
        <f t="shared" ref="T13:T19" si="2">S13*30%</f>
        <v>93450</v>
      </c>
      <c r="U13" s="87">
        <f>VLOOKUP(B13,'Tranche 1-3 2024'!$B$12:$BB$441,53,FALSE)</f>
        <v>489500</v>
      </c>
      <c r="V13" s="87">
        <f t="shared" ref="V13:V19" si="3">O13*R13-U13</f>
        <v>0</v>
      </c>
      <c r="W13" s="87">
        <f t="shared" ref="W13:W19" si="4">T13+V13</f>
        <v>93450</v>
      </c>
      <c r="X13" s="88">
        <f t="shared" ref="X13:X19" si="5">IF(W13&gt;=0,W13,0)</f>
        <v>93450</v>
      </c>
      <c r="Y13" s="84" t="s">
        <v>53</v>
      </c>
      <c r="Z13" s="84" t="s">
        <v>53</v>
      </c>
      <c r="AA13" s="84" t="s">
        <v>53</v>
      </c>
      <c r="AB13" s="84" t="s">
        <v>53</v>
      </c>
      <c r="AC13" s="84" t="s">
        <v>53</v>
      </c>
      <c r="AD13" s="84" t="s">
        <v>53</v>
      </c>
      <c r="AE13" s="84" t="s">
        <v>51</v>
      </c>
      <c r="AF13" s="84" t="s">
        <v>51</v>
      </c>
      <c r="AG13" s="5"/>
    </row>
    <row r="14" spans="1:33" x14ac:dyDescent="0.25">
      <c r="A14" s="94">
        <f t="shared" ref="A14:A77" si="6">A13+1</f>
        <v>3</v>
      </c>
      <c r="B14" s="99" t="s">
        <v>102</v>
      </c>
      <c r="C14" s="83" t="s">
        <v>103</v>
      </c>
      <c r="D14" s="83" t="s">
        <v>43</v>
      </c>
      <c r="E14" s="83" t="s">
        <v>44</v>
      </c>
      <c r="F14" s="83" t="s">
        <v>45</v>
      </c>
      <c r="G14" s="83" t="s">
        <v>46</v>
      </c>
      <c r="H14" s="83" t="s">
        <v>96</v>
      </c>
      <c r="I14" s="83" t="s">
        <v>48</v>
      </c>
      <c r="J14" s="83" t="s">
        <v>104</v>
      </c>
      <c r="K14" s="83" t="s">
        <v>105</v>
      </c>
      <c r="L14" s="83" t="s">
        <v>3</v>
      </c>
      <c r="M14" s="84" t="s">
        <v>51</v>
      </c>
      <c r="N14" s="83" t="s">
        <v>76</v>
      </c>
      <c r="O14" s="85">
        <v>217</v>
      </c>
      <c r="P14" s="85"/>
      <c r="Q14" s="85">
        <f t="shared" si="0"/>
        <v>217</v>
      </c>
      <c r="R14" s="86">
        <v>8900</v>
      </c>
      <c r="S14" s="87">
        <f t="shared" si="1"/>
        <v>1931300</v>
      </c>
      <c r="T14" s="87">
        <f t="shared" si="2"/>
        <v>579390</v>
      </c>
      <c r="U14" s="87">
        <f>VLOOKUP(B14,'Tranche 1-3 2024'!$B$12:$BB$441,53,FALSE)</f>
        <v>1931300</v>
      </c>
      <c r="V14" s="87">
        <f t="shared" si="3"/>
        <v>0</v>
      </c>
      <c r="W14" s="87">
        <f t="shared" si="4"/>
        <v>579390</v>
      </c>
      <c r="X14" s="88">
        <f t="shared" si="5"/>
        <v>579390</v>
      </c>
      <c r="Y14" s="84" t="s">
        <v>53</v>
      </c>
      <c r="Z14" s="84" t="s">
        <v>53</v>
      </c>
      <c r="AA14" s="84" t="s">
        <v>53</v>
      </c>
      <c r="AB14" s="84" t="s">
        <v>53</v>
      </c>
      <c r="AC14" s="84" t="s">
        <v>53</v>
      </c>
      <c r="AD14" s="84" t="s">
        <v>53</v>
      </c>
      <c r="AE14" s="84" t="s">
        <v>53</v>
      </c>
      <c r="AF14" s="84" t="s">
        <v>51</v>
      </c>
      <c r="AG14" s="5" t="s">
        <v>101</v>
      </c>
    </row>
    <row r="15" spans="1:33" x14ac:dyDescent="0.25">
      <c r="A15" s="94">
        <f t="shared" si="6"/>
        <v>4</v>
      </c>
      <c r="B15" s="99" t="s">
        <v>120</v>
      </c>
      <c r="C15" s="83" t="s">
        <v>121</v>
      </c>
      <c r="D15" s="83" t="s">
        <v>43</v>
      </c>
      <c r="E15" s="83" t="s">
        <v>44</v>
      </c>
      <c r="F15" s="83" t="s">
        <v>45</v>
      </c>
      <c r="G15" s="83" t="s">
        <v>46</v>
      </c>
      <c r="H15" s="83" t="s">
        <v>122</v>
      </c>
      <c r="I15" s="83" t="s">
        <v>48</v>
      </c>
      <c r="J15" s="83" t="s">
        <v>123</v>
      </c>
      <c r="K15" s="83" t="s">
        <v>124</v>
      </c>
      <c r="L15" s="83" t="s">
        <v>3</v>
      </c>
      <c r="M15" s="84" t="s">
        <v>51</v>
      </c>
      <c r="N15" s="83" t="s">
        <v>52</v>
      </c>
      <c r="O15" s="85">
        <v>182</v>
      </c>
      <c r="P15" s="85">
        <f>VLOOKUP(B15,'[1]Student Wthout BRN'!AF$3:AG$294,2,FALSE)</f>
        <v>79</v>
      </c>
      <c r="Q15" s="85">
        <f t="shared" si="0"/>
        <v>103</v>
      </c>
      <c r="R15" s="86">
        <v>8900</v>
      </c>
      <c r="S15" s="87">
        <f t="shared" si="1"/>
        <v>916700</v>
      </c>
      <c r="T15" s="87">
        <f t="shared" si="2"/>
        <v>275010</v>
      </c>
      <c r="U15" s="87">
        <f>VLOOKUP(B15,'Tranche 1-3 2024'!$B$12:$BB$441,53,FALSE)</f>
        <v>1619800</v>
      </c>
      <c r="V15" s="87">
        <f t="shared" si="3"/>
        <v>0</v>
      </c>
      <c r="W15" s="87">
        <f t="shared" si="4"/>
        <v>275010</v>
      </c>
      <c r="X15" s="88">
        <f t="shared" si="5"/>
        <v>275010</v>
      </c>
      <c r="Y15" s="84" t="s">
        <v>53</v>
      </c>
      <c r="Z15" s="84" t="s">
        <v>53</v>
      </c>
      <c r="AA15" s="84" t="s">
        <v>53</v>
      </c>
      <c r="AB15" s="84" t="s">
        <v>53</v>
      </c>
      <c r="AC15" s="84" t="s">
        <v>53</v>
      </c>
      <c r="AD15" s="84" t="s">
        <v>53</v>
      </c>
      <c r="AE15" s="84" t="s">
        <v>51</v>
      </c>
      <c r="AF15" s="84" t="s">
        <v>51</v>
      </c>
      <c r="AG15" s="5"/>
    </row>
    <row r="16" spans="1:33" x14ac:dyDescent="0.25">
      <c r="A16" s="94">
        <f t="shared" si="6"/>
        <v>5</v>
      </c>
      <c r="B16" s="99" t="s">
        <v>140</v>
      </c>
      <c r="C16" s="83" t="s">
        <v>141</v>
      </c>
      <c r="D16" s="83" t="s">
        <v>43</v>
      </c>
      <c r="E16" s="83" t="s">
        <v>57</v>
      </c>
      <c r="F16" s="83" t="s">
        <v>58</v>
      </c>
      <c r="G16" s="83" t="s">
        <v>59</v>
      </c>
      <c r="H16" s="83" t="s">
        <v>142</v>
      </c>
      <c r="I16" s="83" t="s">
        <v>48</v>
      </c>
      <c r="J16" s="83" t="s">
        <v>143</v>
      </c>
      <c r="K16" s="83" t="s">
        <v>144</v>
      </c>
      <c r="L16" s="83" t="s">
        <v>3</v>
      </c>
      <c r="M16" s="84" t="s">
        <v>51</v>
      </c>
      <c r="N16" s="83" t="s">
        <v>52</v>
      </c>
      <c r="O16" s="85">
        <v>31</v>
      </c>
      <c r="P16" s="85"/>
      <c r="Q16" s="85">
        <f t="shared" si="0"/>
        <v>31</v>
      </c>
      <c r="R16" s="86">
        <v>8900</v>
      </c>
      <c r="S16" s="87">
        <f t="shared" si="1"/>
        <v>275900</v>
      </c>
      <c r="T16" s="87">
        <f t="shared" si="2"/>
        <v>82770</v>
      </c>
      <c r="U16" s="87">
        <f>VLOOKUP(B16,'Tranche 1-3 2024'!$B$12:$BB$441,53,FALSE)</f>
        <v>275900</v>
      </c>
      <c r="V16" s="87">
        <f t="shared" si="3"/>
        <v>0</v>
      </c>
      <c r="W16" s="87">
        <f t="shared" si="4"/>
        <v>82770</v>
      </c>
      <c r="X16" s="88">
        <f t="shared" si="5"/>
        <v>82770</v>
      </c>
      <c r="Y16" s="84" t="s">
        <v>53</v>
      </c>
      <c r="Z16" s="84" t="s">
        <v>53</v>
      </c>
      <c r="AA16" s="84" t="s">
        <v>53</v>
      </c>
      <c r="AB16" s="84" t="s">
        <v>53</v>
      </c>
      <c r="AC16" s="84" t="s">
        <v>53</v>
      </c>
      <c r="AD16" s="84" t="s">
        <v>53</v>
      </c>
      <c r="AE16" s="84" t="s">
        <v>51</v>
      </c>
      <c r="AF16" s="84" t="s">
        <v>51</v>
      </c>
      <c r="AG16" s="5"/>
    </row>
    <row r="17" spans="1:33" x14ac:dyDescent="0.25">
      <c r="A17" s="94">
        <f t="shared" si="6"/>
        <v>6</v>
      </c>
      <c r="B17" s="99" t="s">
        <v>145</v>
      </c>
      <c r="C17" s="83" t="s">
        <v>146</v>
      </c>
      <c r="D17" s="83" t="s">
        <v>43</v>
      </c>
      <c r="E17" s="83" t="s">
        <v>44</v>
      </c>
      <c r="F17" s="83" t="s">
        <v>45</v>
      </c>
      <c r="G17" s="83" t="s">
        <v>46</v>
      </c>
      <c r="H17" s="83" t="s">
        <v>142</v>
      </c>
      <c r="I17" s="83" t="s">
        <v>48</v>
      </c>
      <c r="J17" s="83" t="s">
        <v>147</v>
      </c>
      <c r="K17" s="83" t="s">
        <v>148</v>
      </c>
      <c r="L17" s="83" t="s">
        <v>3</v>
      </c>
      <c r="M17" s="84" t="s">
        <v>51</v>
      </c>
      <c r="N17" s="83" t="s">
        <v>52</v>
      </c>
      <c r="O17" s="85">
        <v>44</v>
      </c>
      <c r="P17" s="85">
        <f>VLOOKUP(B17,'[1]Student Wthout BRN'!AF$3:AG$294,2,FALSE)</f>
        <v>4</v>
      </c>
      <c r="Q17" s="85">
        <f t="shared" si="0"/>
        <v>40</v>
      </c>
      <c r="R17" s="86">
        <v>8900</v>
      </c>
      <c r="S17" s="87">
        <f t="shared" si="1"/>
        <v>356000</v>
      </c>
      <c r="T17" s="87">
        <f t="shared" si="2"/>
        <v>106800</v>
      </c>
      <c r="U17" s="87">
        <f>VLOOKUP(B17,'Tranche 1-3 2024'!$B$12:$BB$441,53,FALSE)</f>
        <v>391600</v>
      </c>
      <c r="V17" s="87">
        <f t="shared" si="3"/>
        <v>0</v>
      </c>
      <c r="W17" s="87">
        <f t="shared" si="4"/>
        <v>106800</v>
      </c>
      <c r="X17" s="88">
        <f t="shared" si="5"/>
        <v>106800</v>
      </c>
      <c r="Y17" s="84" t="s">
        <v>53</v>
      </c>
      <c r="Z17" s="84" t="s">
        <v>53</v>
      </c>
      <c r="AA17" s="84" t="s">
        <v>53</v>
      </c>
      <c r="AB17" s="84" t="s">
        <v>53</v>
      </c>
      <c r="AC17" s="84" t="s">
        <v>53</v>
      </c>
      <c r="AD17" s="84" t="s">
        <v>53</v>
      </c>
      <c r="AE17" s="84" t="s">
        <v>51</v>
      </c>
      <c r="AF17" s="84" t="s">
        <v>51</v>
      </c>
      <c r="AG17" s="5"/>
    </row>
    <row r="18" spans="1:33" x14ac:dyDescent="0.25">
      <c r="A18" s="94">
        <f t="shared" si="6"/>
        <v>7</v>
      </c>
      <c r="B18" s="99" t="s">
        <v>149</v>
      </c>
      <c r="C18" s="83" t="s">
        <v>150</v>
      </c>
      <c r="D18" s="83" t="s">
        <v>43</v>
      </c>
      <c r="E18" s="83" t="s">
        <v>57</v>
      </c>
      <c r="F18" s="83" t="s">
        <v>58</v>
      </c>
      <c r="G18" s="83" t="s">
        <v>59</v>
      </c>
      <c r="H18" s="83" t="s">
        <v>151</v>
      </c>
      <c r="I18" s="83" t="s">
        <v>48</v>
      </c>
      <c r="J18" s="83" t="s">
        <v>152</v>
      </c>
      <c r="K18" s="83" t="s">
        <v>153</v>
      </c>
      <c r="L18" s="83" t="s">
        <v>3</v>
      </c>
      <c r="M18" s="84" t="s">
        <v>51</v>
      </c>
      <c r="N18" s="83" t="s">
        <v>52</v>
      </c>
      <c r="O18" s="85">
        <v>119</v>
      </c>
      <c r="P18" s="85">
        <f>VLOOKUP(B18,'[1]Student Wthout BRN'!AF$3:AG$294,2,FALSE)</f>
        <v>119</v>
      </c>
      <c r="Q18" s="85">
        <f t="shared" si="0"/>
        <v>0</v>
      </c>
      <c r="R18" s="86">
        <v>8900</v>
      </c>
      <c r="S18" s="87">
        <f t="shared" si="1"/>
        <v>0</v>
      </c>
      <c r="T18" s="87">
        <f t="shared" si="2"/>
        <v>0</v>
      </c>
      <c r="U18" s="87">
        <f>VLOOKUP(B18,'Tranche 1-3 2024'!$B$12:$BB$441,53,FALSE)</f>
        <v>863300</v>
      </c>
      <c r="V18" s="87">
        <f>O18*R18-U18</f>
        <v>195800</v>
      </c>
      <c r="W18" s="87">
        <f t="shared" si="4"/>
        <v>195800</v>
      </c>
      <c r="X18" s="88">
        <f t="shared" si="5"/>
        <v>195800</v>
      </c>
      <c r="Y18" s="84" t="s">
        <v>53</v>
      </c>
      <c r="Z18" s="84" t="s">
        <v>53</v>
      </c>
      <c r="AA18" s="84" t="s">
        <v>53</v>
      </c>
      <c r="AB18" s="84" t="s">
        <v>53</v>
      </c>
      <c r="AC18" s="84" t="s">
        <v>53</v>
      </c>
      <c r="AD18" s="84" t="s">
        <v>53</v>
      </c>
      <c r="AE18" s="84" t="s">
        <v>51</v>
      </c>
      <c r="AF18" s="84" t="s">
        <v>51</v>
      </c>
      <c r="AG18" s="5" t="s">
        <v>69</v>
      </c>
    </row>
    <row r="19" spans="1:33" x14ac:dyDescent="0.25">
      <c r="A19" s="94">
        <f t="shared" si="6"/>
        <v>8</v>
      </c>
      <c r="B19" s="99" t="s">
        <v>154</v>
      </c>
      <c r="C19" s="83" t="s">
        <v>155</v>
      </c>
      <c r="D19" s="83" t="s">
        <v>43</v>
      </c>
      <c r="E19" s="83" t="s">
        <v>44</v>
      </c>
      <c r="F19" s="83" t="s">
        <v>45</v>
      </c>
      <c r="G19" s="83" t="s">
        <v>46</v>
      </c>
      <c r="H19" s="83" t="s">
        <v>156</v>
      </c>
      <c r="I19" s="83" t="s">
        <v>48</v>
      </c>
      <c r="J19" s="83" t="s">
        <v>157</v>
      </c>
      <c r="K19" s="83" t="s">
        <v>158</v>
      </c>
      <c r="L19" s="83" t="s">
        <v>3</v>
      </c>
      <c r="M19" s="84" t="s">
        <v>51</v>
      </c>
      <c r="N19" s="83" t="s">
        <v>76</v>
      </c>
      <c r="O19" s="85">
        <v>48</v>
      </c>
      <c r="P19" s="85">
        <f>VLOOKUP(B19,'[1]Student Wthout BRN'!AF$3:AG$294,2,FALSE)</f>
        <v>36</v>
      </c>
      <c r="Q19" s="85">
        <f t="shared" si="0"/>
        <v>12</v>
      </c>
      <c r="R19" s="86">
        <v>8900</v>
      </c>
      <c r="S19" s="87">
        <f t="shared" si="1"/>
        <v>106800</v>
      </c>
      <c r="T19" s="87">
        <f t="shared" si="2"/>
        <v>32040</v>
      </c>
      <c r="U19" s="87">
        <f>VLOOKUP(B19,'Tranche 1-3 2024'!$B$12:$BB$441,53,FALSE)</f>
        <v>427200</v>
      </c>
      <c r="V19" s="87">
        <f t="shared" si="3"/>
        <v>0</v>
      </c>
      <c r="W19" s="87">
        <f t="shared" si="4"/>
        <v>32040</v>
      </c>
      <c r="X19" s="88">
        <f t="shared" si="5"/>
        <v>32040</v>
      </c>
      <c r="Y19" s="84" t="s">
        <v>53</v>
      </c>
      <c r="Z19" s="84" t="s">
        <v>53</v>
      </c>
      <c r="AA19" s="84" t="s">
        <v>53</v>
      </c>
      <c r="AB19" s="84" t="s">
        <v>53</v>
      </c>
      <c r="AC19" s="84" t="s">
        <v>53</v>
      </c>
      <c r="AD19" s="84" t="s">
        <v>53</v>
      </c>
      <c r="AE19" s="84" t="s">
        <v>51</v>
      </c>
      <c r="AF19" s="84" t="s">
        <v>51</v>
      </c>
      <c r="AG19" s="5"/>
    </row>
    <row r="20" spans="1:33" x14ac:dyDescent="0.25">
      <c r="A20" s="94">
        <f t="shared" si="6"/>
        <v>9</v>
      </c>
      <c r="B20" s="99" t="s">
        <v>221</v>
      </c>
      <c r="C20" s="83" t="s">
        <v>222</v>
      </c>
      <c r="D20" s="83" t="s">
        <v>43</v>
      </c>
      <c r="E20" s="83" t="s">
        <v>166</v>
      </c>
      <c r="F20" s="83" t="s">
        <v>58</v>
      </c>
      <c r="G20" s="83" t="s">
        <v>59</v>
      </c>
      <c r="H20" s="83" t="s">
        <v>223</v>
      </c>
      <c r="I20" s="83" t="s">
        <v>168</v>
      </c>
      <c r="J20" s="83" t="s">
        <v>224</v>
      </c>
      <c r="K20" s="83" t="s">
        <v>225</v>
      </c>
      <c r="L20" s="83" t="s">
        <v>3</v>
      </c>
      <c r="M20" s="84" t="s">
        <v>51</v>
      </c>
      <c r="N20" s="83" t="s">
        <v>52</v>
      </c>
      <c r="O20" s="85">
        <v>57</v>
      </c>
      <c r="P20" s="85"/>
      <c r="Q20" s="85">
        <f t="shared" ref="Q20:Q83" si="7">O20-P20</f>
        <v>57</v>
      </c>
      <c r="R20" s="86">
        <v>8900</v>
      </c>
      <c r="S20" s="87">
        <f t="shared" ref="S20:S83" si="8">Q20*R20</f>
        <v>507300</v>
      </c>
      <c r="T20" s="87">
        <f t="shared" ref="T20:T83" si="9">S20*30%</f>
        <v>152190</v>
      </c>
      <c r="U20" s="87">
        <f>VLOOKUP(B20,'Tranche 1-3 2024'!$B$12:$BB$441,53,FALSE)</f>
        <v>507300</v>
      </c>
      <c r="V20" s="87">
        <f t="shared" ref="V20:V83" si="10">O20*R20-U20</f>
        <v>0</v>
      </c>
      <c r="W20" s="87">
        <f t="shared" ref="W20:W83" si="11">T20+V20</f>
        <v>152190</v>
      </c>
      <c r="X20" s="88">
        <f t="shared" ref="X20:X83" si="12">IF(W20&gt;=0,W20,0)</f>
        <v>152190</v>
      </c>
      <c r="Y20" s="84" t="s">
        <v>53</v>
      </c>
      <c r="Z20" s="84" t="s">
        <v>53</v>
      </c>
      <c r="AA20" s="84" t="s">
        <v>53</v>
      </c>
      <c r="AB20" s="84" t="s">
        <v>53</v>
      </c>
      <c r="AC20" s="84" t="s">
        <v>53</v>
      </c>
      <c r="AD20" s="84" t="s">
        <v>53</v>
      </c>
      <c r="AE20" s="84" t="s">
        <v>51</v>
      </c>
      <c r="AF20" s="84" t="s">
        <v>51</v>
      </c>
      <c r="AG20" s="5"/>
    </row>
    <row r="21" spans="1:33" x14ac:dyDescent="0.25">
      <c r="A21" s="94">
        <f t="shared" si="6"/>
        <v>10</v>
      </c>
      <c r="B21" s="99" t="s">
        <v>226</v>
      </c>
      <c r="C21" s="83" t="s">
        <v>227</v>
      </c>
      <c r="D21" s="83" t="s">
        <v>43</v>
      </c>
      <c r="E21" s="83" t="s">
        <v>68</v>
      </c>
      <c r="F21" s="83" t="s">
        <v>45</v>
      </c>
      <c r="G21" s="83" t="s">
        <v>46</v>
      </c>
      <c r="H21" s="83" t="s">
        <v>223</v>
      </c>
      <c r="I21" s="83" t="s">
        <v>168</v>
      </c>
      <c r="J21" s="83" t="s">
        <v>228</v>
      </c>
      <c r="K21" s="83" t="s">
        <v>229</v>
      </c>
      <c r="L21" s="83" t="s">
        <v>3</v>
      </c>
      <c r="M21" s="84" t="s">
        <v>51</v>
      </c>
      <c r="N21" s="83" t="s">
        <v>76</v>
      </c>
      <c r="O21" s="85">
        <v>87</v>
      </c>
      <c r="P21" s="85">
        <f>VLOOKUP(B21,'[1]Student Wthout BRN'!AF$3:AG$294,2,FALSE)</f>
        <v>1</v>
      </c>
      <c r="Q21" s="85">
        <f t="shared" si="7"/>
        <v>86</v>
      </c>
      <c r="R21" s="86">
        <v>8900</v>
      </c>
      <c r="S21" s="87">
        <f t="shared" si="8"/>
        <v>765400</v>
      </c>
      <c r="T21" s="87">
        <f t="shared" si="9"/>
        <v>229620</v>
      </c>
      <c r="U21" s="87">
        <f>VLOOKUP(B21,'Tranche 1-3 2024'!$B$12:$BB$441,53,FALSE)</f>
        <v>774300</v>
      </c>
      <c r="V21" s="87">
        <f t="shared" si="10"/>
        <v>0</v>
      </c>
      <c r="W21" s="87">
        <f t="shared" si="11"/>
        <v>229620</v>
      </c>
      <c r="X21" s="88">
        <f t="shared" si="12"/>
        <v>229620</v>
      </c>
      <c r="Y21" s="84" t="s">
        <v>53</v>
      </c>
      <c r="Z21" s="84" t="s">
        <v>53</v>
      </c>
      <c r="AA21" s="84" t="s">
        <v>53</v>
      </c>
      <c r="AB21" s="84" t="s">
        <v>53</v>
      </c>
      <c r="AC21" s="84" t="s">
        <v>53</v>
      </c>
      <c r="AD21" s="84" t="s">
        <v>53</v>
      </c>
      <c r="AE21" s="84" t="s">
        <v>51</v>
      </c>
      <c r="AF21" s="84" t="s">
        <v>51</v>
      </c>
      <c r="AG21" s="5"/>
    </row>
    <row r="22" spans="1:33" x14ac:dyDescent="0.25">
      <c r="A22" s="94">
        <f t="shared" si="6"/>
        <v>11</v>
      </c>
      <c r="B22" s="99" t="s">
        <v>266</v>
      </c>
      <c r="C22" s="83" t="s">
        <v>267</v>
      </c>
      <c r="D22" s="83" t="s">
        <v>43</v>
      </c>
      <c r="E22" s="83" t="s">
        <v>166</v>
      </c>
      <c r="F22" s="83" t="s">
        <v>58</v>
      </c>
      <c r="G22" s="83" t="s">
        <v>59</v>
      </c>
      <c r="H22" s="83" t="s">
        <v>167</v>
      </c>
      <c r="I22" s="83" t="s">
        <v>168</v>
      </c>
      <c r="J22" s="83" t="s">
        <v>268</v>
      </c>
      <c r="K22" s="83" t="s">
        <v>269</v>
      </c>
      <c r="L22" s="83" t="s">
        <v>3</v>
      </c>
      <c r="M22" s="84" t="s">
        <v>51</v>
      </c>
      <c r="N22" s="83" t="s">
        <v>52</v>
      </c>
      <c r="O22" s="85">
        <v>168</v>
      </c>
      <c r="P22" s="85">
        <f>VLOOKUP(B22,'[1]Student Wthout BRN'!AF$3:AG$294,2,FALSE)</f>
        <v>4</v>
      </c>
      <c r="Q22" s="85">
        <f t="shared" si="7"/>
        <v>164</v>
      </c>
      <c r="R22" s="86">
        <v>8900</v>
      </c>
      <c r="S22" s="87">
        <f t="shared" si="8"/>
        <v>1459600</v>
      </c>
      <c r="T22" s="87">
        <f t="shared" si="9"/>
        <v>437880</v>
      </c>
      <c r="U22" s="87">
        <f>VLOOKUP(B22,'Tranche 1-3 2024'!$B$12:$BB$441,53,FALSE)</f>
        <v>1495200</v>
      </c>
      <c r="V22" s="87">
        <f t="shared" si="10"/>
        <v>0</v>
      </c>
      <c r="W22" s="87">
        <f t="shared" si="11"/>
        <v>437880</v>
      </c>
      <c r="X22" s="88">
        <f t="shared" si="12"/>
        <v>437880</v>
      </c>
      <c r="Y22" s="84" t="s">
        <v>53</v>
      </c>
      <c r="Z22" s="84" t="s">
        <v>53</v>
      </c>
      <c r="AA22" s="84" t="s">
        <v>53</v>
      </c>
      <c r="AB22" s="84" t="s">
        <v>53</v>
      </c>
      <c r="AC22" s="84" t="s">
        <v>53</v>
      </c>
      <c r="AD22" s="84" t="s">
        <v>53</v>
      </c>
      <c r="AE22" s="84" t="s">
        <v>51</v>
      </c>
      <c r="AF22" s="84" t="s">
        <v>51</v>
      </c>
      <c r="AG22" s="5"/>
    </row>
    <row r="23" spans="1:33" x14ac:dyDescent="0.25">
      <c r="A23" s="94">
        <f t="shared" si="6"/>
        <v>12</v>
      </c>
      <c r="B23" s="99" t="s">
        <v>234</v>
      </c>
      <c r="C23" s="83" t="s">
        <v>235</v>
      </c>
      <c r="D23" s="83" t="s">
        <v>43</v>
      </c>
      <c r="E23" s="83" t="s">
        <v>166</v>
      </c>
      <c r="F23" s="83" t="s">
        <v>58</v>
      </c>
      <c r="G23" s="83" t="s">
        <v>59</v>
      </c>
      <c r="H23" s="83" t="s">
        <v>223</v>
      </c>
      <c r="I23" s="83" t="s">
        <v>168</v>
      </c>
      <c r="J23" s="83" t="s">
        <v>236</v>
      </c>
      <c r="K23" s="83" t="s">
        <v>237</v>
      </c>
      <c r="L23" s="83" t="s">
        <v>3</v>
      </c>
      <c r="M23" s="84" t="s">
        <v>51</v>
      </c>
      <c r="N23" s="83" t="s">
        <v>52</v>
      </c>
      <c r="O23" s="85">
        <v>108</v>
      </c>
      <c r="P23" s="85">
        <f>VLOOKUP(B23,'[1]Student Wthout BRN'!AF$3:AG$294,2,FALSE)</f>
        <v>1</v>
      </c>
      <c r="Q23" s="85">
        <f t="shared" si="7"/>
        <v>107</v>
      </c>
      <c r="R23" s="86">
        <v>8900</v>
      </c>
      <c r="S23" s="87">
        <f t="shared" si="8"/>
        <v>952300</v>
      </c>
      <c r="T23" s="87">
        <f t="shared" si="9"/>
        <v>285690</v>
      </c>
      <c r="U23" s="87">
        <f>VLOOKUP(B23,'Tranche 1-3 2024'!$B$12:$BB$441,53,FALSE)</f>
        <v>961200</v>
      </c>
      <c r="V23" s="87">
        <f t="shared" si="10"/>
        <v>0</v>
      </c>
      <c r="W23" s="87">
        <f t="shared" si="11"/>
        <v>285690</v>
      </c>
      <c r="X23" s="88">
        <f t="shared" si="12"/>
        <v>285690</v>
      </c>
      <c r="Y23" s="84" t="s">
        <v>53</v>
      </c>
      <c r="Z23" s="84" t="s">
        <v>53</v>
      </c>
      <c r="AA23" s="84" t="s">
        <v>53</v>
      </c>
      <c r="AB23" s="84" t="s">
        <v>53</v>
      </c>
      <c r="AC23" s="84" t="s">
        <v>53</v>
      </c>
      <c r="AD23" s="84" t="s">
        <v>53</v>
      </c>
      <c r="AE23" s="84" t="s">
        <v>51</v>
      </c>
      <c r="AF23" s="84" t="s">
        <v>51</v>
      </c>
      <c r="AG23" s="5"/>
    </row>
    <row r="24" spans="1:33" x14ac:dyDescent="0.25">
      <c r="A24" s="94">
        <f t="shared" si="6"/>
        <v>13</v>
      </c>
      <c r="B24" s="99" t="s">
        <v>270</v>
      </c>
      <c r="C24" s="83" t="s">
        <v>271</v>
      </c>
      <c r="D24" s="83" t="s">
        <v>43</v>
      </c>
      <c r="E24" s="83" t="s">
        <v>166</v>
      </c>
      <c r="F24" s="83" t="s">
        <v>58</v>
      </c>
      <c r="G24" s="83" t="s">
        <v>59</v>
      </c>
      <c r="H24" s="83" t="s">
        <v>167</v>
      </c>
      <c r="I24" s="83" t="s">
        <v>168</v>
      </c>
      <c r="J24" s="83" t="s">
        <v>272</v>
      </c>
      <c r="K24" s="83" t="s">
        <v>273</v>
      </c>
      <c r="L24" s="83" t="s">
        <v>3</v>
      </c>
      <c r="M24" s="84" t="s">
        <v>51</v>
      </c>
      <c r="N24" s="83" t="s">
        <v>76</v>
      </c>
      <c r="O24" s="85">
        <v>535</v>
      </c>
      <c r="P24" s="85"/>
      <c r="Q24" s="85">
        <f t="shared" si="7"/>
        <v>535</v>
      </c>
      <c r="R24" s="86">
        <v>8900</v>
      </c>
      <c r="S24" s="87">
        <f t="shared" si="8"/>
        <v>4761500</v>
      </c>
      <c r="T24" s="87">
        <f t="shared" si="9"/>
        <v>1428450</v>
      </c>
      <c r="U24" s="87">
        <f>VLOOKUP(B24,'Tranche 1-3 2024'!$B$12:$BB$441,53,FALSE)</f>
        <v>4761500</v>
      </c>
      <c r="V24" s="87">
        <f t="shared" si="10"/>
        <v>0</v>
      </c>
      <c r="W24" s="87">
        <f t="shared" si="11"/>
        <v>1428450</v>
      </c>
      <c r="X24" s="88">
        <f t="shared" si="12"/>
        <v>1428450</v>
      </c>
      <c r="Y24" s="84" t="s">
        <v>53</v>
      </c>
      <c r="Z24" s="84" t="s">
        <v>53</v>
      </c>
      <c r="AA24" s="84" t="s">
        <v>53</v>
      </c>
      <c r="AB24" s="84" t="s">
        <v>53</v>
      </c>
      <c r="AC24" s="84" t="s">
        <v>53</v>
      </c>
      <c r="AD24" s="84" t="s">
        <v>53</v>
      </c>
      <c r="AE24" s="84" t="s">
        <v>51</v>
      </c>
      <c r="AF24" s="84" t="s">
        <v>51</v>
      </c>
      <c r="AG24" s="5"/>
    </row>
    <row r="25" spans="1:33" x14ac:dyDescent="0.25">
      <c r="A25" s="94">
        <f t="shared" si="6"/>
        <v>14</v>
      </c>
      <c r="B25" s="99" t="s">
        <v>212</v>
      </c>
      <c r="C25" s="83" t="s">
        <v>213</v>
      </c>
      <c r="D25" s="83" t="s">
        <v>43</v>
      </c>
      <c r="E25" s="83" t="s">
        <v>166</v>
      </c>
      <c r="F25" s="83" t="s">
        <v>58</v>
      </c>
      <c r="G25" s="83" t="s">
        <v>59</v>
      </c>
      <c r="H25" s="83" t="s">
        <v>214</v>
      </c>
      <c r="I25" s="83" t="s">
        <v>168</v>
      </c>
      <c r="J25" s="83" t="s">
        <v>215</v>
      </c>
      <c r="K25" s="83" t="s">
        <v>216</v>
      </c>
      <c r="L25" s="83" t="s">
        <v>3</v>
      </c>
      <c r="M25" s="84" t="s">
        <v>51</v>
      </c>
      <c r="N25" s="83" t="s">
        <v>52</v>
      </c>
      <c r="O25" s="85">
        <v>44</v>
      </c>
      <c r="P25" s="85"/>
      <c r="Q25" s="85">
        <f t="shared" si="7"/>
        <v>44</v>
      </c>
      <c r="R25" s="86">
        <v>8900</v>
      </c>
      <c r="S25" s="87">
        <f t="shared" si="8"/>
        <v>391600</v>
      </c>
      <c r="T25" s="87">
        <f t="shared" si="9"/>
        <v>117480</v>
      </c>
      <c r="U25" s="87">
        <f>VLOOKUP(B25,'Tranche 1-3 2024'!$B$12:$BB$441,53,FALSE)</f>
        <v>391600</v>
      </c>
      <c r="V25" s="87">
        <f t="shared" si="10"/>
        <v>0</v>
      </c>
      <c r="W25" s="87">
        <f t="shared" si="11"/>
        <v>117480</v>
      </c>
      <c r="X25" s="88">
        <f t="shared" si="12"/>
        <v>117480</v>
      </c>
      <c r="Y25" s="84" t="s">
        <v>53</v>
      </c>
      <c r="Z25" s="84" t="s">
        <v>53</v>
      </c>
      <c r="AA25" s="84" t="s">
        <v>53</v>
      </c>
      <c r="AB25" s="84" t="s">
        <v>53</v>
      </c>
      <c r="AC25" s="84" t="s">
        <v>53</v>
      </c>
      <c r="AD25" s="84" t="s">
        <v>53</v>
      </c>
      <c r="AE25" s="84" t="s">
        <v>51</v>
      </c>
      <c r="AF25" s="84" t="s">
        <v>53</v>
      </c>
      <c r="AG25" s="5"/>
    </row>
    <row r="26" spans="1:33" x14ac:dyDescent="0.25">
      <c r="A26" s="94">
        <f t="shared" si="6"/>
        <v>15</v>
      </c>
      <c r="B26" s="99" t="s">
        <v>1781</v>
      </c>
      <c r="C26" s="83" t="s">
        <v>1782</v>
      </c>
      <c r="D26" s="83" t="s">
        <v>43</v>
      </c>
      <c r="E26" s="83" t="s">
        <v>166</v>
      </c>
      <c r="F26" s="83" t="s">
        <v>58</v>
      </c>
      <c r="G26" s="83" t="s">
        <v>59</v>
      </c>
      <c r="H26" s="83" t="s">
        <v>167</v>
      </c>
      <c r="I26" s="83" t="s">
        <v>168</v>
      </c>
      <c r="J26" s="62" t="s">
        <v>1831</v>
      </c>
      <c r="K26" s="62" t="s">
        <v>1873</v>
      </c>
      <c r="L26" s="83" t="s">
        <v>3</v>
      </c>
      <c r="M26" s="84" t="s">
        <v>51</v>
      </c>
      <c r="N26" s="83" t="s">
        <v>52</v>
      </c>
      <c r="O26" s="85">
        <v>259</v>
      </c>
      <c r="P26" s="85">
        <f>VLOOKUP(B26,'[1]Student Wthout BRN'!AF$3:AG$294,2,FALSE)</f>
        <v>6</v>
      </c>
      <c r="Q26" s="85">
        <f t="shared" si="7"/>
        <v>253</v>
      </c>
      <c r="R26" s="86">
        <v>8900</v>
      </c>
      <c r="S26" s="87">
        <f t="shared" si="8"/>
        <v>2251700</v>
      </c>
      <c r="T26" s="87">
        <f t="shared" si="9"/>
        <v>675510</v>
      </c>
      <c r="U26" s="87">
        <f>VLOOKUP(B26,'Tranche 1-3 2024'!$B$12:$BB$441,53,FALSE)</f>
        <v>2305100</v>
      </c>
      <c r="V26" s="87">
        <f t="shared" si="10"/>
        <v>0</v>
      </c>
      <c r="W26" s="87">
        <f t="shared" si="11"/>
        <v>675510</v>
      </c>
      <c r="X26" s="88">
        <f t="shared" si="12"/>
        <v>675510</v>
      </c>
      <c r="Y26" s="84" t="s">
        <v>51</v>
      </c>
      <c r="Z26" s="84" t="s">
        <v>53</v>
      </c>
      <c r="AA26" s="84" t="s">
        <v>51</v>
      </c>
      <c r="AB26" s="84" t="s">
        <v>53</v>
      </c>
      <c r="AC26" s="84" t="s">
        <v>53</v>
      </c>
      <c r="AD26" s="84" t="s">
        <v>53</v>
      </c>
      <c r="AE26" s="84" t="s">
        <v>51</v>
      </c>
      <c r="AF26" s="84" t="s">
        <v>51</v>
      </c>
      <c r="AG26" s="5"/>
    </row>
    <row r="27" spans="1:33" x14ac:dyDescent="0.25">
      <c r="A27" s="94">
        <f t="shared" si="6"/>
        <v>16</v>
      </c>
      <c r="B27" s="99" t="s">
        <v>278</v>
      </c>
      <c r="C27" s="83" t="s">
        <v>279</v>
      </c>
      <c r="D27" s="83" t="s">
        <v>56</v>
      </c>
      <c r="E27" s="83" t="s">
        <v>166</v>
      </c>
      <c r="F27" s="83" t="s">
        <v>58</v>
      </c>
      <c r="G27" s="83" t="s">
        <v>59</v>
      </c>
      <c r="H27" s="83" t="s">
        <v>167</v>
      </c>
      <c r="I27" s="83" t="s">
        <v>168</v>
      </c>
      <c r="J27" s="83" t="s">
        <v>280</v>
      </c>
      <c r="K27" s="83" t="s">
        <v>281</v>
      </c>
      <c r="L27" s="83" t="s">
        <v>3</v>
      </c>
      <c r="M27" s="84" t="s">
        <v>51</v>
      </c>
      <c r="N27" s="83" t="s">
        <v>52</v>
      </c>
      <c r="O27" s="85">
        <v>74</v>
      </c>
      <c r="P27" s="85">
        <f>VLOOKUP(B27,'[1]Student Wthout BRN'!AF$3:AG$294,2,FALSE)</f>
        <v>4</v>
      </c>
      <c r="Q27" s="85">
        <f t="shared" si="7"/>
        <v>70</v>
      </c>
      <c r="R27" s="86">
        <v>8900</v>
      </c>
      <c r="S27" s="87">
        <f t="shared" si="8"/>
        <v>623000</v>
      </c>
      <c r="T27" s="87">
        <f t="shared" si="9"/>
        <v>186900</v>
      </c>
      <c r="U27" s="87">
        <f>VLOOKUP(B27,'Tranche 1-3 2024'!$B$12:$BB$441,53,FALSE)</f>
        <v>658600</v>
      </c>
      <c r="V27" s="87">
        <f t="shared" si="10"/>
        <v>0</v>
      </c>
      <c r="W27" s="87">
        <f t="shared" si="11"/>
        <v>186900</v>
      </c>
      <c r="X27" s="88">
        <f t="shared" si="12"/>
        <v>186900</v>
      </c>
      <c r="Y27" s="84" t="s">
        <v>53</v>
      </c>
      <c r="Z27" s="84" t="s">
        <v>53</v>
      </c>
      <c r="AA27" s="84" t="s">
        <v>53</v>
      </c>
      <c r="AB27" s="84" t="s">
        <v>53</v>
      </c>
      <c r="AC27" s="84" t="s">
        <v>53</v>
      </c>
      <c r="AD27" s="84" t="s">
        <v>53</v>
      </c>
      <c r="AE27" s="84" t="s">
        <v>51</v>
      </c>
      <c r="AF27" s="84" t="s">
        <v>51</v>
      </c>
      <c r="AG27" s="5"/>
    </row>
    <row r="28" spans="1:33" x14ac:dyDescent="0.25">
      <c r="A28" s="94">
        <f t="shared" si="6"/>
        <v>17</v>
      </c>
      <c r="B28" s="99" t="s">
        <v>202</v>
      </c>
      <c r="C28" s="83" t="s">
        <v>203</v>
      </c>
      <c r="D28" s="83" t="s">
        <v>43</v>
      </c>
      <c r="E28" s="83" t="s">
        <v>166</v>
      </c>
      <c r="F28" s="83" t="s">
        <v>58</v>
      </c>
      <c r="G28" s="83" t="s">
        <v>59</v>
      </c>
      <c r="H28" s="83" t="s">
        <v>204</v>
      </c>
      <c r="I28" s="83" t="s">
        <v>168</v>
      </c>
      <c r="J28" s="83" t="s">
        <v>205</v>
      </c>
      <c r="K28" s="83" t="s">
        <v>206</v>
      </c>
      <c r="L28" s="83" t="s">
        <v>3</v>
      </c>
      <c r="M28" s="84" t="s">
        <v>51</v>
      </c>
      <c r="N28" s="83" t="s">
        <v>52</v>
      </c>
      <c r="O28" s="85">
        <v>27</v>
      </c>
      <c r="P28" s="85">
        <f>VLOOKUP(B28,'[1]Student Wthout BRN'!AF$3:AG$294,2,FALSE)</f>
        <v>2</v>
      </c>
      <c r="Q28" s="85">
        <f t="shared" si="7"/>
        <v>25</v>
      </c>
      <c r="R28" s="86">
        <v>8900</v>
      </c>
      <c r="S28" s="87">
        <f t="shared" si="8"/>
        <v>222500</v>
      </c>
      <c r="T28" s="87">
        <f t="shared" si="9"/>
        <v>66750</v>
      </c>
      <c r="U28" s="87">
        <f>VLOOKUP(B28,'Tranche 1-3 2024'!$B$12:$BB$441,53,FALSE)</f>
        <v>240300</v>
      </c>
      <c r="V28" s="87">
        <f t="shared" si="10"/>
        <v>0</v>
      </c>
      <c r="W28" s="87">
        <f t="shared" si="11"/>
        <v>66750</v>
      </c>
      <c r="X28" s="88">
        <f t="shared" si="12"/>
        <v>66750</v>
      </c>
      <c r="Y28" s="84" t="s">
        <v>53</v>
      </c>
      <c r="Z28" s="84" t="s">
        <v>53</v>
      </c>
      <c r="AA28" s="84" t="s">
        <v>53</v>
      </c>
      <c r="AB28" s="84" t="s">
        <v>53</v>
      </c>
      <c r="AC28" s="84" t="s">
        <v>53</v>
      </c>
      <c r="AD28" s="84" t="s">
        <v>53</v>
      </c>
      <c r="AE28" s="84" t="s">
        <v>51</v>
      </c>
      <c r="AF28" s="84" t="s">
        <v>51</v>
      </c>
      <c r="AG28" s="5"/>
    </row>
    <row r="29" spans="1:33" x14ac:dyDescent="0.25">
      <c r="A29" s="94">
        <f t="shared" si="6"/>
        <v>18</v>
      </c>
      <c r="B29" s="99" t="s">
        <v>515</v>
      </c>
      <c r="C29" s="83" t="s">
        <v>516</v>
      </c>
      <c r="D29" s="83" t="s">
        <v>43</v>
      </c>
      <c r="E29" s="83" t="s">
        <v>166</v>
      </c>
      <c r="F29" s="83" t="s">
        <v>58</v>
      </c>
      <c r="G29" s="83" t="s">
        <v>59</v>
      </c>
      <c r="H29" s="83" t="s">
        <v>167</v>
      </c>
      <c r="I29" s="83" t="s">
        <v>168</v>
      </c>
      <c r="J29" s="83" t="s">
        <v>517</v>
      </c>
      <c r="K29" s="83" t="s">
        <v>518</v>
      </c>
      <c r="L29" s="83" t="s">
        <v>3</v>
      </c>
      <c r="M29" s="84" t="s">
        <v>51</v>
      </c>
      <c r="N29" s="83" t="s">
        <v>76</v>
      </c>
      <c r="O29" s="85">
        <v>108</v>
      </c>
      <c r="P29" s="85">
        <f>VLOOKUP(B29,'[1]Student Wthout BRN'!AF$3:AG$294,2,FALSE)</f>
        <v>1</v>
      </c>
      <c r="Q29" s="85">
        <f t="shared" si="7"/>
        <v>107</v>
      </c>
      <c r="R29" s="86">
        <v>8900</v>
      </c>
      <c r="S29" s="87">
        <f t="shared" si="8"/>
        <v>952300</v>
      </c>
      <c r="T29" s="87">
        <f t="shared" si="9"/>
        <v>285690</v>
      </c>
      <c r="U29" s="87">
        <f>VLOOKUP(B29,'Tranche 1-3 2024'!$B$12:$BB$441,53,FALSE)</f>
        <v>961200</v>
      </c>
      <c r="V29" s="87">
        <f t="shared" si="10"/>
        <v>0</v>
      </c>
      <c r="W29" s="87">
        <f t="shared" si="11"/>
        <v>285690</v>
      </c>
      <c r="X29" s="88">
        <f t="shared" si="12"/>
        <v>285690</v>
      </c>
      <c r="Y29" s="84" t="s">
        <v>53</v>
      </c>
      <c r="Z29" s="84" t="s">
        <v>53</v>
      </c>
      <c r="AA29" s="84" t="s">
        <v>53</v>
      </c>
      <c r="AB29" s="84" t="s">
        <v>53</v>
      </c>
      <c r="AC29" s="84" t="s">
        <v>53</v>
      </c>
      <c r="AD29" s="84" t="s">
        <v>53</v>
      </c>
      <c r="AE29" s="84" t="s">
        <v>51</v>
      </c>
      <c r="AF29" s="84" t="s">
        <v>51</v>
      </c>
      <c r="AG29" s="5"/>
    </row>
    <row r="30" spans="1:33" x14ac:dyDescent="0.25">
      <c r="A30" s="94">
        <f t="shared" si="6"/>
        <v>19</v>
      </c>
      <c r="B30" s="99" t="s">
        <v>282</v>
      </c>
      <c r="C30" s="83" t="s">
        <v>283</v>
      </c>
      <c r="D30" s="83" t="s">
        <v>43</v>
      </c>
      <c r="E30" s="83" t="s">
        <v>166</v>
      </c>
      <c r="F30" s="83" t="s">
        <v>58</v>
      </c>
      <c r="G30" s="83" t="s">
        <v>59</v>
      </c>
      <c r="H30" s="83" t="s">
        <v>167</v>
      </c>
      <c r="I30" s="83" t="s">
        <v>168</v>
      </c>
      <c r="J30" s="83" t="s">
        <v>284</v>
      </c>
      <c r="K30" s="83" t="s">
        <v>285</v>
      </c>
      <c r="L30" s="83" t="s">
        <v>3</v>
      </c>
      <c r="M30" s="84" t="s">
        <v>51</v>
      </c>
      <c r="N30" s="83" t="s">
        <v>76</v>
      </c>
      <c r="O30" s="85">
        <v>186</v>
      </c>
      <c r="P30" s="85">
        <f>VLOOKUP(B30,'[1]Student Wthout BRN'!AF$3:AG$294,2,FALSE)</f>
        <v>1</v>
      </c>
      <c r="Q30" s="85">
        <f t="shared" si="7"/>
        <v>185</v>
      </c>
      <c r="R30" s="86">
        <v>8900</v>
      </c>
      <c r="S30" s="87">
        <f t="shared" si="8"/>
        <v>1646500</v>
      </c>
      <c r="T30" s="87">
        <f t="shared" si="9"/>
        <v>493950</v>
      </c>
      <c r="U30" s="87">
        <f>VLOOKUP(B30,'Tranche 1-3 2024'!$B$12:$BB$441,53,FALSE)</f>
        <v>1655400</v>
      </c>
      <c r="V30" s="87">
        <f t="shared" si="10"/>
        <v>0</v>
      </c>
      <c r="W30" s="87">
        <f t="shared" si="11"/>
        <v>493950</v>
      </c>
      <c r="X30" s="88">
        <f t="shared" si="12"/>
        <v>493950</v>
      </c>
      <c r="Y30" s="84" t="s">
        <v>53</v>
      </c>
      <c r="Z30" s="84" t="s">
        <v>53</v>
      </c>
      <c r="AA30" s="84" t="s">
        <v>53</v>
      </c>
      <c r="AB30" s="84" t="s">
        <v>53</v>
      </c>
      <c r="AC30" s="84" t="s">
        <v>53</v>
      </c>
      <c r="AD30" s="84" t="s">
        <v>53</v>
      </c>
      <c r="AE30" s="84" t="s">
        <v>51</v>
      </c>
      <c r="AF30" s="84" t="s">
        <v>51</v>
      </c>
      <c r="AG30" s="5"/>
    </row>
    <row r="31" spans="1:33" x14ac:dyDescent="0.25">
      <c r="A31" s="94">
        <f t="shared" si="6"/>
        <v>20</v>
      </c>
      <c r="B31" s="99" t="s">
        <v>286</v>
      </c>
      <c r="C31" s="83" t="s">
        <v>287</v>
      </c>
      <c r="D31" s="83" t="s">
        <v>56</v>
      </c>
      <c r="E31" s="83" t="s">
        <v>179</v>
      </c>
      <c r="F31" s="83" t="s">
        <v>45</v>
      </c>
      <c r="G31" s="83" t="s">
        <v>46</v>
      </c>
      <c r="H31" s="83" t="s">
        <v>167</v>
      </c>
      <c r="I31" s="83" t="s">
        <v>168</v>
      </c>
      <c r="J31" s="83" t="s">
        <v>288</v>
      </c>
      <c r="K31" s="83" t="s">
        <v>289</v>
      </c>
      <c r="L31" s="83" t="s">
        <v>3</v>
      </c>
      <c r="M31" s="84" t="s">
        <v>51</v>
      </c>
      <c r="N31" s="83" t="s">
        <v>52</v>
      </c>
      <c r="O31" s="85">
        <v>202</v>
      </c>
      <c r="P31" s="85"/>
      <c r="Q31" s="85">
        <f t="shared" si="7"/>
        <v>202</v>
      </c>
      <c r="R31" s="86">
        <v>8900</v>
      </c>
      <c r="S31" s="87">
        <f t="shared" si="8"/>
        <v>1797800</v>
      </c>
      <c r="T31" s="87">
        <f t="shared" si="9"/>
        <v>539340</v>
      </c>
      <c r="U31" s="87">
        <f>VLOOKUP(B31,'Tranche 1-3 2024'!$B$12:$BB$441,53,FALSE)</f>
        <v>1806700</v>
      </c>
      <c r="V31" s="87">
        <f t="shared" si="10"/>
        <v>-8900</v>
      </c>
      <c r="W31" s="87">
        <f t="shared" si="11"/>
        <v>530440</v>
      </c>
      <c r="X31" s="88">
        <f t="shared" si="12"/>
        <v>530440</v>
      </c>
      <c r="Y31" s="84" t="s">
        <v>53</v>
      </c>
      <c r="Z31" s="84" t="s">
        <v>53</v>
      </c>
      <c r="AA31" s="84" t="s">
        <v>53</v>
      </c>
      <c r="AB31" s="84" t="s">
        <v>53</v>
      </c>
      <c r="AC31" s="84" t="s">
        <v>53</v>
      </c>
      <c r="AD31" s="84" t="s">
        <v>53</v>
      </c>
      <c r="AE31" s="84" t="s">
        <v>51</v>
      </c>
      <c r="AF31" s="84" t="s">
        <v>51</v>
      </c>
      <c r="AG31" s="5" t="s">
        <v>69</v>
      </c>
    </row>
    <row r="32" spans="1:33" x14ac:dyDescent="0.25">
      <c r="A32" s="94">
        <f t="shared" si="6"/>
        <v>21</v>
      </c>
      <c r="B32" s="99" t="s">
        <v>290</v>
      </c>
      <c r="C32" s="83" t="s">
        <v>291</v>
      </c>
      <c r="D32" s="83" t="s">
        <v>43</v>
      </c>
      <c r="E32" s="83" t="s">
        <v>166</v>
      </c>
      <c r="F32" s="83" t="s">
        <v>58</v>
      </c>
      <c r="G32" s="83" t="s">
        <v>59</v>
      </c>
      <c r="H32" s="83" t="s">
        <v>167</v>
      </c>
      <c r="I32" s="83" t="s">
        <v>168</v>
      </c>
      <c r="J32" s="83" t="s">
        <v>292</v>
      </c>
      <c r="K32" s="83" t="s">
        <v>293</v>
      </c>
      <c r="L32" s="83" t="s">
        <v>3</v>
      </c>
      <c r="M32" s="84" t="s">
        <v>51</v>
      </c>
      <c r="N32" s="83" t="s">
        <v>52</v>
      </c>
      <c r="O32" s="85">
        <v>150</v>
      </c>
      <c r="P32" s="85"/>
      <c r="Q32" s="85">
        <f t="shared" si="7"/>
        <v>150</v>
      </c>
      <c r="R32" s="86">
        <v>8900</v>
      </c>
      <c r="S32" s="87">
        <f t="shared" si="8"/>
        <v>1335000</v>
      </c>
      <c r="T32" s="87">
        <f t="shared" si="9"/>
        <v>400500</v>
      </c>
      <c r="U32" s="87">
        <f>VLOOKUP(B32,'Tranche 1-3 2024'!$B$12:$BB$441,53,FALSE)</f>
        <v>1335000</v>
      </c>
      <c r="V32" s="87">
        <f t="shared" si="10"/>
        <v>0</v>
      </c>
      <c r="W32" s="87">
        <f t="shared" si="11"/>
        <v>400500</v>
      </c>
      <c r="X32" s="88">
        <f t="shared" si="12"/>
        <v>400500</v>
      </c>
      <c r="Y32" s="84" t="s">
        <v>53</v>
      </c>
      <c r="Z32" s="84" t="s">
        <v>53</v>
      </c>
      <c r="AA32" s="84" t="s">
        <v>53</v>
      </c>
      <c r="AB32" s="84" t="s">
        <v>53</v>
      </c>
      <c r="AC32" s="84" t="s">
        <v>53</v>
      </c>
      <c r="AD32" s="84" t="s">
        <v>53</v>
      </c>
      <c r="AE32" s="84" t="s">
        <v>53</v>
      </c>
      <c r="AF32" s="84" t="s">
        <v>51</v>
      </c>
      <c r="AG32" s="5" t="s">
        <v>101</v>
      </c>
    </row>
    <row r="33" spans="1:33" x14ac:dyDescent="0.25">
      <c r="A33" s="94">
        <f t="shared" si="6"/>
        <v>22</v>
      </c>
      <c r="B33" s="99" t="s">
        <v>294</v>
      </c>
      <c r="C33" s="83" t="s">
        <v>295</v>
      </c>
      <c r="D33" s="83" t="s">
        <v>43</v>
      </c>
      <c r="E33" s="83" t="s">
        <v>166</v>
      </c>
      <c r="F33" s="83" t="s">
        <v>58</v>
      </c>
      <c r="G33" s="83" t="s">
        <v>59</v>
      </c>
      <c r="H33" s="83" t="s">
        <v>167</v>
      </c>
      <c r="I33" s="83" t="s">
        <v>168</v>
      </c>
      <c r="J33" s="83" t="s">
        <v>296</v>
      </c>
      <c r="K33" s="83" t="s">
        <v>297</v>
      </c>
      <c r="L33" s="83" t="s">
        <v>3</v>
      </c>
      <c r="M33" s="84" t="s">
        <v>51</v>
      </c>
      <c r="N33" s="83" t="s">
        <v>52</v>
      </c>
      <c r="O33" s="85">
        <v>99</v>
      </c>
      <c r="P33" s="85"/>
      <c r="Q33" s="85">
        <f t="shared" si="7"/>
        <v>99</v>
      </c>
      <c r="R33" s="86">
        <v>8900</v>
      </c>
      <c r="S33" s="87">
        <f t="shared" si="8"/>
        <v>881100</v>
      </c>
      <c r="T33" s="87">
        <f t="shared" si="9"/>
        <v>264330</v>
      </c>
      <c r="U33" s="87">
        <f>VLOOKUP(B33,'Tranche 1-3 2024'!$B$12:$BB$441,53,FALSE)</f>
        <v>881100</v>
      </c>
      <c r="V33" s="87">
        <f t="shared" si="10"/>
        <v>0</v>
      </c>
      <c r="W33" s="87">
        <f t="shared" si="11"/>
        <v>264330</v>
      </c>
      <c r="X33" s="88">
        <f t="shared" si="12"/>
        <v>264330</v>
      </c>
      <c r="Y33" s="84" t="s">
        <v>53</v>
      </c>
      <c r="Z33" s="84" t="s">
        <v>53</v>
      </c>
      <c r="AA33" s="84" t="s">
        <v>53</v>
      </c>
      <c r="AB33" s="84" t="s">
        <v>53</v>
      </c>
      <c r="AC33" s="84" t="s">
        <v>53</v>
      </c>
      <c r="AD33" s="84" t="s">
        <v>53</v>
      </c>
      <c r="AE33" s="84" t="s">
        <v>51</v>
      </c>
      <c r="AF33" s="84" t="s">
        <v>51</v>
      </c>
      <c r="AG33" s="5"/>
    </row>
    <row r="34" spans="1:33" x14ac:dyDescent="0.25">
      <c r="A34" s="94">
        <f t="shared" si="6"/>
        <v>23</v>
      </c>
      <c r="B34" s="99" t="s">
        <v>298</v>
      </c>
      <c r="C34" s="83" t="s">
        <v>299</v>
      </c>
      <c r="D34" s="83" t="s">
        <v>43</v>
      </c>
      <c r="E34" s="83" t="s">
        <v>166</v>
      </c>
      <c r="F34" s="83" t="s">
        <v>58</v>
      </c>
      <c r="G34" s="83" t="s">
        <v>59</v>
      </c>
      <c r="H34" s="83" t="s">
        <v>167</v>
      </c>
      <c r="I34" s="83" t="s">
        <v>168</v>
      </c>
      <c r="J34" s="83" t="s">
        <v>300</v>
      </c>
      <c r="K34" s="83" t="s">
        <v>301</v>
      </c>
      <c r="L34" s="83" t="s">
        <v>3</v>
      </c>
      <c r="M34" s="84" t="s">
        <v>51</v>
      </c>
      <c r="N34" s="83" t="s">
        <v>52</v>
      </c>
      <c r="O34" s="85">
        <v>112</v>
      </c>
      <c r="P34" s="85">
        <f>VLOOKUP(B34,'[1]Student Wthout BRN'!AF$3:AG$294,2,FALSE)</f>
        <v>13</v>
      </c>
      <c r="Q34" s="85">
        <f t="shared" si="7"/>
        <v>99</v>
      </c>
      <c r="R34" s="86">
        <v>8900</v>
      </c>
      <c r="S34" s="87">
        <f t="shared" si="8"/>
        <v>881100</v>
      </c>
      <c r="T34" s="87">
        <f t="shared" si="9"/>
        <v>264330</v>
      </c>
      <c r="U34" s="87">
        <f>VLOOKUP(B34,'Tranche 1-3 2024'!$B$12:$BB$441,53,FALSE)</f>
        <v>996800</v>
      </c>
      <c r="V34" s="87">
        <f t="shared" si="10"/>
        <v>0</v>
      </c>
      <c r="W34" s="87">
        <f t="shared" si="11"/>
        <v>264330</v>
      </c>
      <c r="X34" s="88">
        <f t="shared" si="12"/>
        <v>264330</v>
      </c>
      <c r="Y34" s="84" t="s">
        <v>53</v>
      </c>
      <c r="Z34" s="84" t="s">
        <v>53</v>
      </c>
      <c r="AA34" s="84" t="s">
        <v>53</v>
      </c>
      <c r="AB34" s="84" t="s">
        <v>53</v>
      </c>
      <c r="AC34" s="84" t="s">
        <v>53</v>
      </c>
      <c r="AD34" s="84" t="s">
        <v>53</v>
      </c>
      <c r="AE34" s="84" t="s">
        <v>51</v>
      </c>
      <c r="AF34" s="84" t="s">
        <v>51</v>
      </c>
      <c r="AG34" s="5"/>
    </row>
    <row r="35" spans="1:33" x14ac:dyDescent="0.25">
      <c r="A35" s="94">
        <f t="shared" si="6"/>
        <v>24</v>
      </c>
      <c r="B35" s="99" t="s">
        <v>238</v>
      </c>
      <c r="C35" s="83" t="s">
        <v>239</v>
      </c>
      <c r="D35" s="83" t="s">
        <v>43</v>
      </c>
      <c r="E35" s="83" t="s">
        <v>166</v>
      </c>
      <c r="F35" s="83" t="s">
        <v>58</v>
      </c>
      <c r="G35" s="83" t="s">
        <v>59</v>
      </c>
      <c r="H35" s="83" t="s">
        <v>223</v>
      </c>
      <c r="I35" s="83" t="s">
        <v>168</v>
      </c>
      <c r="J35" s="83" t="s">
        <v>240</v>
      </c>
      <c r="K35" s="83" t="s">
        <v>241</v>
      </c>
      <c r="L35" s="83" t="s">
        <v>3</v>
      </c>
      <c r="M35" s="84" t="s">
        <v>51</v>
      </c>
      <c r="N35" s="83" t="s">
        <v>52</v>
      </c>
      <c r="O35" s="85">
        <v>125</v>
      </c>
      <c r="P35" s="85"/>
      <c r="Q35" s="85">
        <f t="shared" si="7"/>
        <v>125</v>
      </c>
      <c r="R35" s="86">
        <v>8900</v>
      </c>
      <c r="S35" s="87">
        <f t="shared" si="8"/>
        <v>1112500</v>
      </c>
      <c r="T35" s="87">
        <f t="shared" si="9"/>
        <v>333750</v>
      </c>
      <c r="U35" s="87">
        <f>VLOOKUP(B35,'Tranche 1-3 2024'!$B$12:$BB$441,53,FALSE)</f>
        <v>1112500</v>
      </c>
      <c r="V35" s="87">
        <f t="shared" si="10"/>
        <v>0</v>
      </c>
      <c r="W35" s="87">
        <f t="shared" si="11"/>
        <v>333750</v>
      </c>
      <c r="X35" s="88">
        <f t="shared" si="12"/>
        <v>333750</v>
      </c>
      <c r="Y35" s="84" t="s">
        <v>53</v>
      </c>
      <c r="Z35" s="84" t="s">
        <v>53</v>
      </c>
      <c r="AA35" s="84" t="s">
        <v>53</v>
      </c>
      <c r="AB35" s="84" t="s">
        <v>53</v>
      </c>
      <c r="AC35" s="84" t="s">
        <v>53</v>
      </c>
      <c r="AD35" s="84" t="s">
        <v>53</v>
      </c>
      <c r="AE35" s="84" t="s">
        <v>51</v>
      </c>
      <c r="AF35" s="84" t="s">
        <v>51</v>
      </c>
      <c r="AG35" s="5"/>
    </row>
    <row r="36" spans="1:33" x14ac:dyDescent="0.25">
      <c r="A36" s="94">
        <f t="shared" si="6"/>
        <v>25</v>
      </c>
      <c r="B36" s="99" t="s">
        <v>164</v>
      </c>
      <c r="C36" s="83" t="s">
        <v>165</v>
      </c>
      <c r="D36" s="83" t="s">
        <v>43</v>
      </c>
      <c r="E36" s="83" t="s">
        <v>166</v>
      </c>
      <c r="F36" s="83" t="s">
        <v>58</v>
      </c>
      <c r="G36" s="83" t="s">
        <v>59</v>
      </c>
      <c r="H36" s="83" t="s">
        <v>167</v>
      </c>
      <c r="I36" s="83" t="s">
        <v>168</v>
      </c>
      <c r="J36" s="83" t="s">
        <v>169</v>
      </c>
      <c r="K36" s="83" t="s">
        <v>170</v>
      </c>
      <c r="L36" s="83" t="s">
        <v>3</v>
      </c>
      <c r="M36" s="84" t="s">
        <v>53</v>
      </c>
      <c r="N36" s="83" t="s">
        <v>76</v>
      </c>
      <c r="O36" s="85">
        <v>415</v>
      </c>
      <c r="P36" s="85"/>
      <c r="Q36" s="85">
        <f t="shared" si="7"/>
        <v>415</v>
      </c>
      <c r="R36" s="86">
        <v>8900</v>
      </c>
      <c r="S36" s="87">
        <f t="shared" si="8"/>
        <v>3693500</v>
      </c>
      <c r="T36" s="87">
        <f t="shared" si="9"/>
        <v>1108050</v>
      </c>
      <c r="U36" s="87">
        <f>VLOOKUP(B36,'Tranche 1-3 2024'!$B$12:$BB$441,53,FALSE)</f>
        <v>3702400</v>
      </c>
      <c r="V36" s="87">
        <f t="shared" si="10"/>
        <v>-8900</v>
      </c>
      <c r="W36" s="87">
        <f t="shared" si="11"/>
        <v>1099150</v>
      </c>
      <c r="X36" s="88">
        <f t="shared" si="12"/>
        <v>1099150</v>
      </c>
      <c r="Y36" s="84" t="s">
        <v>53</v>
      </c>
      <c r="Z36" s="84" t="s">
        <v>53</v>
      </c>
      <c r="AA36" s="84" t="s">
        <v>53</v>
      </c>
      <c r="AB36" s="84" t="s">
        <v>53</v>
      </c>
      <c r="AC36" s="84" t="s">
        <v>53</v>
      </c>
      <c r="AD36" s="84" t="s">
        <v>53</v>
      </c>
      <c r="AE36" s="84" t="s">
        <v>53</v>
      </c>
      <c r="AF36" s="84" t="s">
        <v>51</v>
      </c>
      <c r="AG36" s="5" t="s">
        <v>101</v>
      </c>
    </row>
    <row r="37" spans="1:33" x14ac:dyDescent="0.25">
      <c r="A37" s="94">
        <f t="shared" si="6"/>
        <v>26</v>
      </c>
      <c r="B37" s="99" t="s">
        <v>171</v>
      </c>
      <c r="C37" s="83" t="s">
        <v>172</v>
      </c>
      <c r="D37" s="83" t="s">
        <v>56</v>
      </c>
      <c r="E37" s="83" t="s">
        <v>166</v>
      </c>
      <c r="F37" s="83" t="s">
        <v>58</v>
      </c>
      <c r="G37" s="83" t="s">
        <v>59</v>
      </c>
      <c r="H37" s="83" t="s">
        <v>167</v>
      </c>
      <c r="I37" s="83" t="s">
        <v>168</v>
      </c>
      <c r="J37" s="83" t="s">
        <v>169</v>
      </c>
      <c r="K37" s="83" t="s">
        <v>170</v>
      </c>
      <c r="L37" s="83" t="s">
        <v>3</v>
      </c>
      <c r="M37" s="84" t="s">
        <v>53</v>
      </c>
      <c r="N37" s="83" t="s">
        <v>76</v>
      </c>
      <c r="O37" s="85">
        <v>303</v>
      </c>
      <c r="P37" s="85">
        <f>VLOOKUP(B37,'[1]Student Wthout BRN'!AF$3:AG$294,2,FALSE)</f>
        <v>7</v>
      </c>
      <c r="Q37" s="85">
        <f t="shared" si="7"/>
        <v>296</v>
      </c>
      <c r="R37" s="86">
        <v>8900</v>
      </c>
      <c r="S37" s="87">
        <f t="shared" si="8"/>
        <v>2634400</v>
      </c>
      <c r="T37" s="87">
        <f t="shared" si="9"/>
        <v>790320</v>
      </c>
      <c r="U37" s="87">
        <f>VLOOKUP(B37,'Tranche 1-3 2024'!$B$12:$BB$441,53,FALSE)</f>
        <v>2696700</v>
      </c>
      <c r="V37" s="87">
        <f t="shared" si="10"/>
        <v>0</v>
      </c>
      <c r="W37" s="87">
        <f t="shared" si="11"/>
        <v>790320</v>
      </c>
      <c r="X37" s="88">
        <f t="shared" si="12"/>
        <v>790320</v>
      </c>
      <c r="Y37" s="84" t="s">
        <v>53</v>
      </c>
      <c r="Z37" s="84" t="s">
        <v>53</v>
      </c>
      <c r="AA37" s="84" t="s">
        <v>53</v>
      </c>
      <c r="AB37" s="84" t="s">
        <v>53</v>
      </c>
      <c r="AC37" s="84" t="s">
        <v>53</v>
      </c>
      <c r="AD37" s="84" t="s">
        <v>53</v>
      </c>
      <c r="AE37" s="84" t="s">
        <v>51</v>
      </c>
      <c r="AF37" s="84" t="s">
        <v>51</v>
      </c>
      <c r="AG37" s="5"/>
    </row>
    <row r="38" spans="1:33" x14ac:dyDescent="0.25">
      <c r="A38" s="94">
        <f t="shared" si="6"/>
        <v>27</v>
      </c>
      <c r="B38" s="99" t="s">
        <v>242</v>
      </c>
      <c r="C38" s="83" t="s">
        <v>243</v>
      </c>
      <c r="D38" s="83" t="s">
        <v>43</v>
      </c>
      <c r="E38" s="83" t="s">
        <v>166</v>
      </c>
      <c r="F38" s="83" t="s">
        <v>58</v>
      </c>
      <c r="G38" s="83" t="s">
        <v>59</v>
      </c>
      <c r="H38" s="83" t="s">
        <v>223</v>
      </c>
      <c r="I38" s="83" t="s">
        <v>168</v>
      </c>
      <c r="J38" s="83" t="s">
        <v>244</v>
      </c>
      <c r="K38" s="83" t="s">
        <v>245</v>
      </c>
      <c r="L38" s="83" t="s">
        <v>3</v>
      </c>
      <c r="M38" s="84" t="s">
        <v>51</v>
      </c>
      <c r="N38" s="83" t="s">
        <v>52</v>
      </c>
      <c r="O38" s="85">
        <v>12</v>
      </c>
      <c r="P38" s="85"/>
      <c r="Q38" s="85">
        <f t="shared" si="7"/>
        <v>12</v>
      </c>
      <c r="R38" s="86">
        <v>8900</v>
      </c>
      <c r="S38" s="87">
        <f t="shared" si="8"/>
        <v>106800</v>
      </c>
      <c r="T38" s="87">
        <f t="shared" si="9"/>
        <v>32040</v>
      </c>
      <c r="U38" s="87">
        <f>VLOOKUP(B38,'Tranche 1-3 2024'!$B$12:$BB$441,53,FALSE)</f>
        <v>106800</v>
      </c>
      <c r="V38" s="87">
        <f t="shared" si="10"/>
        <v>0</v>
      </c>
      <c r="W38" s="87">
        <f t="shared" si="11"/>
        <v>32040</v>
      </c>
      <c r="X38" s="88">
        <f t="shared" si="12"/>
        <v>32040</v>
      </c>
      <c r="Y38" s="84" t="s">
        <v>53</v>
      </c>
      <c r="Z38" s="84" t="s">
        <v>53</v>
      </c>
      <c r="AA38" s="84" t="s">
        <v>53</v>
      </c>
      <c r="AB38" s="84" t="s">
        <v>53</v>
      </c>
      <c r="AC38" s="84" t="s">
        <v>53</v>
      </c>
      <c r="AD38" s="84" t="s">
        <v>53</v>
      </c>
      <c r="AE38" s="84" t="s">
        <v>51</v>
      </c>
      <c r="AF38" s="84" t="s">
        <v>53</v>
      </c>
      <c r="AG38" s="5"/>
    </row>
    <row r="39" spans="1:33" x14ac:dyDescent="0.25">
      <c r="A39" s="94">
        <f t="shared" si="6"/>
        <v>28</v>
      </c>
      <c r="B39" s="99" t="s">
        <v>307</v>
      </c>
      <c r="C39" s="83" t="s">
        <v>308</v>
      </c>
      <c r="D39" s="83" t="s">
        <v>43</v>
      </c>
      <c r="E39" s="83" t="s">
        <v>166</v>
      </c>
      <c r="F39" s="83" t="s">
        <v>58</v>
      </c>
      <c r="G39" s="83" t="s">
        <v>59</v>
      </c>
      <c r="H39" s="83" t="s">
        <v>167</v>
      </c>
      <c r="I39" s="83" t="s">
        <v>168</v>
      </c>
      <c r="J39" s="83" t="s">
        <v>309</v>
      </c>
      <c r="K39" s="83" t="s">
        <v>310</v>
      </c>
      <c r="L39" s="83" t="s">
        <v>3</v>
      </c>
      <c r="M39" s="84" t="s">
        <v>51</v>
      </c>
      <c r="N39" s="83" t="s">
        <v>52</v>
      </c>
      <c r="O39" s="85">
        <v>57</v>
      </c>
      <c r="P39" s="85"/>
      <c r="Q39" s="85">
        <f t="shared" si="7"/>
        <v>57</v>
      </c>
      <c r="R39" s="86">
        <v>8900</v>
      </c>
      <c r="S39" s="87">
        <f t="shared" si="8"/>
        <v>507300</v>
      </c>
      <c r="T39" s="87">
        <f t="shared" si="9"/>
        <v>152190</v>
      </c>
      <c r="U39" s="87">
        <f>VLOOKUP(B39,'Tranche 1-3 2024'!$B$12:$BB$441,53,FALSE)</f>
        <v>516200</v>
      </c>
      <c r="V39" s="87">
        <f t="shared" si="10"/>
        <v>-8900</v>
      </c>
      <c r="W39" s="87">
        <f t="shared" si="11"/>
        <v>143290</v>
      </c>
      <c r="X39" s="88">
        <f t="shared" si="12"/>
        <v>143290</v>
      </c>
      <c r="Y39" s="84" t="s">
        <v>53</v>
      </c>
      <c r="Z39" s="84" t="s">
        <v>53</v>
      </c>
      <c r="AA39" s="84" t="s">
        <v>53</v>
      </c>
      <c r="AB39" s="84" t="s">
        <v>53</v>
      </c>
      <c r="AC39" s="84" t="s">
        <v>53</v>
      </c>
      <c r="AD39" s="84" t="s">
        <v>53</v>
      </c>
      <c r="AE39" s="84" t="s">
        <v>51</v>
      </c>
      <c r="AF39" s="84" t="s">
        <v>51</v>
      </c>
      <c r="AG39" s="5"/>
    </row>
    <row r="40" spans="1:33" x14ac:dyDescent="0.25">
      <c r="A40" s="94">
        <f t="shared" si="6"/>
        <v>29</v>
      </c>
      <c r="B40" s="99" t="s">
        <v>384</v>
      </c>
      <c r="C40" s="83" t="s">
        <v>385</v>
      </c>
      <c r="D40" s="83" t="s">
        <v>43</v>
      </c>
      <c r="E40" s="83" t="s">
        <v>166</v>
      </c>
      <c r="F40" s="83" t="s">
        <v>58</v>
      </c>
      <c r="G40" s="83" t="s">
        <v>59</v>
      </c>
      <c r="H40" s="83" t="s">
        <v>167</v>
      </c>
      <c r="I40" s="83" t="s">
        <v>168</v>
      </c>
      <c r="J40" s="83" t="s">
        <v>386</v>
      </c>
      <c r="K40" s="83" t="s">
        <v>387</v>
      </c>
      <c r="L40" s="83" t="s">
        <v>3</v>
      </c>
      <c r="M40" s="84" t="s">
        <v>51</v>
      </c>
      <c r="N40" s="83" t="s">
        <v>52</v>
      </c>
      <c r="O40" s="85">
        <v>128</v>
      </c>
      <c r="P40" s="85">
        <f>VLOOKUP(B40,'[1]Student Wthout BRN'!AF$3:AG$294,2,FALSE)</f>
        <v>22</v>
      </c>
      <c r="Q40" s="85">
        <f t="shared" si="7"/>
        <v>106</v>
      </c>
      <c r="R40" s="86">
        <v>8900</v>
      </c>
      <c r="S40" s="87">
        <f t="shared" si="8"/>
        <v>943400</v>
      </c>
      <c r="T40" s="87">
        <f t="shared" si="9"/>
        <v>283020</v>
      </c>
      <c r="U40" s="87">
        <f>VLOOKUP(B40,'Tranche 1-3 2024'!$B$12:$BB$441,53,FALSE)</f>
        <v>1139200</v>
      </c>
      <c r="V40" s="87">
        <f t="shared" si="10"/>
        <v>0</v>
      </c>
      <c r="W40" s="87">
        <f t="shared" si="11"/>
        <v>283020</v>
      </c>
      <c r="X40" s="88">
        <f t="shared" si="12"/>
        <v>283020</v>
      </c>
      <c r="Y40" s="84" t="s">
        <v>53</v>
      </c>
      <c r="Z40" s="84" t="s">
        <v>53</v>
      </c>
      <c r="AA40" s="84" t="s">
        <v>53</v>
      </c>
      <c r="AB40" s="84" t="s">
        <v>53</v>
      </c>
      <c r="AC40" s="84" t="s">
        <v>53</v>
      </c>
      <c r="AD40" s="84" t="s">
        <v>53</v>
      </c>
      <c r="AE40" s="84" t="s">
        <v>51</v>
      </c>
      <c r="AF40" s="84" t="s">
        <v>51</v>
      </c>
      <c r="AG40" s="5"/>
    </row>
    <row r="41" spans="1:33" x14ac:dyDescent="0.25">
      <c r="A41" s="94">
        <f t="shared" si="6"/>
        <v>30</v>
      </c>
      <c r="B41" s="99" t="s">
        <v>311</v>
      </c>
      <c r="C41" s="83" t="s">
        <v>312</v>
      </c>
      <c r="D41" s="83" t="s">
        <v>43</v>
      </c>
      <c r="E41" s="83" t="s">
        <v>166</v>
      </c>
      <c r="F41" s="83" t="s">
        <v>58</v>
      </c>
      <c r="G41" s="83" t="s">
        <v>59</v>
      </c>
      <c r="H41" s="83" t="s">
        <v>167</v>
      </c>
      <c r="I41" s="83" t="s">
        <v>168</v>
      </c>
      <c r="J41" s="83" t="s">
        <v>313</v>
      </c>
      <c r="K41" s="83" t="s">
        <v>314</v>
      </c>
      <c r="L41" s="83" t="s">
        <v>3</v>
      </c>
      <c r="M41" s="84" t="s">
        <v>51</v>
      </c>
      <c r="N41" s="83" t="s">
        <v>76</v>
      </c>
      <c r="O41" s="85">
        <v>48</v>
      </c>
      <c r="P41" s="85"/>
      <c r="Q41" s="85">
        <f t="shared" si="7"/>
        <v>48</v>
      </c>
      <c r="R41" s="86">
        <v>8900</v>
      </c>
      <c r="S41" s="87">
        <f t="shared" si="8"/>
        <v>427200</v>
      </c>
      <c r="T41" s="87">
        <f t="shared" si="9"/>
        <v>128160</v>
      </c>
      <c r="U41" s="87">
        <f>VLOOKUP(B41,'Tranche 1-3 2024'!$B$12:$BB$441,53,FALSE)</f>
        <v>427200</v>
      </c>
      <c r="V41" s="87">
        <f t="shared" si="10"/>
        <v>0</v>
      </c>
      <c r="W41" s="87">
        <f t="shared" si="11"/>
        <v>128160</v>
      </c>
      <c r="X41" s="88">
        <f t="shared" si="12"/>
        <v>128160</v>
      </c>
      <c r="Y41" s="84" t="s">
        <v>53</v>
      </c>
      <c r="Z41" s="84" t="s">
        <v>53</v>
      </c>
      <c r="AA41" s="84" t="s">
        <v>53</v>
      </c>
      <c r="AB41" s="84" t="s">
        <v>53</v>
      </c>
      <c r="AC41" s="84" t="s">
        <v>53</v>
      </c>
      <c r="AD41" s="84" t="s">
        <v>53</v>
      </c>
      <c r="AE41" s="84" t="s">
        <v>51</v>
      </c>
      <c r="AF41" s="84" t="s">
        <v>51</v>
      </c>
      <c r="AG41" s="5"/>
    </row>
    <row r="42" spans="1:33" x14ac:dyDescent="0.25">
      <c r="A42" s="94">
        <f t="shared" si="6"/>
        <v>31</v>
      </c>
      <c r="B42" s="99" t="s">
        <v>315</v>
      </c>
      <c r="C42" s="83" t="s">
        <v>316</v>
      </c>
      <c r="D42" s="83" t="s">
        <v>56</v>
      </c>
      <c r="E42" s="83" t="s">
        <v>166</v>
      </c>
      <c r="F42" s="83" t="s">
        <v>58</v>
      </c>
      <c r="G42" s="83" t="s">
        <v>59</v>
      </c>
      <c r="H42" s="83" t="s">
        <v>167</v>
      </c>
      <c r="I42" s="83" t="s">
        <v>168</v>
      </c>
      <c r="J42" s="83" t="s">
        <v>317</v>
      </c>
      <c r="K42" s="83" t="s">
        <v>318</v>
      </c>
      <c r="L42" s="83" t="s">
        <v>3</v>
      </c>
      <c r="M42" s="84" t="s">
        <v>51</v>
      </c>
      <c r="N42" s="83" t="s">
        <v>52</v>
      </c>
      <c r="O42" s="85">
        <v>121</v>
      </c>
      <c r="P42" s="85"/>
      <c r="Q42" s="85">
        <f t="shared" si="7"/>
        <v>121</v>
      </c>
      <c r="R42" s="86">
        <v>8900</v>
      </c>
      <c r="S42" s="87">
        <f t="shared" si="8"/>
        <v>1076900</v>
      </c>
      <c r="T42" s="87">
        <f t="shared" si="9"/>
        <v>323070</v>
      </c>
      <c r="U42" s="87">
        <f>VLOOKUP(B42,'Tranche 1-3 2024'!$B$12:$BB$441,53,FALSE)</f>
        <v>1076900</v>
      </c>
      <c r="V42" s="87">
        <f t="shared" si="10"/>
        <v>0</v>
      </c>
      <c r="W42" s="87">
        <f t="shared" si="11"/>
        <v>323070</v>
      </c>
      <c r="X42" s="88">
        <f t="shared" si="12"/>
        <v>323070</v>
      </c>
      <c r="Y42" s="84" t="s">
        <v>53</v>
      </c>
      <c r="Z42" s="84" t="s">
        <v>53</v>
      </c>
      <c r="AA42" s="84" t="s">
        <v>53</v>
      </c>
      <c r="AB42" s="84" t="s">
        <v>53</v>
      </c>
      <c r="AC42" s="84" t="s">
        <v>53</v>
      </c>
      <c r="AD42" s="84" t="s">
        <v>53</v>
      </c>
      <c r="AE42" s="84" t="s">
        <v>51</v>
      </c>
      <c r="AF42" s="84" t="s">
        <v>51</v>
      </c>
      <c r="AG42" s="5"/>
    </row>
    <row r="43" spans="1:33" x14ac:dyDescent="0.25">
      <c r="A43" s="94">
        <f t="shared" si="6"/>
        <v>32</v>
      </c>
      <c r="B43" s="99" t="s">
        <v>491</v>
      </c>
      <c r="C43" s="83" t="s">
        <v>492</v>
      </c>
      <c r="D43" s="83" t="s">
        <v>43</v>
      </c>
      <c r="E43" s="83" t="s">
        <v>68</v>
      </c>
      <c r="F43" s="83" t="s">
        <v>45</v>
      </c>
      <c r="G43" s="83" t="s">
        <v>46</v>
      </c>
      <c r="H43" s="83" t="s">
        <v>167</v>
      </c>
      <c r="I43" s="83" t="s">
        <v>168</v>
      </c>
      <c r="J43" s="83" t="s">
        <v>493</v>
      </c>
      <c r="K43" s="83" t="s">
        <v>494</v>
      </c>
      <c r="L43" s="83" t="s">
        <v>3</v>
      </c>
      <c r="M43" s="84" t="s">
        <v>51</v>
      </c>
      <c r="N43" s="83" t="s">
        <v>52</v>
      </c>
      <c r="O43" s="85">
        <v>394</v>
      </c>
      <c r="P43" s="85">
        <f>VLOOKUP(B43,'[1]Student Wthout BRN'!AF$3:AG$294,2,FALSE)</f>
        <v>5</v>
      </c>
      <c r="Q43" s="85">
        <f t="shared" si="7"/>
        <v>389</v>
      </c>
      <c r="R43" s="86">
        <v>8900</v>
      </c>
      <c r="S43" s="87">
        <f t="shared" si="8"/>
        <v>3462100</v>
      </c>
      <c r="T43" s="87">
        <f t="shared" si="9"/>
        <v>1038630</v>
      </c>
      <c r="U43" s="87">
        <f>VLOOKUP(B43,'Tranche 1-3 2024'!$B$12:$BB$441,53,FALSE)</f>
        <v>3506600</v>
      </c>
      <c r="V43" s="87">
        <f t="shared" si="10"/>
        <v>0</v>
      </c>
      <c r="W43" s="87">
        <f t="shared" si="11"/>
        <v>1038630</v>
      </c>
      <c r="X43" s="88">
        <f t="shared" si="12"/>
        <v>1038630</v>
      </c>
      <c r="Y43" s="84" t="s">
        <v>53</v>
      </c>
      <c r="Z43" s="84" t="s">
        <v>53</v>
      </c>
      <c r="AA43" s="84" t="s">
        <v>53</v>
      </c>
      <c r="AB43" s="84" t="s">
        <v>53</v>
      </c>
      <c r="AC43" s="84" t="s">
        <v>53</v>
      </c>
      <c r="AD43" s="84" t="s">
        <v>53</v>
      </c>
      <c r="AE43" s="84" t="s">
        <v>51</v>
      </c>
      <c r="AF43" s="84" t="s">
        <v>51</v>
      </c>
      <c r="AG43" s="5"/>
    </row>
    <row r="44" spans="1:33" x14ac:dyDescent="0.25">
      <c r="A44" s="94">
        <f t="shared" si="6"/>
        <v>33</v>
      </c>
      <c r="B44" s="99" t="s">
        <v>173</v>
      </c>
      <c r="C44" s="83" t="s">
        <v>174</v>
      </c>
      <c r="D44" s="83" t="s">
        <v>56</v>
      </c>
      <c r="E44" s="83" t="s">
        <v>166</v>
      </c>
      <c r="F44" s="83" t="s">
        <v>58</v>
      </c>
      <c r="G44" s="83" t="s">
        <v>59</v>
      </c>
      <c r="H44" s="83" t="s">
        <v>167</v>
      </c>
      <c r="I44" s="83" t="s">
        <v>168</v>
      </c>
      <c r="J44" s="83" t="s">
        <v>175</v>
      </c>
      <c r="K44" s="83" t="s">
        <v>176</v>
      </c>
      <c r="L44" s="83" t="s">
        <v>3</v>
      </c>
      <c r="M44" s="84" t="s">
        <v>51</v>
      </c>
      <c r="N44" s="83" t="s">
        <v>76</v>
      </c>
      <c r="O44" s="85">
        <v>378</v>
      </c>
      <c r="P44" s="85">
        <f>VLOOKUP(B44,'[1]Student Wthout BRN'!AF$3:AG$294,2,FALSE)</f>
        <v>11</v>
      </c>
      <c r="Q44" s="85">
        <f t="shared" si="7"/>
        <v>367</v>
      </c>
      <c r="R44" s="86">
        <v>8900</v>
      </c>
      <c r="S44" s="87">
        <f t="shared" si="8"/>
        <v>3266300</v>
      </c>
      <c r="T44" s="87">
        <f t="shared" si="9"/>
        <v>979890</v>
      </c>
      <c r="U44" s="87">
        <f>VLOOKUP(B44,'Tranche 1-3 2024'!$B$12:$BB$441,53,FALSE)</f>
        <v>3364200</v>
      </c>
      <c r="V44" s="87">
        <f t="shared" si="10"/>
        <v>0</v>
      </c>
      <c r="W44" s="87">
        <f t="shared" si="11"/>
        <v>979890</v>
      </c>
      <c r="X44" s="88">
        <f t="shared" si="12"/>
        <v>979890</v>
      </c>
      <c r="Y44" s="84" t="s">
        <v>53</v>
      </c>
      <c r="Z44" s="84" t="s">
        <v>53</v>
      </c>
      <c r="AA44" s="84" t="s">
        <v>53</v>
      </c>
      <c r="AB44" s="84" t="s">
        <v>53</v>
      </c>
      <c r="AC44" s="84" t="s">
        <v>53</v>
      </c>
      <c r="AD44" s="84" t="s">
        <v>53</v>
      </c>
      <c r="AE44" s="84" t="s">
        <v>53</v>
      </c>
      <c r="AF44" s="84" t="s">
        <v>51</v>
      </c>
      <c r="AG44" s="5" t="s">
        <v>101</v>
      </c>
    </row>
    <row r="45" spans="1:33" x14ac:dyDescent="0.25">
      <c r="A45" s="94">
        <f t="shared" si="6"/>
        <v>34</v>
      </c>
      <c r="B45" s="99" t="s">
        <v>323</v>
      </c>
      <c r="C45" s="83" t="s">
        <v>324</v>
      </c>
      <c r="D45" s="83" t="s">
        <v>43</v>
      </c>
      <c r="E45" s="83" t="s">
        <v>166</v>
      </c>
      <c r="F45" s="83" t="s">
        <v>58</v>
      </c>
      <c r="G45" s="83" t="s">
        <v>59</v>
      </c>
      <c r="H45" s="83" t="s">
        <v>167</v>
      </c>
      <c r="I45" s="83" t="s">
        <v>168</v>
      </c>
      <c r="J45" s="83" t="s">
        <v>325</v>
      </c>
      <c r="K45" s="83" t="s">
        <v>326</v>
      </c>
      <c r="L45" s="83" t="s">
        <v>3</v>
      </c>
      <c r="M45" s="84" t="s">
        <v>51</v>
      </c>
      <c r="N45" s="83" t="s">
        <v>52</v>
      </c>
      <c r="O45" s="85">
        <v>110</v>
      </c>
      <c r="P45" s="85"/>
      <c r="Q45" s="85">
        <f t="shared" si="7"/>
        <v>110</v>
      </c>
      <c r="R45" s="86">
        <v>8900</v>
      </c>
      <c r="S45" s="87">
        <f t="shared" si="8"/>
        <v>979000</v>
      </c>
      <c r="T45" s="87">
        <f t="shared" si="9"/>
        <v>293700</v>
      </c>
      <c r="U45" s="87">
        <f>VLOOKUP(B45,'Tranche 1-3 2024'!$B$12:$BB$441,53,FALSE)</f>
        <v>979000</v>
      </c>
      <c r="V45" s="87">
        <f t="shared" si="10"/>
        <v>0</v>
      </c>
      <c r="W45" s="87">
        <f t="shared" si="11"/>
        <v>293700</v>
      </c>
      <c r="X45" s="88">
        <f t="shared" si="12"/>
        <v>293700</v>
      </c>
      <c r="Y45" s="84" t="s">
        <v>53</v>
      </c>
      <c r="Z45" s="84" t="s">
        <v>53</v>
      </c>
      <c r="AA45" s="84" t="s">
        <v>53</v>
      </c>
      <c r="AB45" s="84" t="s">
        <v>53</v>
      </c>
      <c r="AC45" s="84" t="s">
        <v>53</v>
      </c>
      <c r="AD45" s="84" t="s">
        <v>53</v>
      </c>
      <c r="AE45" s="84" t="s">
        <v>53</v>
      </c>
      <c r="AF45" s="84" t="s">
        <v>51</v>
      </c>
      <c r="AG45" s="5" t="s">
        <v>101</v>
      </c>
    </row>
    <row r="46" spans="1:33" x14ac:dyDescent="0.25">
      <c r="A46" s="94">
        <f t="shared" si="6"/>
        <v>35</v>
      </c>
      <c r="B46" s="99" t="s">
        <v>499</v>
      </c>
      <c r="C46" s="83" t="s">
        <v>500</v>
      </c>
      <c r="D46" s="83" t="s">
        <v>56</v>
      </c>
      <c r="E46" s="83" t="s">
        <v>166</v>
      </c>
      <c r="F46" s="83" t="s">
        <v>58</v>
      </c>
      <c r="G46" s="83" t="s">
        <v>59</v>
      </c>
      <c r="H46" s="83" t="s">
        <v>167</v>
      </c>
      <c r="I46" s="83" t="s">
        <v>168</v>
      </c>
      <c r="J46" s="83" t="s">
        <v>501</v>
      </c>
      <c r="K46" s="83" t="s">
        <v>502</v>
      </c>
      <c r="L46" s="83" t="s">
        <v>3</v>
      </c>
      <c r="M46" s="84" t="s">
        <v>51</v>
      </c>
      <c r="N46" s="83" t="s">
        <v>52</v>
      </c>
      <c r="O46" s="85">
        <v>119</v>
      </c>
      <c r="P46" s="85">
        <f>VLOOKUP(B46,'[1]Student Wthout BRN'!AF$3:AG$294,2,FALSE)</f>
        <v>16</v>
      </c>
      <c r="Q46" s="85">
        <f t="shared" si="7"/>
        <v>103</v>
      </c>
      <c r="R46" s="86">
        <v>8900</v>
      </c>
      <c r="S46" s="87">
        <f t="shared" si="8"/>
        <v>916700</v>
      </c>
      <c r="T46" s="87">
        <f t="shared" si="9"/>
        <v>275010</v>
      </c>
      <c r="U46" s="87">
        <f>VLOOKUP(B46,'Tranche 1-3 2024'!$B$12:$BB$441,53,FALSE)</f>
        <v>1059100</v>
      </c>
      <c r="V46" s="87">
        <f t="shared" si="10"/>
        <v>0</v>
      </c>
      <c r="W46" s="87">
        <f t="shared" si="11"/>
        <v>275010</v>
      </c>
      <c r="X46" s="88">
        <f t="shared" si="12"/>
        <v>275010</v>
      </c>
      <c r="Y46" s="84" t="s">
        <v>53</v>
      </c>
      <c r="Z46" s="84" t="s">
        <v>53</v>
      </c>
      <c r="AA46" s="84" t="s">
        <v>53</v>
      </c>
      <c r="AB46" s="84" t="s">
        <v>53</v>
      </c>
      <c r="AC46" s="84" t="s">
        <v>53</v>
      </c>
      <c r="AD46" s="84" t="s">
        <v>53</v>
      </c>
      <c r="AE46" s="84" t="s">
        <v>51</v>
      </c>
      <c r="AF46" s="84" t="s">
        <v>51</v>
      </c>
      <c r="AG46" s="5"/>
    </row>
    <row r="47" spans="1:33" x14ac:dyDescent="0.25">
      <c r="A47" s="94">
        <f t="shared" si="6"/>
        <v>36</v>
      </c>
      <c r="B47" s="99" t="s">
        <v>331</v>
      </c>
      <c r="C47" s="83" t="s">
        <v>332</v>
      </c>
      <c r="D47" s="83" t="s">
        <v>43</v>
      </c>
      <c r="E47" s="83" t="s">
        <v>166</v>
      </c>
      <c r="F47" s="83" t="s">
        <v>58</v>
      </c>
      <c r="G47" s="83" t="s">
        <v>59</v>
      </c>
      <c r="H47" s="83" t="s">
        <v>167</v>
      </c>
      <c r="I47" s="83" t="s">
        <v>168</v>
      </c>
      <c r="J47" s="83" t="s">
        <v>333</v>
      </c>
      <c r="K47" s="83" t="s">
        <v>334</v>
      </c>
      <c r="L47" s="83" t="s">
        <v>3</v>
      </c>
      <c r="M47" s="84" t="s">
        <v>51</v>
      </c>
      <c r="N47" s="83" t="s">
        <v>76</v>
      </c>
      <c r="O47" s="85">
        <v>164</v>
      </c>
      <c r="P47" s="85">
        <f>VLOOKUP(B47,'[1]Student Wthout BRN'!AF$3:AG$294,2,FALSE)</f>
        <v>12</v>
      </c>
      <c r="Q47" s="85">
        <f t="shared" si="7"/>
        <v>152</v>
      </c>
      <c r="R47" s="86">
        <v>8900</v>
      </c>
      <c r="S47" s="87">
        <f t="shared" si="8"/>
        <v>1352800</v>
      </c>
      <c r="T47" s="87">
        <f t="shared" si="9"/>
        <v>405840</v>
      </c>
      <c r="U47" s="87">
        <f>VLOOKUP(B47,'Tranche 1-3 2024'!$B$12:$BB$441,53,FALSE)</f>
        <v>1459600</v>
      </c>
      <c r="V47" s="87">
        <f t="shared" si="10"/>
        <v>0</v>
      </c>
      <c r="W47" s="87">
        <f t="shared" si="11"/>
        <v>405840</v>
      </c>
      <c r="X47" s="88">
        <f t="shared" si="12"/>
        <v>405840</v>
      </c>
      <c r="Y47" s="84" t="s">
        <v>53</v>
      </c>
      <c r="Z47" s="84" t="s">
        <v>53</v>
      </c>
      <c r="AA47" s="84" t="s">
        <v>53</v>
      </c>
      <c r="AB47" s="84" t="s">
        <v>53</v>
      </c>
      <c r="AC47" s="84" t="s">
        <v>53</v>
      </c>
      <c r="AD47" s="84" t="s">
        <v>53</v>
      </c>
      <c r="AE47" s="84" t="s">
        <v>51</v>
      </c>
      <c r="AF47" s="84" t="s">
        <v>51</v>
      </c>
      <c r="AG47" s="5"/>
    </row>
    <row r="48" spans="1:33" x14ac:dyDescent="0.25">
      <c r="A48" s="94">
        <f t="shared" si="6"/>
        <v>37</v>
      </c>
      <c r="B48" s="99" t="s">
        <v>254</v>
      </c>
      <c r="C48" s="83" t="s">
        <v>255</v>
      </c>
      <c r="D48" s="83" t="s">
        <v>56</v>
      </c>
      <c r="E48" s="83" t="s">
        <v>166</v>
      </c>
      <c r="F48" s="83" t="s">
        <v>58</v>
      </c>
      <c r="G48" s="83" t="s">
        <v>59</v>
      </c>
      <c r="H48" s="83" t="s">
        <v>223</v>
      </c>
      <c r="I48" s="83" t="s">
        <v>168</v>
      </c>
      <c r="J48" s="83" t="s">
        <v>256</v>
      </c>
      <c r="K48" s="83" t="s">
        <v>257</v>
      </c>
      <c r="L48" s="83" t="s">
        <v>3</v>
      </c>
      <c r="M48" s="84" t="s">
        <v>51</v>
      </c>
      <c r="N48" s="83" t="s">
        <v>52</v>
      </c>
      <c r="O48" s="85">
        <v>80</v>
      </c>
      <c r="P48" s="85">
        <f>VLOOKUP(B48,'[1]Student Wthout BRN'!AF$3:AG$294,2,FALSE)</f>
        <v>4</v>
      </c>
      <c r="Q48" s="85">
        <f t="shared" si="7"/>
        <v>76</v>
      </c>
      <c r="R48" s="86">
        <v>8900</v>
      </c>
      <c r="S48" s="87">
        <f t="shared" si="8"/>
        <v>676400</v>
      </c>
      <c r="T48" s="87">
        <f t="shared" si="9"/>
        <v>202920</v>
      </c>
      <c r="U48" s="87">
        <f>VLOOKUP(B48,'Tranche 1-3 2024'!$B$12:$BB$441,53,FALSE)</f>
        <v>712000</v>
      </c>
      <c r="V48" s="87">
        <f t="shared" si="10"/>
        <v>0</v>
      </c>
      <c r="W48" s="87">
        <f t="shared" si="11"/>
        <v>202920</v>
      </c>
      <c r="X48" s="88">
        <f t="shared" si="12"/>
        <v>202920</v>
      </c>
      <c r="Y48" s="84" t="s">
        <v>53</v>
      </c>
      <c r="Z48" s="84" t="s">
        <v>53</v>
      </c>
      <c r="AA48" s="84" t="s">
        <v>53</v>
      </c>
      <c r="AB48" s="84" t="s">
        <v>53</v>
      </c>
      <c r="AC48" s="84" t="s">
        <v>53</v>
      </c>
      <c r="AD48" s="84" t="s">
        <v>53</v>
      </c>
      <c r="AE48" s="84" t="s">
        <v>51</v>
      </c>
      <c r="AF48" s="84" t="s">
        <v>51</v>
      </c>
      <c r="AG48" s="5"/>
    </row>
    <row r="49" spans="1:33" x14ac:dyDescent="0.25">
      <c r="A49" s="94">
        <f t="shared" si="6"/>
        <v>38</v>
      </c>
      <c r="B49" s="99" t="s">
        <v>356</v>
      </c>
      <c r="C49" s="83" t="s">
        <v>357</v>
      </c>
      <c r="D49" s="83" t="s">
        <v>56</v>
      </c>
      <c r="E49" s="83" t="s">
        <v>304</v>
      </c>
      <c r="F49" s="83" t="s">
        <v>45</v>
      </c>
      <c r="G49" s="83" t="s">
        <v>46</v>
      </c>
      <c r="H49" s="83" t="s">
        <v>167</v>
      </c>
      <c r="I49" s="83" t="s">
        <v>168</v>
      </c>
      <c r="J49" s="83" t="s">
        <v>358</v>
      </c>
      <c r="K49" s="83" t="s">
        <v>359</v>
      </c>
      <c r="L49" s="83" t="s">
        <v>3</v>
      </c>
      <c r="M49" s="84" t="s">
        <v>51</v>
      </c>
      <c r="N49" s="83" t="s">
        <v>52</v>
      </c>
      <c r="O49" s="85">
        <v>125</v>
      </c>
      <c r="P49" s="85">
        <f>VLOOKUP(B49,'[1]Student Wthout BRN'!AF$3:AG$294,2,FALSE)</f>
        <v>8</v>
      </c>
      <c r="Q49" s="85">
        <f t="shared" si="7"/>
        <v>117</v>
      </c>
      <c r="R49" s="86">
        <v>8900</v>
      </c>
      <c r="S49" s="87">
        <f t="shared" si="8"/>
        <v>1041300</v>
      </c>
      <c r="T49" s="87">
        <f t="shared" si="9"/>
        <v>312390</v>
      </c>
      <c r="U49" s="87">
        <f>VLOOKUP(B49,'Tranche 1-3 2024'!$B$12:$BB$441,53,FALSE)</f>
        <v>1112500</v>
      </c>
      <c r="V49" s="87">
        <f t="shared" si="10"/>
        <v>0</v>
      </c>
      <c r="W49" s="87">
        <f t="shared" si="11"/>
        <v>312390</v>
      </c>
      <c r="X49" s="88">
        <f t="shared" si="12"/>
        <v>312390</v>
      </c>
      <c r="Y49" s="84" t="s">
        <v>53</v>
      </c>
      <c r="Z49" s="84" t="s">
        <v>53</v>
      </c>
      <c r="AA49" s="84" t="s">
        <v>53</v>
      </c>
      <c r="AB49" s="84" t="s">
        <v>53</v>
      </c>
      <c r="AC49" s="84" t="s">
        <v>53</v>
      </c>
      <c r="AD49" s="84" t="s">
        <v>53</v>
      </c>
      <c r="AE49" s="84" t="s">
        <v>51</v>
      </c>
      <c r="AF49" s="84" t="s">
        <v>51</v>
      </c>
      <c r="AG49" s="5"/>
    </row>
    <row r="50" spans="1:33" x14ac:dyDescent="0.25">
      <c r="A50" s="94">
        <f t="shared" si="6"/>
        <v>39</v>
      </c>
      <c r="B50" s="99" t="s">
        <v>364</v>
      </c>
      <c r="C50" s="83" t="s">
        <v>365</v>
      </c>
      <c r="D50" s="83" t="s">
        <v>43</v>
      </c>
      <c r="E50" s="83" t="s">
        <v>166</v>
      </c>
      <c r="F50" s="83" t="s">
        <v>58</v>
      </c>
      <c r="G50" s="83" t="s">
        <v>59</v>
      </c>
      <c r="H50" s="83" t="s">
        <v>167</v>
      </c>
      <c r="I50" s="83" t="s">
        <v>168</v>
      </c>
      <c r="J50" s="83" t="s">
        <v>366</v>
      </c>
      <c r="K50" s="83" t="s">
        <v>367</v>
      </c>
      <c r="L50" s="83" t="s">
        <v>3</v>
      </c>
      <c r="M50" s="84" t="s">
        <v>51</v>
      </c>
      <c r="N50" s="83" t="s">
        <v>76</v>
      </c>
      <c r="O50" s="85">
        <v>224</v>
      </c>
      <c r="P50" s="85"/>
      <c r="Q50" s="85">
        <f t="shared" si="7"/>
        <v>224</v>
      </c>
      <c r="R50" s="86">
        <v>8900</v>
      </c>
      <c r="S50" s="87">
        <f t="shared" si="8"/>
        <v>1993600</v>
      </c>
      <c r="T50" s="87">
        <f t="shared" si="9"/>
        <v>598080</v>
      </c>
      <c r="U50" s="87">
        <f>VLOOKUP(B50,'Tranche 1-3 2024'!$B$12:$BB$441,53,FALSE)</f>
        <v>2002500</v>
      </c>
      <c r="V50" s="87">
        <f t="shared" si="10"/>
        <v>-8900</v>
      </c>
      <c r="W50" s="87">
        <f t="shared" si="11"/>
        <v>589180</v>
      </c>
      <c r="X50" s="88">
        <f t="shared" si="12"/>
        <v>589180</v>
      </c>
      <c r="Y50" s="84" t="s">
        <v>53</v>
      </c>
      <c r="Z50" s="84" t="s">
        <v>53</v>
      </c>
      <c r="AA50" s="84" t="s">
        <v>53</v>
      </c>
      <c r="AB50" s="84" t="s">
        <v>53</v>
      </c>
      <c r="AC50" s="84" t="s">
        <v>53</v>
      </c>
      <c r="AD50" s="84" t="s">
        <v>53</v>
      </c>
      <c r="AE50" s="84" t="s">
        <v>51</v>
      </c>
      <c r="AF50" s="84" t="s">
        <v>51</v>
      </c>
      <c r="AG50" s="5"/>
    </row>
    <row r="51" spans="1:33" x14ac:dyDescent="0.25">
      <c r="A51" s="94">
        <f t="shared" si="6"/>
        <v>40</v>
      </c>
      <c r="B51" s="99" t="s">
        <v>250</v>
      </c>
      <c r="C51" s="83" t="s">
        <v>251</v>
      </c>
      <c r="D51" s="83" t="s">
        <v>56</v>
      </c>
      <c r="E51" s="83" t="s">
        <v>166</v>
      </c>
      <c r="F51" s="83" t="s">
        <v>58</v>
      </c>
      <c r="G51" s="83" t="s">
        <v>59</v>
      </c>
      <c r="H51" s="83" t="s">
        <v>223</v>
      </c>
      <c r="I51" s="83" t="s">
        <v>168</v>
      </c>
      <c r="J51" s="83" t="s">
        <v>252</v>
      </c>
      <c r="K51" s="83" t="s">
        <v>253</v>
      </c>
      <c r="L51" s="83" t="s">
        <v>3</v>
      </c>
      <c r="M51" s="84" t="s">
        <v>51</v>
      </c>
      <c r="N51" s="83" t="s">
        <v>52</v>
      </c>
      <c r="O51" s="85">
        <v>65</v>
      </c>
      <c r="P51" s="85"/>
      <c r="Q51" s="85">
        <f t="shared" si="7"/>
        <v>65</v>
      </c>
      <c r="R51" s="86">
        <v>8900</v>
      </c>
      <c r="S51" s="87">
        <f t="shared" si="8"/>
        <v>578500</v>
      </c>
      <c r="T51" s="87">
        <f t="shared" si="9"/>
        <v>173550</v>
      </c>
      <c r="U51" s="87">
        <f>VLOOKUP(B51,'Tranche 1-3 2024'!$B$12:$BB$441,53,FALSE)</f>
        <v>578500</v>
      </c>
      <c r="V51" s="87">
        <f t="shared" si="10"/>
        <v>0</v>
      </c>
      <c r="W51" s="87">
        <f t="shared" si="11"/>
        <v>173550</v>
      </c>
      <c r="X51" s="88">
        <f t="shared" si="12"/>
        <v>173550</v>
      </c>
      <c r="Y51" s="84" t="s">
        <v>53</v>
      </c>
      <c r="Z51" s="84" t="s">
        <v>53</v>
      </c>
      <c r="AA51" s="84" t="s">
        <v>53</v>
      </c>
      <c r="AB51" s="84" t="s">
        <v>53</v>
      </c>
      <c r="AC51" s="84" t="s">
        <v>53</v>
      </c>
      <c r="AD51" s="84" t="s">
        <v>53</v>
      </c>
      <c r="AE51" s="84" t="s">
        <v>51</v>
      </c>
      <c r="AF51" s="84" t="s">
        <v>51</v>
      </c>
      <c r="AG51" s="5"/>
    </row>
    <row r="52" spans="1:33" x14ac:dyDescent="0.25">
      <c r="A52" s="94">
        <f t="shared" si="6"/>
        <v>41</v>
      </c>
      <c r="B52" s="99" t="s">
        <v>507</v>
      </c>
      <c r="C52" s="83" t="s">
        <v>508</v>
      </c>
      <c r="D52" s="83" t="s">
        <v>43</v>
      </c>
      <c r="E52" s="83" t="s">
        <v>166</v>
      </c>
      <c r="F52" s="83" t="s">
        <v>58</v>
      </c>
      <c r="G52" s="83" t="s">
        <v>59</v>
      </c>
      <c r="H52" s="83" t="s">
        <v>167</v>
      </c>
      <c r="I52" s="83" t="s">
        <v>168</v>
      </c>
      <c r="J52" s="83" t="s">
        <v>509</v>
      </c>
      <c r="K52" s="83" t="s">
        <v>510</v>
      </c>
      <c r="L52" s="83" t="s">
        <v>3</v>
      </c>
      <c r="M52" s="84" t="s">
        <v>51</v>
      </c>
      <c r="N52" s="83" t="s">
        <v>76</v>
      </c>
      <c r="O52" s="85">
        <v>183</v>
      </c>
      <c r="P52" s="85">
        <f>VLOOKUP(B52,'[1]Student Wthout BRN'!AF$3:AG$294,2,FALSE)</f>
        <v>44</v>
      </c>
      <c r="Q52" s="85">
        <f t="shared" si="7"/>
        <v>139</v>
      </c>
      <c r="R52" s="86">
        <v>8900</v>
      </c>
      <c r="S52" s="87">
        <f t="shared" si="8"/>
        <v>1237100</v>
      </c>
      <c r="T52" s="87">
        <f t="shared" si="9"/>
        <v>371130</v>
      </c>
      <c r="U52" s="87">
        <f>VLOOKUP(B52,'Tranche 1-3 2024'!$B$12:$BB$441,53,FALSE)</f>
        <v>1628700</v>
      </c>
      <c r="V52" s="87">
        <f t="shared" si="10"/>
        <v>0</v>
      </c>
      <c r="W52" s="87">
        <f t="shared" si="11"/>
        <v>371130</v>
      </c>
      <c r="X52" s="88">
        <f t="shared" si="12"/>
        <v>371130</v>
      </c>
      <c r="Y52" s="84" t="s">
        <v>53</v>
      </c>
      <c r="Z52" s="84" t="s">
        <v>53</v>
      </c>
      <c r="AA52" s="84" t="s">
        <v>53</v>
      </c>
      <c r="AB52" s="84" t="s">
        <v>53</v>
      </c>
      <c r="AC52" s="84" t="s">
        <v>53</v>
      </c>
      <c r="AD52" s="84" t="s">
        <v>53</v>
      </c>
      <c r="AE52" s="84" t="s">
        <v>51</v>
      </c>
      <c r="AF52" s="84" t="s">
        <v>51</v>
      </c>
      <c r="AG52" s="5"/>
    </row>
    <row r="53" spans="1:33" x14ac:dyDescent="0.25">
      <c r="A53" s="94">
        <f t="shared" si="6"/>
        <v>42</v>
      </c>
      <c r="B53" s="99" t="s">
        <v>412</v>
      </c>
      <c r="C53" s="83" t="s">
        <v>413</v>
      </c>
      <c r="D53" s="83" t="s">
        <v>56</v>
      </c>
      <c r="E53" s="83" t="s">
        <v>304</v>
      </c>
      <c r="F53" s="83" t="s">
        <v>45</v>
      </c>
      <c r="G53" s="83" t="s">
        <v>46</v>
      </c>
      <c r="H53" s="83" t="s">
        <v>167</v>
      </c>
      <c r="I53" s="83" t="s">
        <v>168</v>
      </c>
      <c r="J53" s="83" t="s">
        <v>414</v>
      </c>
      <c r="K53" s="83" t="s">
        <v>415</v>
      </c>
      <c r="L53" s="83" t="s">
        <v>3</v>
      </c>
      <c r="M53" s="84" t="s">
        <v>51</v>
      </c>
      <c r="N53" s="83" t="s">
        <v>52</v>
      </c>
      <c r="O53" s="85">
        <v>51</v>
      </c>
      <c r="P53" s="85">
        <f>VLOOKUP(B53,'[1]Student Wthout BRN'!AF$3:AG$294,2,FALSE)</f>
        <v>6</v>
      </c>
      <c r="Q53" s="85">
        <f t="shared" si="7"/>
        <v>45</v>
      </c>
      <c r="R53" s="86">
        <v>8900</v>
      </c>
      <c r="S53" s="87">
        <f t="shared" si="8"/>
        <v>400500</v>
      </c>
      <c r="T53" s="87">
        <f t="shared" si="9"/>
        <v>120150</v>
      </c>
      <c r="U53" s="87">
        <f>VLOOKUP(B53,'Tranche 1-3 2024'!$B$12:$BB$441,53,FALSE)</f>
        <v>453900</v>
      </c>
      <c r="V53" s="87">
        <f t="shared" si="10"/>
        <v>0</v>
      </c>
      <c r="W53" s="87">
        <f t="shared" si="11"/>
        <v>120150</v>
      </c>
      <c r="X53" s="88">
        <f t="shared" si="12"/>
        <v>120150</v>
      </c>
      <c r="Y53" s="84" t="s">
        <v>53</v>
      </c>
      <c r="Z53" s="84" t="s">
        <v>53</v>
      </c>
      <c r="AA53" s="84" t="s">
        <v>53</v>
      </c>
      <c r="AB53" s="84" t="s">
        <v>53</v>
      </c>
      <c r="AC53" s="84" t="s">
        <v>53</v>
      </c>
      <c r="AD53" s="84" t="s">
        <v>53</v>
      </c>
      <c r="AE53" s="84" t="s">
        <v>51</v>
      </c>
      <c r="AF53" s="84" t="s">
        <v>51</v>
      </c>
      <c r="AG53" s="5"/>
    </row>
    <row r="54" spans="1:33" x14ac:dyDescent="0.25">
      <c r="A54" s="94">
        <f t="shared" si="6"/>
        <v>43</v>
      </c>
      <c r="B54" s="99" t="s">
        <v>186</v>
      </c>
      <c r="C54" s="83" t="s">
        <v>187</v>
      </c>
      <c r="D54" s="83" t="s">
        <v>43</v>
      </c>
      <c r="E54" s="83" t="s">
        <v>188</v>
      </c>
      <c r="F54" s="83" t="s">
        <v>45</v>
      </c>
      <c r="G54" s="83" t="s">
        <v>46</v>
      </c>
      <c r="H54" s="83" t="s">
        <v>167</v>
      </c>
      <c r="I54" s="83" t="s">
        <v>168</v>
      </c>
      <c r="J54" s="83" t="s">
        <v>189</v>
      </c>
      <c r="K54" s="83" t="s">
        <v>190</v>
      </c>
      <c r="L54" s="83" t="s">
        <v>3</v>
      </c>
      <c r="M54" s="84" t="s">
        <v>53</v>
      </c>
      <c r="N54" s="83" t="s">
        <v>52</v>
      </c>
      <c r="O54" s="85">
        <v>116</v>
      </c>
      <c r="P54" s="85"/>
      <c r="Q54" s="85">
        <f t="shared" si="7"/>
        <v>116</v>
      </c>
      <c r="R54" s="86">
        <v>8900</v>
      </c>
      <c r="S54" s="87">
        <f t="shared" si="8"/>
        <v>1032400</v>
      </c>
      <c r="T54" s="87">
        <f t="shared" si="9"/>
        <v>309720</v>
      </c>
      <c r="U54" s="87">
        <f>VLOOKUP(B54,'Tranche 1-3 2024'!$B$12:$BB$441,53,FALSE)</f>
        <v>1032400</v>
      </c>
      <c r="V54" s="87">
        <f t="shared" si="10"/>
        <v>0</v>
      </c>
      <c r="W54" s="87">
        <f t="shared" si="11"/>
        <v>309720</v>
      </c>
      <c r="X54" s="88">
        <f t="shared" si="12"/>
        <v>309720</v>
      </c>
      <c r="Y54" s="84" t="s">
        <v>53</v>
      </c>
      <c r="Z54" s="84" t="s">
        <v>53</v>
      </c>
      <c r="AA54" s="84" t="s">
        <v>53</v>
      </c>
      <c r="AB54" s="84" t="s">
        <v>53</v>
      </c>
      <c r="AC54" s="84" t="s">
        <v>53</v>
      </c>
      <c r="AD54" s="84" t="s">
        <v>53</v>
      </c>
      <c r="AE54" s="84" t="s">
        <v>51</v>
      </c>
      <c r="AF54" s="84" t="s">
        <v>51</v>
      </c>
      <c r="AG54" s="5"/>
    </row>
    <row r="55" spans="1:33" x14ac:dyDescent="0.25">
      <c r="A55" s="94">
        <f t="shared" si="6"/>
        <v>44</v>
      </c>
      <c r="B55" s="99" t="s">
        <v>440</v>
      </c>
      <c r="C55" s="83" t="s">
        <v>441</v>
      </c>
      <c r="D55" s="83" t="s">
        <v>43</v>
      </c>
      <c r="E55" s="83" t="s">
        <v>166</v>
      </c>
      <c r="F55" s="83" t="s">
        <v>58</v>
      </c>
      <c r="G55" s="83" t="s">
        <v>59</v>
      </c>
      <c r="H55" s="83" t="s">
        <v>167</v>
      </c>
      <c r="I55" s="83" t="s">
        <v>168</v>
      </c>
      <c r="J55" s="83" t="s">
        <v>442</v>
      </c>
      <c r="K55" s="83" t="s">
        <v>443</v>
      </c>
      <c r="L55" s="83" t="s">
        <v>3</v>
      </c>
      <c r="M55" s="84" t="s">
        <v>51</v>
      </c>
      <c r="N55" s="83" t="s">
        <v>76</v>
      </c>
      <c r="O55" s="85">
        <v>180</v>
      </c>
      <c r="P55" s="85">
        <f>VLOOKUP(B55,'[1]Student Wthout BRN'!AF$3:AG$294,2,FALSE)</f>
        <v>2</v>
      </c>
      <c r="Q55" s="85">
        <f t="shared" si="7"/>
        <v>178</v>
      </c>
      <c r="R55" s="86">
        <v>8900</v>
      </c>
      <c r="S55" s="87">
        <f t="shared" si="8"/>
        <v>1584200</v>
      </c>
      <c r="T55" s="87">
        <f t="shared" si="9"/>
        <v>475260</v>
      </c>
      <c r="U55" s="87">
        <f>VLOOKUP(B55,'Tranche 1-3 2024'!$B$12:$BB$441,53,FALSE)</f>
        <v>1602000</v>
      </c>
      <c r="V55" s="87">
        <f t="shared" si="10"/>
        <v>0</v>
      </c>
      <c r="W55" s="87">
        <f t="shared" si="11"/>
        <v>475260</v>
      </c>
      <c r="X55" s="88">
        <f t="shared" si="12"/>
        <v>475260</v>
      </c>
      <c r="Y55" s="84" t="s">
        <v>53</v>
      </c>
      <c r="Z55" s="84" t="s">
        <v>53</v>
      </c>
      <c r="AA55" s="84" t="s">
        <v>53</v>
      </c>
      <c r="AB55" s="84" t="s">
        <v>53</v>
      </c>
      <c r="AC55" s="84" t="s">
        <v>53</v>
      </c>
      <c r="AD55" s="84" t="s">
        <v>53</v>
      </c>
      <c r="AE55" s="84" t="s">
        <v>51</v>
      </c>
      <c r="AF55" s="84" t="s">
        <v>51</v>
      </c>
      <c r="AG55" s="5"/>
    </row>
    <row r="56" spans="1:33" x14ac:dyDescent="0.25">
      <c r="A56" s="94">
        <f t="shared" si="6"/>
        <v>45</v>
      </c>
      <c r="B56" s="99" t="s">
        <v>194</v>
      </c>
      <c r="C56" s="83" t="s">
        <v>195</v>
      </c>
      <c r="D56" s="83" t="s">
        <v>43</v>
      </c>
      <c r="E56" s="83" t="s">
        <v>166</v>
      </c>
      <c r="F56" s="83" t="s">
        <v>58</v>
      </c>
      <c r="G56" s="83" t="s">
        <v>59</v>
      </c>
      <c r="H56" s="83" t="s">
        <v>167</v>
      </c>
      <c r="I56" s="83" t="s">
        <v>168</v>
      </c>
      <c r="J56" s="83" t="s">
        <v>196</v>
      </c>
      <c r="K56" s="83" t="s">
        <v>197</v>
      </c>
      <c r="L56" s="83" t="s">
        <v>3</v>
      </c>
      <c r="M56" s="84" t="s">
        <v>51</v>
      </c>
      <c r="N56" s="83" t="s">
        <v>52</v>
      </c>
      <c r="O56" s="85">
        <v>840</v>
      </c>
      <c r="P56" s="85">
        <f>VLOOKUP(B56,'[1]Student Wthout BRN'!AF$3:AG$294,2,FALSE)</f>
        <v>17</v>
      </c>
      <c r="Q56" s="85">
        <f t="shared" si="7"/>
        <v>823</v>
      </c>
      <c r="R56" s="86">
        <v>8900</v>
      </c>
      <c r="S56" s="87">
        <f t="shared" si="8"/>
        <v>7324700</v>
      </c>
      <c r="T56" s="87">
        <f t="shared" si="9"/>
        <v>2197410</v>
      </c>
      <c r="U56" s="87">
        <f>VLOOKUP(B56,'Tranche 1-3 2024'!$B$12:$BB$441,53,FALSE)</f>
        <v>7476000</v>
      </c>
      <c r="V56" s="87">
        <f t="shared" si="10"/>
        <v>0</v>
      </c>
      <c r="W56" s="87">
        <f t="shared" si="11"/>
        <v>2197410</v>
      </c>
      <c r="X56" s="88">
        <f t="shared" si="12"/>
        <v>2197410</v>
      </c>
      <c r="Y56" s="84" t="s">
        <v>53</v>
      </c>
      <c r="Z56" s="84" t="s">
        <v>53</v>
      </c>
      <c r="AA56" s="84" t="s">
        <v>53</v>
      </c>
      <c r="AB56" s="84" t="s">
        <v>53</v>
      </c>
      <c r="AC56" s="84" t="s">
        <v>53</v>
      </c>
      <c r="AD56" s="84" t="s">
        <v>53</v>
      </c>
      <c r="AE56" s="84" t="s">
        <v>51</v>
      </c>
      <c r="AF56" s="84" t="s">
        <v>51</v>
      </c>
      <c r="AG56" s="5"/>
    </row>
    <row r="57" spans="1:33" x14ac:dyDescent="0.25">
      <c r="A57" s="94">
        <f t="shared" si="6"/>
        <v>46</v>
      </c>
      <c r="B57" s="99" t="s">
        <v>428</v>
      </c>
      <c r="C57" s="83" t="s">
        <v>429</v>
      </c>
      <c r="D57" s="83" t="s">
        <v>43</v>
      </c>
      <c r="E57" s="83" t="s">
        <v>166</v>
      </c>
      <c r="F57" s="83" t="s">
        <v>58</v>
      </c>
      <c r="G57" s="83" t="s">
        <v>59</v>
      </c>
      <c r="H57" s="83" t="s">
        <v>167</v>
      </c>
      <c r="I57" s="83" t="s">
        <v>168</v>
      </c>
      <c r="J57" s="83" t="s">
        <v>430</v>
      </c>
      <c r="K57" s="83" t="s">
        <v>431</v>
      </c>
      <c r="L57" s="83" t="s">
        <v>3</v>
      </c>
      <c r="M57" s="84" t="s">
        <v>51</v>
      </c>
      <c r="N57" s="83" t="s">
        <v>52</v>
      </c>
      <c r="O57" s="85">
        <v>122</v>
      </c>
      <c r="P57" s="85"/>
      <c r="Q57" s="85">
        <f t="shared" si="7"/>
        <v>122</v>
      </c>
      <c r="R57" s="86">
        <v>8900</v>
      </c>
      <c r="S57" s="87">
        <f t="shared" si="8"/>
        <v>1085800</v>
      </c>
      <c r="T57" s="87">
        <f t="shared" si="9"/>
        <v>325740</v>
      </c>
      <c r="U57" s="87">
        <f>VLOOKUP(B57,'Tranche 1-3 2024'!$B$12:$BB$441,53,FALSE)</f>
        <v>1085800</v>
      </c>
      <c r="V57" s="87">
        <f t="shared" si="10"/>
        <v>0</v>
      </c>
      <c r="W57" s="87">
        <f t="shared" si="11"/>
        <v>325740</v>
      </c>
      <c r="X57" s="88">
        <f t="shared" si="12"/>
        <v>325740</v>
      </c>
      <c r="Y57" s="84" t="s">
        <v>53</v>
      </c>
      <c r="Z57" s="84" t="s">
        <v>53</v>
      </c>
      <c r="AA57" s="84" t="s">
        <v>53</v>
      </c>
      <c r="AB57" s="84" t="s">
        <v>53</v>
      </c>
      <c r="AC57" s="84" t="s">
        <v>53</v>
      </c>
      <c r="AD57" s="84" t="s">
        <v>53</v>
      </c>
      <c r="AE57" s="84" t="s">
        <v>51</v>
      </c>
      <c r="AF57" s="84" t="s">
        <v>51</v>
      </c>
      <c r="AG57" s="5"/>
    </row>
    <row r="58" spans="1:33" x14ac:dyDescent="0.25">
      <c r="A58" s="94">
        <f t="shared" si="6"/>
        <v>47</v>
      </c>
      <c r="B58" s="99" t="s">
        <v>465</v>
      </c>
      <c r="C58" s="83" t="s">
        <v>466</v>
      </c>
      <c r="D58" s="83" t="s">
        <v>43</v>
      </c>
      <c r="E58" s="83" t="s">
        <v>44</v>
      </c>
      <c r="F58" s="83" t="s">
        <v>45</v>
      </c>
      <c r="G58" s="83" t="s">
        <v>46</v>
      </c>
      <c r="H58" s="83" t="s">
        <v>167</v>
      </c>
      <c r="I58" s="83" t="s">
        <v>168</v>
      </c>
      <c r="J58" s="83" t="s">
        <v>467</v>
      </c>
      <c r="K58" s="83" t="s">
        <v>468</v>
      </c>
      <c r="L58" s="83" t="s">
        <v>3</v>
      </c>
      <c r="M58" s="84" t="s">
        <v>51</v>
      </c>
      <c r="N58" s="83" t="s">
        <v>52</v>
      </c>
      <c r="O58" s="85">
        <v>149</v>
      </c>
      <c r="P58" s="85">
        <f>VLOOKUP(B58,'[1]Student Wthout BRN'!AF$3:AG$294,2,FALSE)</f>
        <v>20</v>
      </c>
      <c r="Q58" s="85">
        <f t="shared" si="7"/>
        <v>129</v>
      </c>
      <c r="R58" s="86">
        <v>8900</v>
      </c>
      <c r="S58" s="87">
        <f t="shared" si="8"/>
        <v>1148100</v>
      </c>
      <c r="T58" s="87">
        <f t="shared" si="9"/>
        <v>344430</v>
      </c>
      <c r="U58" s="87">
        <f>VLOOKUP(B58,'Tranche 1-3 2024'!$B$12:$BB$441,53,FALSE)</f>
        <v>1326100</v>
      </c>
      <c r="V58" s="87">
        <f t="shared" si="10"/>
        <v>0</v>
      </c>
      <c r="W58" s="87">
        <f t="shared" si="11"/>
        <v>344430</v>
      </c>
      <c r="X58" s="88">
        <f t="shared" si="12"/>
        <v>344430</v>
      </c>
      <c r="Y58" s="84" t="s">
        <v>53</v>
      </c>
      <c r="Z58" s="84" t="s">
        <v>53</v>
      </c>
      <c r="AA58" s="84" t="s">
        <v>53</v>
      </c>
      <c r="AB58" s="84" t="s">
        <v>53</v>
      </c>
      <c r="AC58" s="84" t="s">
        <v>53</v>
      </c>
      <c r="AD58" s="84" t="s">
        <v>53</v>
      </c>
      <c r="AE58" s="84" t="s">
        <v>51</v>
      </c>
      <c r="AF58" s="84" t="s">
        <v>51</v>
      </c>
      <c r="AG58" s="5"/>
    </row>
    <row r="59" spans="1:33" x14ac:dyDescent="0.25">
      <c r="A59" s="94">
        <f t="shared" si="6"/>
        <v>48</v>
      </c>
      <c r="B59" s="99" t="s">
        <v>422</v>
      </c>
      <c r="C59" s="83" t="s">
        <v>423</v>
      </c>
      <c r="D59" s="83" t="s">
        <v>56</v>
      </c>
      <c r="E59" s="83" t="s">
        <v>179</v>
      </c>
      <c r="F59" s="83" t="s">
        <v>45</v>
      </c>
      <c r="G59" s="83" t="s">
        <v>46</v>
      </c>
      <c r="H59" s="83" t="s">
        <v>167</v>
      </c>
      <c r="I59" s="83" t="s">
        <v>168</v>
      </c>
      <c r="J59" s="83" t="s">
        <v>424</v>
      </c>
      <c r="K59" s="83" t="s">
        <v>425</v>
      </c>
      <c r="L59" s="83" t="s">
        <v>3</v>
      </c>
      <c r="M59" s="84" t="s">
        <v>51</v>
      </c>
      <c r="N59" s="83" t="s">
        <v>52</v>
      </c>
      <c r="O59" s="85">
        <v>99</v>
      </c>
      <c r="P59" s="85">
        <f>VLOOKUP(B59,'[1]Student Wthout BRN'!AF$3:AG$294,2,FALSE)</f>
        <v>8</v>
      </c>
      <c r="Q59" s="85">
        <f t="shared" si="7"/>
        <v>91</v>
      </c>
      <c r="R59" s="86">
        <v>8900</v>
      </c>
      <c r="S59" s="87">
        <f t="shared" si="8"/>
        <v>809900</v>
      </c>
      <c r="T59" s="87">
        <f t="shared" si="9"/>
        <v>242970</v>
      </c>
      <c r="U59" s="87">
        <f>VLOOKUP(B59,'Tranche 1-3 2024'!$B$12:$BB$441,53,FALSE)</f>
        <v>881100</v>
      </c>
      <c r="V59" s="87">
        <f t="shared" si="10"/>
        <v>0</v>
      </c>
      <c r="W59" s="87">
        <f t="shared" si="11"/>
        <v>242970</v>
      </c>
      <c r="X59" s="88">
        <f t="shared" si="12"/>
        <v>242970</v>
      </c>
      <c r="Y59" s="84" t="s">
        <v>53</v>
      </c>
      <c r="Z59" s="84" t="s">
        <v>53</v>
      </c>
      <c r="AA59" s="84" t="s">
        <v>53</v>
      </c>
      <c r="AB59" s="84" t="s">
        <v>53</v>
      </c>
      <c r="AC59" s="84" t="s">
        <v>53</v>
      </c>
      <c r="AD59" s="84" t="s">
        <v>53</v>
      </c>
      <c r="AE59" s="84" t="s">
        <v>51</v>
      </c>
      <c r="AF59" s="84" t="s">
        <v>51</v>
      </c>
      <c r="AG59" s="5"/>
    </row>
    <row r="60" spans="1:33" x14ac:dyDescent="0.25">
      <c r="A60" s="94">
        <f t="shared" si="6"/>
        <v>49</v>
      </c>
      <c r="B60" s="99" t="s">
        <v>408</v>
      </c>
      <c r="C60" s="83" t="s">
        <v>409</v>
      </c>
      <c r="D60" s="83" t="s">
        <v>56</v>
      </c>
      <c r="E60" s="83" t="s">
        <v>179</v>
      </c>
      <c r="F60" s="83" t="s">
        <v>45</v>
      </c>
      <c r="G60" s="83" t="s">
        <v>46</v>
      </c>
      <c r="H60" s="83" t="s">
        <v>167</v>
      </c>
      <c r="I60" s="83" t="s">
        <v>168</v>
      </c>
      <c r="J60" s="83" t="s">
        <v>410</v>
      </c>
      <c r="K60" s="83" t="s">
        <v>411</v>
      </c>
      <c r="L60" s="83" t="s">
        <v>3</v>
      </c>
      <c r="M60" s="84" t="s">
        <v>51</v>
      </c>
      <c r="N60" s="83" t="s">
        <v>52</v>
      </c>
      <c r="O60" s="85">
        <v>308</v>
      </c>
      <c r="P60" s="85"/>
      <c r="Q60" s="85">
        <f t="shared" si="7"/>
        <v>308</v>
      </c>
      <c r="R60" s="86">
        <v>8900</v>
      </c>
      <c r="S60" s="87">
        <f t="shared" si="8"/>
        <v>2741200</v>
      </c>
      <c r="T60" s="87">
        <f t="shared" si="9"/>
        <v>822360</v>
      </c>
      <c r="U60" s="87">
        <f>VLOOKUP(B60,'Tranche 1-3 2024'!$B$12:$BB$441,53,FALSE)</f>
        <v>2741200</v>
      </c>
      <c r="V60" s="87">
        <f t="shared" si="10"/>
        <v>0</v>
      </c>
      <c r="W60" s="87">
        <f t="shared" si="11"/>
        <v>822360</v>
      </c>
      <c r="X60" s="88">
        <f t="shared" si="12"/>
        <v>822360</v>
      </c>
      <c r="Y60" s="84" t="s">
        <v>53</v>
      </c>
      <c r="Z60" s="84" t="s">
        <v>53</v>
      </c>
      <c r="AA60" s="84" t="s">
        <v>53</v>
      </c>
      <c r="AB60" s="84" t="s">
        <v>53</v>
      </c>
      <c r="AC60" s="84" t="s">
        <v>53</v>
      </c>
      <c r="AD60" s="84" t="s">
        <v>53</v>
      </c>
      <c r="AE60" s="84" t="s">
        <v>51</v>
      </c>
      <c r="AF60" s="84" t="s">
        <v>51</v>
      </c>
      <c r="AG60" s="5"/>
    </row>
    <row r="61" spans="1:33" x14ac:dyDescent="0.25">
      <c r="A61" s="94">
        <f t="shared" si="6"/>
        <v>50</v>
      </c>
      <c r="B61" s="99" t="s">
        <v>448</v>
      </c>
      <c r="C61" s="83" t="s">
        <v>449</v>
      </c>
      <c r="D61" s="83" t="s">
        <v>43</v>
      </c>
      <c r="E61" s="83" t="s">
        <v>450</v>
      </c>
      <c r="F61" s="83" t="s">
        <v>45</v>
      </c>
      <c r="G61" s="83" t="s">
        <v>46</v>
      </c>
      <c r="H61" s="83" t="s">
        <v>167</v>
      </c>
      <c r="I61" s="83" t="s">
        <v>168</v>
      </c>
      <c r="J61" s="83" t="s">
        <v>451</v>
      </c>
      <c r="K61" s="83" t="s">
        <v>452</v>
      </c>
      <c r="L61" s="83" t="s">
        <v>3</v>
      </c>
      <c r="M61" s="84" t="s">
        <v>51</v>
      </c>
      <c r="N61" s="83" t="s">
        <v>52</v>
      </c>
      <c r="O61" s="85">
        <v>246</v>
      </c>
      <c r="P61" s="85">
        <f>VLOOKUP(B61,'[1]Student Wthout BRN'!AF$3:AG$294,2,FALSE)</f>
        <v>9</v>
      </c>
      <c r="Q61" s="85">
        <f t="shared" si="7"/>
        <v>237</v>
      </c>
      <c r="R61" s="86">
        <v>8900</v>
      </c>
      <c r="S61" s="87">
        <f t="shared" si="8"/>
        <v>2109300</v>
      </c>
      <c r="T61" s="87">
        <f t="shared" si="9"/>
        <v>632790</v>
      </c>
      <c r="U61" s="87">
        <f>VLOOKUP(B61,'Tranche 1-3 2024'!$B$12:$BB$441,53,FALSE)</f>
        <v>2189400</v>
      </c>
      <c r="V61" s="87">
        <f t="shared" si="10"/>
        <v>0</v>
      </c>
      <c r="W61" s="87">
        <f t="shared" si="11"/>
        <v>632790</v>
      </c>
      <c r="X61" s="88">
        <f t="shared" si="12"/>
        <v>632790</v>
      </c>
      <c r="Y61" s="84" t="s">
        <v>53</v>
      </c>
      <c r="Z61" s="84" t="s">
        <v>53</v>
      </c>
      <c r="AA61" s="84" t="s">
        <v>53</v>
      </c>
      <c r="AB61" s="84" t="s">
        <v>53</v>
      </c>
      <c r="AC61" s="84" t="s">
        <v>53</v>
      </c>
      <c r="AD61" s="84" t="s">
        <v>53</v>
      </c>
      <c r="AE61" s="84" t="s">
        <v>53</v>
      </c>
      <c r="AF61" s="84" t="s">
        <v>51</v>
      </c>
      <c r="AG61" s="5" t="s">
        <v>101</v>
      </c>
    </row>
    <row r="62" spans="1:33" x14ac:dyDescent="0.25">
      <c r="A62" s="94">
        <f t="shared" si="6"/>
        <v>51</v>
      </c>
      <c r="B62" s="99" t="s">
        <v>343</v>
      </c>
      <c r="C62" s="83" t="s">
        <v>344</v>
      </c>
      <c r="D62" s="83" t="s">
        <v>43</v>
      </c>
      <c r="E62" s="83" t="s">
        <v>345</v>
      </c>
      <c r="F62" s="83" t="s">
        <v>45</v>
      </c>
      <c r="G62" s="83" t="s">
        <v>46</v>
      </c>
      <c r="H62" s="83" t="s">
        <v>167</v>
      </c>
      <c r="I62" s="83" t="s">
        <v>168</v>
      </c>
      <c r="J62" s="83" t="s">
        <v>346</v>
      </c>
      <c r="K62" s="83" t="s">
        <v>347</v>
      </c>
      <c r="L62" s="83" t="s">
        <v>3</v>
      </c>
      <c r="M62" s="84" t="s">
        <v>51</v>
      </c>
      <c r="N62" s="83" t="s">
        <v>52</v>
      </c>
      <c r="O62" s="85">
        <v>128</v>
      </c>
      <c r="P62" s="85">
        <f>VLOOKUP(B62,'[1]Student Wthout BRN'!AF$3:AG$294,2,FALSE)</f>
        <v>6</v>
      </c>
      <c r="Q62" s="85">
        <f t="shared" si="7"/>
        <v>122</v>
      </c>
      <c r="R62" s="86">
        <v>8900</v>
      </c>
      <c r="S62" s="87">
        <f t="shared" si="8"/>
        <v>1085800</v>
      </c>
      <c r="T62" s="87">
        <f t="shared" si="9"/>
        <v>325740</v>
      </c>
      <c r="U62" s="87">
        <f>VLOOKUP(B62,'Tranche 1-3 2024'!$B$12:$BB$441,53,FALSE)</f>
        <v>1139200</v>
      </c>
      <c r="V62" s="87">
        <f t="shared" si="10"/>
        <v>0</v>
      </c>
      <c r="W62" s="87">
        <f t="shared" si="11"/>
        <v>325740</v>
      </c>
      <c r="X62" s="88">
        <f t="shared" si="12"/>
        <v>325740</v>
      </c>
      <c r="Y62" s="84" t="s">
        <v>53</v>
      </c>
      <c r="Z62" s="84" t="s">
        <v>53</v>
      </c>
      <c r="AA62" s="84" t="s">
        <v>53</v>
      </c>
      <c r="AB62" s="84" t="s">
        <v>53</v>
      </c>
      <c r="AC62" s="84" t="s">
        <v>53</v>
      </c>
      <c r="AD62" s="84" t="s">
        <v>53</v>
      </c>
      <c r="AE62" s="84" t="s">
        <v>51</v>
      </c>
      <c r="AF62" s="84" t="s">
        <v>51</v>
      </c>
      <c r="AG62" s="5"/>
    </row>
    <row r="63" spans="1:33" x14ac:dyDescent="0.25">
      <c r="A63" s="94">
        <f t="shared" si="6"/>
        <v>52</v>
      </c>
      <c r="B63" s="99" t="s">
        <v>457</v>
      </c>
      <c r="C63" s="83" t="s">
        <v>458</v>
      </c>
      <c r="D63" s="83" t="s">
        <v>43</v>
      </c>
      <c r="E63" s="83" t="s">
        <v>166</v>
      </c>
      <c r="F63" s="83" t="s">
        <v>58</v>
      </c>
      <c r="G63" s="83" t="s">
        <v>59</v>
      </c>
      <c r="H63" s="83" t="s">
        <v>167</v>
      </c>
      <c r="I63" s="83" t="s">
        <v>168</v>
      </c>
      <c r="J63" s="83" t="s">
        <v>459</v>
      </c>
      <c r="K63" s="83" t="s">
        <v>460</v>
      </c>
      <c r="L63" s="83" t="s">
        <v>3</v>
      </c>
      <c r="M63" s="84" t="s">
        <v>51</v>
      </c>
      <c r="N63" s="83" t="s">
        <v>52</v>
      </c>
      <c r="O63" s="85">
        <v>73</v>
      </c>
      <c r="P63" s="85"/>
      <c r="Q63" s="85">
        <f t="shared" si="7"/>
        <v>73</v>
      </c>
      <c r="R63" s="86">
        <v>8900</v>
      </c>
      <c r="S63" s="87">
        <f t="shared" si="8"/>
        <v>649700</v>
      </c>
      <c r="T63" s="87">
        <f t="shared" si="9"/>
        <v>194910</v>
      </c>
      <c r="U63" s="87">
        <f>VLOOKUP(B63,'Tranche 1-3 2024'!$B$12:$BB$441,53,FALSE)</f>
        <v>649700</v>
      </c>
      <c r="V63" s="87">
        <f t="shared" si="10"/>
        <v>0</v>
      </c>
      <c r="W63" s="87">
        <f t="shared" si="11"/>
        <v>194910</v>
      </c>
      <c r="X63" s="88">
        <f t="shared" si="12"/>
        <v>194910</v>
      </c>
      <c r="Y63" s="84" t="s">
        <v>53</v>
      </c>
      <c r="Z63" s="84" t="s">
        <v>53</v>
      </c>
      <c r="AA63" s="84" t="s">
        <v>53</v>
      </c>
      <c r="AB63" s="84" t="s">
        <v>53</v>
      </c>
      <c r="AC63" s="84" t="s">
        <v>53</v>
      </c>
      <c r="AD63" s="84" t="s">
        <v>53</v>
      </c>
      <c r="AE63" s="84" t="s">
        <v>51</v>
      </c>
      <c r="AF63" s="84" t="s">
        <v>51</v>
      </c>
      <c r="AG63" s="5"/>
    </row>
    <row r="64" spans="1:33" x14ac:dyDescent="0.25">
      <c r="A64" s="94">
        <f t="shared" si="6"/>
        <v>53</v>
      </c>
      <c r="B64" s="99" t="s">
        <v>511</v>
      </c>
      <c r="C64" s="83" t="s">
        <v>512</v>
      </c>
      <c r="D64" s="83" t="s">
        <v>43</v>
      </c>
      <c r="E64" s="83" t="s">
        <v>345</v>
      </c>
      <c r="F64" s="83" t="s">
        <v>45</v>
      </c>
      <c r="G64" s="83" t="s">
        <v>46</v>
      </c>
      <c r="H64" s="83" t="s">
        <v>167</v>
      </c>
      <c r="I64" s="83" t="s">
        <v>168</v>
      </c>
      <c r="J64" s="83" t="s">
        <v>513</v>
      </c>
      <c r="K64" s="83" t="s">
        <v>514</v>
      </c>
      <c r="L64" s="83" t="s">
        <v>3</v>
      </c>
      <c r="M64" s="84" t="s">
        <v>51</v>
      </c>
      <c r="N64" s="83" t="s">
        <v>52</v>
      </c>
      <c r="O64" s="85">
        <v>247</v>
      </c>
      <c r="P64" s="85">
        <f>VLOOKUP(B64,'[1]Student Wthout BRN'!AF$3:AG$294,2,FALSE)</f>
        <v>5</v>
      </c>
      <c r="Q64" s="85">
        <f t="shared" si="7"/>
        <v>242</v>
      </c>
      <c r="R64" s="86">
        <v>8900</v>
      </c>
      <c r="S64" s="87">
        <f t="shared" si="8"/>
        <v>2153800</v>
      </c>
      <c r="T64" s="87">
        <f t="shared" si="9"/>
        <v>646140</v>
      </c>
      <c r="U64" s="87">
        <f>VLOOKUP(B64,'Tranche 1-3 2024'!$B$12:$BB$441,53,FALSE)</f>
        <v>2198300</v>
      </c>
      <c r="V64" s="87">
        <f t="shared" si="10"/>
        <v>0</v>
      </c>
      <c r="W64" s="87">
        <f t="shared" si="11"/>
        <v>646140</v>
      </c>
      <c r="X64" s="88">
        <f t="shared" si="12"/>
        <v>646140</v>
      </c>
      <c r="Y64" s="84" t="s">
        <v>53</v>
      </c>
      <c r="Z64" s="84" t="s">
        <v>53</v>
      </c>
      <c r="AA64" s="84" t="s">
        <v>53</v>
      </c>
      <c r="AB64" s="84" t="s">
        <v>53</v>
      </c>
      <c r="AC64" s="84" t="s">
        <v>53</v>
      </c>
      <c r="AD64" s="84" t="s">
        <v>53</v>
      </c>
      <c r="AE64" s="84" t="s">
        <v>53</v>
      </c>
      <c r="AF64" s="84" t="s">
        <v>51</v>
      </c>
      <c r="AG64" s="5" t="s">
        <v>101</v>
      </c>
    </row>
    <row r="65" spans="1:33" x14ac:dyDescent="0.25">
      <c r="A65" s="94">
        <f t="shared" si="6"/>
        <v>54</v>
      </c>
      <c r="B65" s="99" t="s">
        <v>475</v>
      </c>
      <c r="C65" s="83" t="s">
        <v>476</v>
      </c>
      <c r="D65" s="83" t="s">
        <v>43</v>
      </c>
      <c r="E65" s="83" t="s">
        <v>166</v>
      </c>
      <c r="F65" s="83" t="s">
        <v>58</v>
      </c>
      <c r="G65" s="83" t="s">
        <v>59</v>
      </c>
      <c r="H65" s="83" t="s">
        <v>167</v>
      </c>
      <c r="I65" s="83" t="s">
        <v>168</v>
      </c>
      <c r="J65" s="83" t="s">
        <v>477</v>
      </c>
      <c r="K65" s="83" t="s">
        <v>478</v>
      </c>
      <c r="L65" s="83" t="s">
        <v>3</v>
      </c>
      <c r="M65" s="84" t="s">
        <v>51</v>
      </c>
      <c r="N65" s="83" t="s">
        <v>52</v>
      </c>
      <c r="O65" s="85">
        <v>128</v>
      </c>
      <c r="P65" s="85">
        <f>VLOOKUP(B65,'[1]Student Wthout BRN'!AF$3:AG$294,2,FALSE)</f>
        <v>2</v>
      </c>
      <c r="Q65" s="85">
        <f t="shared" si="7"/>
        <v>126</v>
      </c>
      <c r="R65" s="86">
        <v>8900</v>
      </c>
      <c r="S65" s="87">
        <f t="shared" si="8"/>
        <v>1121400</v>
      </c>
      <c r="T65" s="87">
        <f t="shared" si="9"/>
        <v>336420</v>
      </c>
      <c r="U65" s="87">
        <f>VLOOKUP(B65,'Tranche 1-3 2024'!$B$12:$BB$441,53,FALSE)</f>
        <v>1139200</v>
      </c>
      <c r="V65" s="87">
        <f t="shared" si="10"/>
        <v>0</v>
      </c>
      <c r="W65" s="87">
        <f t="shared" si="11"/>
        <v>336420</v>
      </c>
      <c r="X65" s="88">
        <f t="shared" si="12"/>
        <v>336420</v>
      </c>
      <c r="Y65" s="84" t="s">
        <v>53</v>
      </c>
      <c r="Z65" s="84" t="s">
        <v>53</v>
      </c>
      <c r="AA65" s="84" t="s">
        <v>53</v>
      </c>
      <c r="AB65" s="84" t="s">
        <v>53</v>
      </c>
      <c r="AC65" s="84" t="s">
        <v>53</v>
      </c>
      <c r="AD65" s="84" t="s">
        <v>53</v>
      </c>
      <c r="AE65" s="84" t="s">
        <v>51</v>
      </c>
      <c r="AF65" s="84" t="s">
        <v>51</v>
      </c>
      <c r="AG65" s="5"/>
    </row>
    <row r="66" spans="1:33" x14ac:dyDescent="0.25">
      <c r="A66" s="94">
        <f t="shared" si="6"/>
        <v>55</v>
      </c>
      <c r="B66" s="99" t="s">
        <v>479</v>
      </c>
      <c r="C66" s="83" t="s">
        <v>480</v>
      </c>
      <c r="D66" s="83" t="s">
        <v>43</v>
      </c>
      <c r="E66" s="83" t="s">
        <v>166</v>
      </c>
      <c r="F66" s="83" t="s">
        <v>58</v>
      </c>
      <c r="G66" s="83" t="s">
        <v>59</v>
      </c>
      <c r="H66" s="83" t="s">
        <v>167</v>
      </c>
      <c r="I66" s="83" t="s">
        <v>168</v>
      </c>
      <c r="J66" s="83" t="s">
        <v>481</v>
      </c>
      <c r="K66" s="83" t="s">
        <v>482</v>
      </c>
      <c r="L66" s="83" t="s">
        <v>3</v>
      </c>
      <c r="M66" s="84" t="s">
        <v>51</v>
      </c>
      <c r="N66" s="83" t="s">
        <v>52</v>
      </c>
      <c r="O66" s="85">
        <v>108</v>
      </c>
      <c r="P66" s="85"/>
      <c r="Q66" s="85">
        <f t="shared" si="7"/>
        <v>108</v>
      </c>
      <c r="R66" s="86">
        <v>8900</v>
      </c>
      <c r="S66" s="87">
        <f t="shared" si="8"/>
        <v>961200</v>
      </c>
      <c r="T66" s="87">
        <f t="shared" si="9"/>
        <v>288360</v>
      </c>
      <c r="U66" s="87">
        <f>VLOOKUP(B66,'Tranche 1-3 2024'!$B$12:$BB$441,53,FALSE)</f>
        <v>961200</v>
      </c>
      <c r="V66" s="87">
        <f t="shared" si="10"/>
        <v>0</v>
      </c>
      <c r="W66" s="87">
        <f t="shared" si="11"/>
        <v>288360</v>
      </c>
      <c r="X66" s="88">
        <f t="shared" si="12"/>
        <v>288360</v>
      </c>
      <c r="Y66" s="84" t="s">
        <v>53</v>
      </c>
      <c r="Z66" s="84" t="s">
        <v>53</v>
      </c>
      <c r="AA66" s="84" t="s">
        <v>53</v>
      </c>
      <c r="AB66" s="84" t="s">
        <v>53</v>
      </c>
      <c r="AC66" s="84" t="s">
        <v>53</v>
      </c>
      <c r="AD66" s="84" t="s">
        <v>53</v>
      </c>
      <c r="AE66" s="84" t="s">
        <v>51</v>
      </c>
      <c r="AF66" s="84" t="s">
        <v>51</v>
      </c>
      <c r="AG66" s="5"/>
    </row>
    <row r="67" spans="1:33" x14ac:dyDescent="0.25">
      <c r="A67" s="94">
        <f t="shared" si="6"/>
        <v>56</v>
      </c>
      <c r="B67" s="99" t="s">
        <v>610</v>
      </c>
      <c r="C67" s="83" t="s">
        <v>611</v>
      </c>
      <c r="D67" s="83" t="s">
        <v>43</v>
      </c>
      <c r="E67" s="83" t="s">
        <v>526</v>
      </c>
      <c r="F67" s="83" t="s">
        <v>58</v>
      </c>
      <c r="G67" s="83" t="s">
        <v>59</v>
      </c>
      <c r="H67" s="83" t="s">
        <v>612</v>
      </c>
      <c r="I67" s="83" t="s">
        <v>528</v>
      </c>
      <c r="J67" s="83" t="s">
        <v>613</v>
      </c>
      <c r="K67" s="83" t="s">
        <v>614</v>
      </c>
      <c r="L67" s="83" t="s">
        <v>3</v>
      </c>
      <c r="M67" s="84" t="s">
        <v>51</v>
      </c>
      <c r="N67" s="83" t="s">
        <v>52</v>
      </c>
      <c r="O67" s="85">
        <v>126</v>
      </c>
      <c r="P67" s="85">
        <f>VLOOKUP(B67,'[1]Student Wthout BRN'!AF$3:AG$294,2,FALSE)</f>
        <v>40</v>
      </c>
      <c r="Q67" s="85">
        <f t="shared" si="7"/>
        <v>86</v>
      </c>
      <c r="R67" s="86">
        <v>8900</v>
      </c>
      <c r="S67" s="87">
        <f t="shared" si="8"/>
        <v>765400</v>
      </c>
      <c r="T67" s="87">
        <f t="shared" si="9"/>
        <v>229620</v>
      </c>
      <c r="U67" s="87">
        <f>VLOOKUP(B67,'Tranche 1-3 2024'!$B$12:$BB$441,53,FALSE)</f>
        <v>1121400</v>
      </c>
      <c r="V67" s="87">
        <f t="shared" si="10"/>
        <v>0</v>
      </c>
      <c r="W67" s="87">
        <f t="shared" si="11"/>
        <v>229620</v>
      </c>
      <c r="X67" s="88">
        <f t="shared" si="12"/>
        <v>229620</v>
      </c>
      <c r="Y67" s="84" t="s">
        <v>53</v>
      </c>
      <c r="Z67" s="84" t="s">
        <v>53</v>
      </c>
      <c r="AA67" s="84" t="s">
        <v>53</v>
      </c>
      <c r="AB67" s="84" t="s">
        <v>53</v>
      </c>
      <c r="AC67" s="84" t="s">
        <v>53</v>
      </c>
      <c r="AD67" s="84" t="s">
        <v>53</v>
      </c>
      <c r="AE67" s="84" t="s">
        <v>51</v>
      </c>
      <c r="AF67" s="84" t="s">
        <v>51</v>
      </c>
      <c r="AG67" s="5"/>
    </row>
    <row r="68" spans="1:33" x14ac:dyDescent="0.25">
      <c r="A68" s="94">
        <f t="shared" si="6"/>
        <v>57</v>
      </c>
      <c r="B68" s="99" t="s">
        <v>639</v>
      </c>
      <c r="C68" s="83" t="s">
        <v>640</v>
      </c>
      <c r="D68" s="83" t="s">
        <v>56</v>
      </c>
      <c r="E68" s="83" t="s">
        <v>526</v>
      </c>
      <c r="F68" s="83" t="s">
        <v>58</v>
      </c>
      <c r="G68" s="83" t="s">
        <v>59</v>
      </c>
      <c r="H68" s="83" t="s">
        <v>543</v>
      </c>
      <c r="I68" s="83" t="s">
        <v>528</v>
      </c>
      <c r="J68" s="83" t="s">
        <v>641</v>
      </c>
      <c r="K68" s="83" t="s">
        <v>642</v>
      </c>
      <c r="L68" s="83" t="s">
        <v>3</v>
      </c>
      <c r="M68" s="84" t="s">
        <v>51</v>
      </c>
      <c r="N68" s="83" t="s">
        <v>52</v>
      </c>
      <c r="O68" s="85">
        <v>174</v>
      </c>
      <c r="P68" s="85">
        <f>VLOOKUP(B68,'[1]Student Wthout BRN'!AF$3:AG$294,2,FALSE)</f>
        <v>66</v>
      </c>
      <c r="Q68" s="85">
        <f t="shared" si="7"/>
        <v>108</v>
      </c>
      <c r="R68" s="86">
        <v>8900</v>
      </c>
      <c r="S68" s="87">
        <f t="shared" si="8"/>
        <v>961200</v>
      </c>
      <c r="T68" s="87">
        <f t="shared" si="9"/>
        <v>288360</v>
      </c>
      <c r="U68" s="87">
        <f>VLOOKUP(B68,'Tranche 1-3 2024'!$B$12:$BB$441,53,FALSE)</f>
        <v>1548600</v>
      </c>
      <c r="V68" s="87">
        <f t="shared" si="10"/>
        <v>0</v>
      </c>
      <c r="W68" s="87">
        <f t="shared" si="11"/>
        <v>288360</v>
      </c>
      <c r="X68" s="88">
        <f t="shared" si="12"/>
        <v>288360</v>
      </c>
      <c r="Y68" s="84" t="s">
        <v>53</v>
      </c>
      <c r="Z68" s="84" t="s">
        <v>53</v>
      </c>
      <c r="AA68" s="84" t="s">
        <v>53</v>
      </c>
      <c r="AB68" s="84" t="s">
        <v>53</v>
      </c>
      <c r="AC68" s="84" t="s">
        <v>53</v>
      </c>
      <c r="AD68" s="84" t="s">
        <v>53</v>
      </c>
      <c r="AE68" s="84" t="s">
        <v>51</v>
      </c>
      <c r="AF68" s="84" t="s">
        <v>51</v>
      </c>
      <c r="AG68" s="5"/>
    </row>
    <row r="69" spans="1:33" x14ac:dyDescent="0.25">
      <c r="A69" s="94">
        <f t="shared" si="6"/>
        <v>58</v>
      </c>
      <c r="B69" s="99" t="s">
        <v>562</v>
      </c>
      <c r="C69" s="83" t="s">
        <v>563</v>
      </c>
      <c r="D69" s="83" t="s">
        <v>43</v>
      </c>
      <c r="E69" s="83" t="s">
        <v>44</v>
      </c>
      <c r="F69" s="83" t="s">
        <v>45</v>
      </c>
      <c r="G69" s="83" t="s">
        <v>46</v>
      </c>
      <c r="H69" s="83" t="s">
        <v>527</v>
      </c>
      <c r="I69" s="83" t="s">
        <v>528</v>
      </c>
      <c r="J69" s="83" t="s">
        <v>564</v>
      </c>
      <c r="K69" s="83" t="s">
        <v>565</v>
      </c>
      <c r="L69" s="83" t="s">
        <v>3</v>
      </c>
      <c r="M69" s="84" t="s">
        <v>51</v>
      </c>
      <c r="N69" s="83" t="s">
        <v>52</v>
      </c>
      <c r="O69" s="85">
        <v>77</v>
      </c>
      <c r="P69" s="85">
        <f>VLOOKUP(B69,'[1]Student Wthout BRN'!AF$3:AG$294,2,FALSE)</f>
        <v>2</v>
      </c>
      <c r="Q69" s="85">
        <f t="shared" si="7"/>
        <v>75</v>
      </c>
      <c r="R69" s="86">
        <v>8900</v>
      </c>
      <c r="S69" s="87">
        <f t="shared" si="8"/>
        <v>667500</v>
      </c>
      <c r="T69" s="87">
        <f t="shared" si="9"/>
        <v>200250</v>
      </c>
      <c r="U69" s="87">
        <f>VLOOKUP(B69,'Tranche 1-3 2024'!$B$12:$BB$441,53,FALSE)</f>
        <v>685300</v>
      </c>
      <c r="V69" s="87">
        <f t="shared" si="10"/>
        <v>0</v>
      </c>
      <c r="W69" s="87">
        <f t="shared" si="11"/>
        <v>200250</v>
      </c>
      <c r="X69" s="88">
        <f t="shared" si="12"/>
        <v>200250</v>
      </c>
      <c r="Y69" s="84" t="s">
        <v>53</v>
      </c>
      <c r="Z69" s="84" t="s">
        <v>53</v>
      </c>
      <c r="AA69" s="84" t="s">
        <v>53</v>
      </c>
      <c r="AB69" s="84" t="s">
        <v>53</v>
      </c>
      <c r="AC69" s="84" t="s">
        <v>53</v>
      </c>
      <c r="AD69" s="84" t="s">
        <v>53</v>
      </c>
      <c r="AE69" s="84" t="s">
        <v>51</v>
      </c>
      <c r="AF69" s="84" t="s">
        <v>51</v>
      </c>
      <c r="AG69" s="5"/>
    </row>
    <row r="70" spans="1:33" x14ac:dyDescent="0.25">
      <c r="A70" s="94">
        <f t="shared" si="6"/>
        <v>59</v>
      </c>
      <c r="B70" s="99" t="s">
        <v>643</v>
      </c>
      <c r="C70" s="83" t="s">
        <v>644</v>
      </c>
      <c r="D70" s="83" t="s">
        <v>43</v>
      </c>
      <c r="E70" s="83" t="s">
        <v>526</v>
      </c>
      <c r="F70" s="83" t="s">
        <v>58</v>
      </c>
      <c r="G70" s="83" t="s">
        <v>59</v>
      </c>
      <c r="H70" s="83" t="s">
        <v>543</v>
      </c>
      <c r="I70" s="83" t="s">
        <v>528</v>
      </c>
      <c r="J70" s="83" t="s">
        <v>645</v>
      </c>
      <c r="K70" s="83" t="s">
        <v>646</v>
      </c>
      <c r="L70" s="83" t="s">
        <v>3</v>
      </c>
      <c r="M70" s="84" t="s">
        <v>51</v>
      </c>
      <c r="N70" s="83" t="s">
        <v>52</v>
      </c>
      <c r="O70" s="85">
        <v>178</v>
      </c>
      <c r="P70" s="85">
        <f>VLOOKUP(B70,'[1]Student Wthout BRN'!AF$3:AG$294,2,FALSE)</f>
        <v>15</v>
      </c>
      <c r="Q70" s="85">
        <f t="shared" si="7"/>
        <v>163</v>
      </c>
      <c r="R70" s="86">
        <v>8900</v>
      </c>
      <c r="S70" s="87">
        <f t="shared" si="8"/>
        <v>1450700</v>
      </c>
      <c r="T70" s="87">
        <f t="shared" si="9"/>
        <v>435210</v>
      </c>
      <c r="U70" s="87">
        <f>VLOOKUP(B70,'Tranche 1-3 2024'!$B$12:$BB$441,53,FALSE)</f>
        <v>1584200</v>
      </c>
      <c r="V70" s="87">
        <f t="shared" si="10"/>
        <v>0</v>
      </c>
      <c r="W70" s="87">
        <f t="shared" si="11"/>
        <v>435210</v>
      </c>
      <c r="X70" s="88">
        <f t="shared" si="12"/>
        <v>435210</v>
      </c>
      <c r="Y70" s="84" t="s">
        <v>53</v>
      </c>
      <c r="Z70" s="84" t="s">
        <v>53</v>
      </c>
      <c r="AA70" s="84" t="s">
        <v>53</v>
      </c>
      <c r="AB70" s="84" t="s">
        <v>53</v>
      </c>
      <c r="AC70" s="84" t="s">
        <v>53</v>
      </c>
      <c r="AD70" s="84" t="s">
        <v>53</v>
      </c>
      <c r="AE70" s="84" t="s">
        <v>51</v>
      </c>
      <c r="AF70" s="84" t="s">
        <v>51</v>
      </c>
      <c r="AG70" s="5"/>
    </row>
    <row r="71" spans="1:33" x14ac:dyDescent="0.25">
      <c r="A71" s="94">
        <f t="shared" si="6"/>
        <v>60</v>
      </c>
      <c r="B71" s="99" t="s">
        <v>524</v>
      </c>
      <c r="C71" s="83" t="s">
        <v>525</v>
      </c>
      <c r="D71" s="83" t="s">
        <v>43</v>
      </c>
      <c r="E71" s="83" t="s">
        <v>526</v>
      </c>
      <c r="F71" s="83" t="s">
        <v>58</v>
      </c>
      <c r="G71" s="83" t="s">
        <v>59</v>
      </c>
      <c r="H71" s="83" t="s">
        <v>527</v>
      </c>
      <c r="I71" s="83" t="s">
        <v>528</v>
      </c>
      <c r="J71" s="83" t="s">
        <v>529</v>
      </c>
      <c r="K71" s="83" t="s">
        <v>530</v>
      </c>
      <c r="L71" s="83" t="s">
        <v>3</v>
      </c>
      <c r="M71" s="84" t="s">
        <v>53</v>
      </c>
      <c r="N71" s="83" t="s">
        <v>52</v>
      </c>
      <c r="O71" s="85">
        <v>151</v>
      </c>
      <c r="P71" s="85">
        <f>VLOOKUP(B71,'[1]Student Wthout BRN'!AF$3:AG$294,2,FALSE)</f>
        <v>8</v>
      </c>
      <c r="Q71" s="85">
        <f t="shared" si="7"/>
        <v>143</v>
      </c>
      <c r="R71" s="86">
        <v>8900</v>
      </c>
      <c r="S71" s="87">
        <f t="shared" si="8"/>
        <v>1272700</v>
      </c>
      <c r="T71" s="87">
        <f t="shared" si="9"/>
        <v>381810</v>
      </c>
      <c r="U71" s="87">
        <f>VLOOKUP(B71,'Tranche 1-3 2024'!$B$12:$BB$441,53,FALSE)</f>
        <v>1343900</v>
      </c>
      <c r="V71" s="87">
        <f t="shared" si="10"/>
        <v>0</v>
      </c>
      <c r="W71" s="87">
        <f t="shared" si="11"/>
        <v>381810</v>
      </c>
      <c r="X71" s="88">
        <f t="shared" si="12"/>
        <v>381810</v>
      </c>
      <c r="Y71" s="84" t="s">
        <v>53</v>
      </c>
      <c r="Z71" s="84" t="s">
        <v>53</v>
      </c>
      <c r="AA71" s="84" t="s">
        <v>53</v>
      </c>
      <c r="AB71" s="84" t="s">
        <v>53</v>
      </c>
      <c r="AC71" s="84" t="s">
        <v>53</v>
      </c>
      <c r="AD71" s="84" t="s">
        <v>53</v>
      </c>
      <c r="AE71" s="84" t="s">
        <v>51</v>
      </c>
      <c r="AF71" s="84" t="s">
        <v>51</v>
      </c>
      <c r="AG71" s="5"/>
    </row>
    <row r="72" spans="1:33" x14ac:dyDescent="0.25">
      <c r="A72" s="94">
        <f t="shared" si="6"/>
        <v>61</v>
      </c>
      <c r="B72" s="99" t="s">
        <v>531</v>
      </c>
      <c r="C72" s="83" t="s">
        <v>532</v>
      </c>
      <c r="D72" s="83" t="s">
        <v>56</v>
      </c>
      <c r="E72" s="83" t="s">
        <v>526</v>
      </c>
      <c r="F72" s="83" t="s">
        <v>58</v>
      </c>
      <c r="G72" s="83" t="s">
        <v>59</v>
      </c>
      <c r="H72" s="83" t="s">
        <v>527</v>
      </c>
      <c r="I72" s="83" t="s">
        <v>528</v>
      </c>
      <c r="J72" s="83" t="s">
        <v>529</v>
      </c>
      <c r="K72" s="83" t="s">
        <v>530</v>
      </c>
      <c r="L72" s="83" t="s">
        <v>3</v>
      </c>
      <c r="M72" s="84" t="s">
        <v>53</v>
      </c>
      <c r="N72" s="83" t="s">
        <v>52</v>
      </c>
      <c r="O72" s="85">
        <v>39</v>
      </c>
      <c r="P72" s="85">
        <f>VLOOKUP(B72,'[1]Student Wthout BRN'!AF$3:AG$294,2,FALSE)</f>
        <v>7</v>
      </c>
      <c r="Q72" s="85">
        <f t="shared" si="7"/>
        <v>32</v>
      </c>
      <c r="R72" s="86">
        <v>8900</v>
      </c>
      <c r="S72" s="87">
        <f t="shared" si="8"/>
        <v>284800</v>
      </c>
      <c r="T72" s="87">
        <f t="shared" si="9"/>
        <v>85440</v>
      </c>
      <c r="U72" s="87">
        <f>VLOOKUP(B72,'Tranche 1-3 2024'!$B$12:$BB$441,53,FALSE)</f>
        <v>347100</v>
      </c>
      <c r="V72" s="87">
        <f t="shared" si="10"/>
        <v>0</v>
      </c>
      <c r="W72" s="87">
        <f t="shared" si="11"/>
        <v>85440</v>
      </c>
      <c r="X72" s="88">
        <f t="shared" si="12"/>
        <v>85440</v>
      </c>
      <c r="Y72" s="84" t="s">
        <v>53</v>
      </c>
      <c r="Z72" s="84" t="s">
        <v>53</v>
      </c>
      <c r="AA72" s="84" t="s">
        <v>53</v>
      </c>
      <c r="AB72" s="84" t="s">
        <v>53</v>
      </c>
      <c r="AC72" s="84" t="s">
        <v>53</v>
      </c>
      <c r="AD72" s="84" t="s">
        <v>53</v>
      </c>
      <c r="AE72" s="84" t="s">
        <v>51</v>
      </c>
      <c r="AF72" s="84" t="s">
        <v>51</v>
      </c>
      <c r="AG72" s="5"/>
    </row>
    <row r="73" spans="1:33" x14ac:dyDescent="0.25">
      <c r="A73" s="94">
        <f t="shared" si="6"/>
        <v>62</v>
      </c>
      <c r="B73" s="99" t="s">
        <v>647</v>
      </c>
      <c r="C73" s="83" t="s">
        <v>648</v>
      </c>
      <c r="D73" s="83" t="s">
        <v>43</v>
      </c>
      <c r="E73" s="83" t="s">
        <v>526</v>
      </c>
      <c r="F73" s="83" t="s">
        <v>58</v>
      </c>
      <c r="G73" s="83" t="s">
        <v>59</v>
      </c>
      <c r="H73" s="83" t="s">
        <v>543</v>
      </c>
      <c r="I73" s="83" t="s">
        <v>528</v>
      </c>
      <c r="J73" s="83" t="s">
        <v>649</v>
      </c>
      <c r="K73" s="83" t="s">
        <v>650</v>
      </c>
      <c r="L73" s="83" t="s">
        <v>3</v>
      </c>
      <c r="M73" s="84" t="s">
        <v>53</v>
      </c>
      <c r="N73" s="83" t="s">
        <v>52</v>
      </c>
      <c r="O73" s="85">
        <v>211</v>
      </c>
      <c r="P73" s="85">
        <f>VLOOKUP(B73,'[1]Student Wthout BRN'!AF$3:AG$294,2,FALSE)</f>
        <v>19</v>
      </c>
      <c r="Q73" s="85">
        <f t="shared" si="7"/>
        <v>192</v>
      </c>
      <c r="R73" s="86">
        <v>8900</v>
      </c>
      <c r="S73" s="87">
        <f t="shared" si="8"/>
        <v>1708800</v>
      </c>
      <c r="T73" s="87">
        <f t="shared" si="9"/>
        <v>512640</v>
      </c>
      <c r="U73" s="87">
        <f>VLOOKUP(B73,'Tranche 1-3 2024'!$B$12:$BB$441,53,FALSE)</f>
        <v>1877900</v>
      </c>
      <c r="V73" s="87">
        <f t="shared" si="10"/>
        <v>0</v>
      </c>
      <c r="W73" s="87">
        <f t="shared" si="11"/>
        <v>512640</v>
      </c>
      <c r="X73" s="88">
        <f t="shared" si="12"/>
        <v>512640</v>
      </c>
      <c r="Y73" s="84" t="s">
        <v>53</v>
      </c>
      <c r="Z73" s="84" t="s">
        <v>53</v>
      </c>
      <c r="AA73" s="84" t="s">
        <v>53</v>
      </c>
      <c r="AB73" s="84" t="s">
        <v>53</v>
      </c>
      <c r="AC73" s="84" t="s">
        <v>53</v>
      </c>
      <c r="AD73" s="84" t="s">
        <v>53</v>
      </c>
      <c r="AE73" s="84" t="s">
        <v>51</v>
      </c>
      <c r="AF73" s="84" t="s">
        <v>51</v>
      </c>
      <c r="AG73" s="5"/>
    </row>
    <row r="74" spans="1:33" x14ac:dyDescent="0.25">
      <c r="A74" s="94">
        <f t="shared" si="6"/>
        <v>63</v>
      </c>
      <c r="B74" s="99" t="s">
        <v>533</v>
      </c>
      <c r="C74" s="83" t="s">
        <v>534</v>
      </c>
      <c r="D74" s="83" t="s">
        <v>43</v>
      </c>
      <c r="E74" s="83" t="s">
        <v>526</v>
      </c>
      <c r="F74" s="83" t="s">
        <v>58</v>
      </c>
      <c r="G74" s="83" t="s">
        <v>59</v>
      </c>
      <c r="H74" s="83" t="s">
        <v>527</v>
      </c>
      <c r="I74" s="83" t="s">
        <v>528</v>
      </c>
      <c r="J74" s="83" t="s">
        <v>535</v>
      </c>
      <c r="K74" s="83" t="s">
        <v>536</v>
      </c>
      <c r="L74" s="83" t="s">
        <v>3</v>
      </c>
      <c r="M74" s="84" t="s">
        <v>51</v>
      </c>
      <c r="N74" s="83" t="s">
        <v>52</v>
      </c>
      <c r="O74" s="85">
        <v>51</v>
      </c>
      <c r="P74" s="85">
        <f>VLOOKUP(B74,'[1]Student Wthout BRN'!AF$3:AG$294,2,FALSE)</f>
        <v>5</v>
      </c>
      <c r="Q74" s="85">
        <f t="shared" si="7"/>
        <v>46</v>
      </c>
      <c r="R74" s="86">
        <v>8900</v>
      </c>
      <c r="S74" s="87">
        <f t="shared" si="8"/>
        <v>409400</v>
      </c>
      <c r="T74" s="87">
        <f t="shared" si="9"/>
        <v>122820</v>
      </c>
      <c r="U74" s="87">
        <f>VLOOKUP(B74,'Tranche 1-3 2024'!$B$12:$BB$441,53,FALSE)</f>
        <v>453900</v>
      </c>
      <c r="V74" s="87">
        <f t="shared" si="10"/>
        <v>0</v>
      </c>
      <c r="W74" s="87">
        <f t="shared" si="11"/>
        <v>122820</v>
      </c>
      <c r="X74" s="88">
        <f t="shared" si="12"/>
        <v>122820</v>
      </c>
      <c r="Y74" s="84" t="s">
        <v>53</v>
      </c>
      <c r="Z74" s="84" t="s">
        <v>53</v>
      </c>
      <c r="AA74" s="84" t="s">
        <v>53</v>
      </c>
      <c r="AB74" s="84" t="s">
        <v>53</v>
      </c>
      <c r="AC74" s="84" t="s">
        <v>53</v>
      </c>
      <c r="AD74" s="84" t="s">
        <v>53</v>
      </c>
      <c r="AE74" s="84" t="s">
        <v>51</v>
      </c>
      <c r="AF74" s="84" t="s">
        <v>51</v>
      </c>
      <c r="AG74" s="5"/>
    </row>
    <row r="75" spans="1:33" x14ac:dyDescent="0.25">
      <c r="A75" s="94">
        <f t="shared" si="6"/>
        <v>64</v>
      </c>
      <c r="B75" s="99" t="s">
        <v>651</v>
      </c>
      <c r="C75" s="83" t="s">
        <v>652</v>
      </c>
      <c r="D75" s="83" t="s">
        <v>56</v>
      </c>
      <c r="E75" s="83" t="s">
        <v>179</v>
      </c>
      <c r="F75" s="83" t="s">
        <v>45</v>
      </c>
      <c r="G75" s="83" t="s">
        <v>46</v>
      </c>
      <c r="H75" s="83" t="s">
        <v>543</v>
      </c>
      <c r="I75" s="83" t="s">
        <v>528</v>
      </c>
      <c r="J75" s="83" t="s">
        <v>653</v>
      </c>
      <c r="K75" s="83" t="s">
        <v>654</v>
      </c>
      <c r="L75" s="83" t="s">
        <v>3</v>
      </c>
      <c r="M75" s="84" t="s">
        <v>51</v>
      </c>
      <c r="N75" s="83" t="s">
        <v>52</v>
      </c>
      <c r="O75" s="85">
        <v>69</v>
      </c>
      <c r="P75" s="85">
        <f>VLOOKUP(B75,'[1]Student Wthout BRN'!AF$3:AG$294,2,FALSE)</f>
        <v>6</v>
      </c>
      <c r="Q75" s="85">
        <f t="shared" si="7"/>
        <v>63</v>
      </c>
      <c r="R75" s="86">
        <v>8900</v>
      </c>
      <c r="S75" s="87">
        <f t="shared" si="8"/>
        <v>560700</v>
      </c>
      <c r="T75" s="87">
        <f t="shared" si="9"/>
        <v>168210</v>
      </c>
      <c r="U75" s="87">
        <f>VLOOKUP(B75,'Tranche 1-3 2024'!$B$12:$BB$441,53,FALSE)</f>
        <v>614100</v>
      </c>
      <c r="V75" s="87">
        <f t="shared" si="10"/>
        <v>0</v>
      </c>
      <c r="W75" s="87">
        <f t="shared" si="11"/>
        <v>168210</v>
      </c>
      <c r="X75" s="88">
        <f t="shared" si="12"/>
        <v>168210</v>
      </c>
      <c r="Y75" s="84" t="s">
        <v>53</v>
      </c>
      <c r="Z75" s="84" t="s">
        <v>53</v>
      </c>
      <c r="AA75" s="84" t="s">
        <v>53</v>
      </c>
      <c r="AB75" s="84" t="s">
        <v>53</v>
      </c>
      <c r="AC75" s="84" t="s">
        <v>53</v>
      </c>
      <c r="AD75" s="84" t="s">
        <v>53</v>
      </c>
      <c r="AE75" s="84" t="s">
        <v>51</v>
      </c>
      <c r="AF75" s="84" t="s">
        <v>51</v>
      </c>
      <c r="AG75" s="5"/>
    </row>
    <row r="76" spans="1:33" x14ac:dyDescent="0.25">
      <c r="A76" s="94">
        <f t="shared" si="6"/>
        <v>65</v>
      </c>
      <c r="B76" s="99" t="s">
        <v>623</v>
      </c>
      <c r="C76" s="83" t="s">
        <v>624</v>
      </c>
      <c r="D76" s="83" t="s">
        <v>56</v>
      </c>
      <c r="E76" s="83" t="s">
        <v>526</v>
      </c>
      <c r="F76" s="83" t="s">
        <v>58</v>
      </c>
      <c r="G76" s="83" t="s">
        <v>59</v>
      </c>
      <c r="H76" s="83" t="s">
        <v>612</v>
      </c>
      <c r="I76" s="83" t="s">
        <v>528</v>
      </c>
      <c r="J76" s="83" t="s">
        <v>625</v>
      </c>
      <c r="K76" s="83" t="s">
        <v>626</v>
      </c>
      <c r="L76" s="83" t="s">
        <v>3</v>
      </c>
      <c r="M76" s="84" t="s">
        <v>51</v>
      </c>
      <c r="N76" s="83" t="s">
        <v>52</v>
      </c>
      <c r="O76" s="85">
        <v>36</v>
      </c>
      <c r="P76" s="85">
        <f>VLOOKUP(B76,'[1]Student Wthout BRN'!AF$3:AG$294,2,FALSE)</f>
        <v>10</v>
      </c>
      <c r="Q76" s="85">
        <f t="shared" si="7"/>
        <v>26</v>
      </c>
      <c r="R76" s="86">
        <v>8900</v>
      </c>
      <c r="S76" s="87">
        <f t="shared" si="8"/>
        <v>231400</v>
      </c>
      <c r="T76" s="87">
        <f t="shared" si="9"/>
        <v>69420</v>
      </c>
      <c r="U76" s="87">
        <f>VLOOKUP(B76,'Tranche 1-3 2024'!$B$12:$BB$441,53,FALSE)</f>
        <v>320400</v>
      </c>
      <c r="V76" s="87">
        <f t="shared" si="10"/>
        <v>0</v>
      </c>
      <c r="W76" s="87">
        <f t="shared" si="11"/>
        <v>69420</v>
      </c>
      <c r="X76" s="88">
        <f t="shared" si="12"/>
        <v>69420</v>
      </c>
      <c r="Y76" s="84" t="s">
        <v>53</v>
      </c>
      <c r="Z76" s="84" t="s">
        <v>53</v>
      </c>
      <c r="AA76" s="84" t="s">
        <v>53</v>
      </c>
      <c r="AB76" s="84" t="s">
        <v>53</v>
      </c>
      <c r="AC76" s="84" t="s">
        <v>53</v>
      </c>
      <c r="AD76" s="84" t="s">
        <v>53</v>
      </c>
      <c r="AE76" s="84" t="s">
        <v>51</v>
      </c>
      <c r="AF76" s="84" t="s">
        <v>51</v>
      </c>
      <c r="AG76" s="5"/>
    </row>
    <row r="77" spans="1:33" x14ac:dyDescent="0.25">
      <c r="A77" s="94">
        <f t="shared" si="6"/>
        <v>66</v>
      </c>
      <c r="B77" s="99" t="s">
        <v>615</v>
      </c>
      <c r="C77" s="83" t="s">
        <v>616</v>
      </c>
      <c r="D77" s="83" t="s">
        <v>43</v>
      </c>
      <c r="E77" s="83" t="s">
        <v>44</v>
      </c>
      <c r="F77" s="83" t="s">
        <v>45</v>
      </c>
      <c r="G77" s="83" t="s">
        <v>46</v>
      </c>
      <c r="H77" s="83" t="s">
        <v>612</v>
      </c>
      <c r="I77" s="83" t="s">
        <v>528</v>
      </c>
      <c r="J77" s="83" t="s">
        <v>617</v>
      </c>
      <c r="K77" s="83" t="s">
        <v>618</v>
      </c>
      <c r="L77" s="83" t="s">
        <v>3</v>
      </c>
      <c r="M77" s="84" t="s">
        <v>51</v>
      </c>
      <c r="N77" s="83" t="s">
        <v>52</v>
      </c>
      <c r="O77" s="85">
        <v>192</v>
      </c>
      <c r="P77" s="85">
        <f>VLOOKUP(B77,'[1]Student Wthout BRN'!AF$3:AG$294,2,FALSE)</f>
        <v>85</v>
      </c>
      <c r="Q77" s="85">
        <f t="shared" si="7"/>
        <v>107</v>
      </c>
      <c r="R77" s="86">
        <v>8900</v>
      </c>
      <c r="S77" s="87">
        <f t="shared" si="8"/>
        <v>952300</v>
      </c>
      <c r="T77" s="87">
        <f t="shared" si="9"/>
        <v>285690</v>
      </c>
      <c r="U77" s="87">
        <f>VLOOKUP(B77,'Tranche 1-3 2024'!$B$12:$BB$441,53,FALSE)</f>
        <v>1708800</v>
      </c>
      <c r="V77" s="87">
        <f t="shared" si="10"/>
        <v>0</v>
      </c>
      <c r="W77" s="87">
        <f t="shared" si="11"/>
        <v>285690</v>
      </c>
      <c r="X77" s="88">
        <f t="shared" si="12"/>
        <v>285690</v>
      </c>
      <c r="Y77" s="84" t="s">
        <v>53</v>
      </c>
      <c r="Z77" s="84" t="s">
        <v>53</v>
      </c>
      <c r="AA77" s="84" t="s">
        <v>53</v>
      </c>
      <c r="AB77" s="84" t="s">
        <v>53</v>
      </c>
      <c r="AC77" s="84" t="s">
        <v>53</v>
      </c>
      <c r="AD77" s="84" t="s">
        <v>53</v>
      </c>
      <c r="AE77" s="84" t="s">
        <v>51</v>
      </c>
      <c r="AF77" s="84" t="s">
        <v>51</v>
      </c>
      <c r="AG77" s="5"/>
    </row>
    <row r="78" spans="1:33" x14ac:dyDescent="0.25">
      <c r="A78" s="94">
        <f t="shared" ref="A78:A141" si="13">A77+1</f>
        <v>67</v>
      </c>
      <c r="B78" s="99" t="s">
        <v>537</v>
      </c>
      <c r="C78" s="83" t="s">
        <v>538</v>
      </c>
      <c r="D78" s="83" t="s">
        <v>43</v>
      </c>
      <c r="E78" s="83" t="s">
        <v>526</v>
      </c>
      <c r="F78" s="83" t="s">
        <v>58</v>
      </c>
      <c r="G78" s="83" t="s">
        <v>59</v>
      </c>
      <c r="H78" s="83" t="s">
        <v>527</v>
      </c>
      <c r="I78" s="83" t="s">
        <v>528</v>
      </c>
      <c r="J78" s="83" t="s">
        <v>539</v>
      </c>
      <c r="K78" s="83" t="s">
        <v>540</v>
      </c>
      <c r="L78" s="83" t="s">
        <v>3</v>
      </c>
      <c r="M78" s="84" t="s">
        <v>51</v>
      </c>
      <c r="N78" s="83" t="s">
        <v>52</v>
      </c>
      <c r="O78" s="85">
        <v>116</v>
      </c>
      <c r="P78" s="85">
        <f>VLOOKUP(B78,'[1]Student Wthout BRN'!AF$3:AG$294,2,FALSE)</f>
        <v>3</v>
      </c>
      <c r="Q78" s="85">
        <f t="shared" si="7"/>
        <v>113</v>
      </c>
      <c r="R78" s="86">
        <v>8900</v>
      </c>
      <c r="S78" s="87">
        <f t="shared" si="8"/>
        <v>1005700</v>
      </c>
      <c r="T78" s="87">
        <f t="shared" si="9"/>
        <v>301710</v>
      </c>
      <c r="U78" s="87">
        <f>VLOOKUP(B78,'Tranche 1-3 2024'!$B$12:$BB$441,53,FALSE)</f>
        <v>1032400</v>
      </c>
      <c r="V78" s="87">
        <f t="shared" si="10"/>
        <v>0</v>
      </c>
      <c r="W78" s="87">
        <f t="shared" si="11"/>
        <v>301710</v>
      </c>
      <c r="X78" s="88">
        <f t="shared" si="12"/>
        <v>301710</v>
      </c>
      <c r="Y78" s="84" t="s">
        <v>53</v>
      </c>
      <c r="Z78" s="84" t="s">
        <v>53</v>
      </c>
      <c r="AA78" s="84" t="s">
        <v>53</v>
      </c>
      <c r="AB78" s="84" t="s">
        <v>53</v>
      </c>
      <c r="AC78" s="84" t="s">
        <v>53</v>
      </c>
      <c r="AD78" s="84" t="s">
        <v>53</v>
      </c>
      <c r="AE78" s="84" t="s">
        <v>51</v>
      </c>
      <c r="AF78" s="84" t="s">
        <v>51</v>
      </c>
      <c r="AG78" s="5"/>
    </row>
    <row r="79" spans="1:33" x14ac:dyDescent="0.25">
      <c r="A79" s="94">
        <f t="shared" si="13"/>
        <v>68</v>
      </c>
      <c r="B79" s="99" t="s">
        <v>659</v>
      </c>
      <c r="C79" s="83" t="s">
        <v>660</v>
      </c>
      <c r="D79" s="83" t="s">
        <v>43</v>
      </c>
      <c r="E79" s="83" t="s">
        <v>44</v>
      </c>
      <c r="F79" s="83" t="s">
        <v>45</v>
      </c>
      <c r="G79" s="83" t="s">
        <v>46</v>
      </c>
      <c r="H79" s="83" t="s">
        <v>543</v>
      </c>
      <c r="I79" s="83" t="s">
        <v>528</v>
      </c>
      <c r="J79" s="83" t="s">
        <v>661</v>
      </c>
      <c r="K79" s="83" t="s">
        <v>662</v>
      </c>
      <c r="L79" s="83" t="s">
        <v>3</v>
      </c>
      <c r="M79" s="84" t="s">
        <v>51</v>
      </c>
      <c r="N79" s="83" t="s">
        <v>52</v>
      </c>
      <c r="O79" s="85">
        <v>146</v>
      </c>
      <c r="P79" s="85">
        <f>VLOOKUP(B79,'[1]Student Wthout BRN'!AF$3:AG$294,2,FALSE)</f>
        <v>4</v>
      </c>
      <c r="Q79" s="85">
        <f t="shared" si="7"/>
        <v>142</v>
      </c>
      <c r="R79" s="86">
        <v>8900</v>
      </c>
      <c r="S79" s="87">
        <f t="shared" si="8"/>
        <v>1263800</v>
      </c>
      <c r="T79" s="87">
        <f t="shared" si="9"/>
        <v>379140</v>
      </c>
      <c r="U79" s="87">
        <f>VLOOKUP(B79,'Tranche 1-3 2024'!$B$12:$BB$441,53,FALSE)</f>
        <v>1299400</v>
      </c>
      <c r="V79" s="87">
        <f t="shared" si="10"/>
        <v>0</v>
      </c>
      <c r="W79" s="87">
        <f t="shared" si="11"/>
        <v>379140</v>
      </c>
      <c r="X79" s="88">
        <f t="shared" si="12"/>
        <v>379140</v>
      </c>
      <c r="Y79" s="84" t="s">
        <v>53</v>
      </c>
      <c r="Z79" s="84" t="s">
        <v>53</v>
      </c>
      <c r="AA79" s="84" t="s">
        <v>53</v>
      </c>
      <c r="AB79" s="84" t="s">
        <v>53</v>
      </c>
      <c r="AC79" s="84" t="s">
        <v>53</v>
      </c>
      <c r="AD79" s="84" t="s">
        <v>53</v>
      </c>
      <c r="AE79" s="84" t="s">
        <v>51</v>
      </c>
      <c r="AF79" s="84" t="s">
        <v>51</v>
      </c>
      <c r="AG79" s="5"/>
    </row>
    <row r="80" spans="1:33" x14ac:dyDescent="0.25">
      <c r="A80" s="94">
        <f t="shared" si="13"/>
        <v>69</v>
      </c>
      <c r="B80" s="99" t="s">
        <v>663</v>
      </c>
      <c r="C80" s="83" t="s">
        <v>664</v>
      </c>
      <c r="D80" s="83" t="s">
        <v>43</v>
      </c>
      <c r="E80" s="83" t="s">
        <v>44</v>
      </c>
      <c r="F80" s="83" t="s">
        <v>45</v>
      </c>
      <c r="G80" s="83" t="s">
        <v>46</v>
      </c>
      <c r="H80" s="83" t="s">
        <v>543</v>
      </c>
      <c r="I80" s="83" t="s">
        <v>528</v>
      </c>
      <c r="J80" s="83" t="s">
        <v>665</v>
      </c>
      <c r="K80" s="83" t="s">
        <v>666</v>
      </c>
      <c r="L80" s="83" t="s">
        <v>3</v>
      </c>
      <c r="M80" s="84" t="s">
        <v>51</v>
      </c>
      <c r="N80" s="83" t="s">
        <v>52</v>
      </c>
      <c r="O80" s="85">
        <v>69</v>
      </c>
      <c r="P80" s="85">
        <f>VLOOKUP(B80,'[1]Student Wthout BRN'!AF$3:AG$294,2,FALSE)</f>
        <v>31</v>
      </c>
      <c r="Q80" s="85">
        <f t="shared" si="7"/>
        <v>38</v>
      </c>
      <c r="R80" s="86">
        <v>8900</v>
      </c>
      <c r="S80" s="87">
        <f t="shared" si="8"/>
        <v>338200</v>
      </c>
      <c r="T80" s="87">
        <f t="shared" si="9"/>
        <v>101460</v>
      </c>
      <c r="U80" s="87">
        <f>VLOOKUP(B80,'Tranche 1-3 2024'!$B$12:$BB$441,53,FALSE)</f>
        <v>614100</v>
      </c>
      <c r="V80" s="87">
        <f t="shared" si="10"/>
        <v>0</v>
      </c>
      <c r="W80" s="87">
        <f t="shared" si="11"/>
        <v>101460</v>
      </c>
      <c r="X80" s="88">
        <f t="shared" si="12"/>
        <v>101460</v>
      </c>
      <c r="Y80" s="84" t="s">
        <v>53</v>
      </c>
      <c r="Z80" s="84" t="s">
        <v>53</v>
      </c>
      <c r="AA80" s="84" t="s">
        <v>53</v>
      </c>
      <c r="AB80" s="84" t="s">
        <v>53</v>
      </c>
      <c r="AC80" s="84" t="s">
        <v>53</v>
      </c>
      <c r="AD80" s="84" t="s">
        <v>53</v>
      </c>
      <c r="AE80" s="84" t="s">
        <v>51</v>
      </c>
      <c r="AF80" s="84" t="s">
        <v>51</v>
      </c>
      <c r="AG80" s="5"/>
    </row>
    <row r="81" spans="1:33" x14ac:dyDescent="0.25">
      <c r="A81" s="94">
        <f t="shared" si="13"/>
        <v>70</v>
      </c>
      <c r="B81" s="99" t="s">
        <v>667</v>
      </c>
      <c r="C81" s="83" t="s">
        <v>668</v>
      </c>
      <c r="D81" s="83" t="s">
        <v>43</v>
      </c>
      <c r="E81" s="83" t="s">
        <v>44</v>
      </c>
      <c r="F81" s="83" t="s">
        <v>45</v>
      </c>
      <c r="G81" s="83" t="s">
        <v>46</v>
      </c>
      <c r="H81" s="83" t="s">
        <v>543</v>
      </c>
      <c r="I81" s="83" t="s">
        <v>528</v>
      </c>
      <c r="J81" s="83" t="s">
        <v>669</v>
      </c>
      <c r="K81" s="83" t="s">
        <v>670</v>
      </c>
      <c r="L81" s="83" t="s">
        <v>3</v>
      </c>
      <c r="M81" s="84" t="s">
        <v>51</v>
      </c>
      <c r="N81" s="83" t="s">
        <v>52</v>
      </c>
      <c r="O81" s="85">
        <v>125</v>
      </c>
      <c r="P81" s="85">
        <f>VLOOKUP(B81,'[1]Student Wthout BRN'!AF$3:AG$294,2,FALSE)</f>
        <v>24</v>
      </c>
      <c r="Q81" s="85">
        <f t="shared" si="7"/>
        <v>101</v>
      </c>
      <c r="R81" s="86">
        <v>8900</v>
      </c>
      <c r="S81" s="87">
        <f t="shared" si="8"/>
        <v>898900</v>
      </c>
      <c r="T81" s="87">
        <f t="shared" si="9"/>
        <v>269670</v>
      </c>
      <c r="U81" s="87">
        <f>VLOOKUP(B81,'Tranche 1-3 2024'!$B$12:$BB$441,53,FALSE)</f>
        <v>1112500</v>
      </c>
      <c r="V81" s="87">
        <f t="shared" si="10"/>
        <v>0</v>
      </c>
      <c r="W81" s="87">
        <f t="shared" si="11"/>
        <v>269670</v>
      </c>
      <c r="X81" s="88">
        <f t="shared" si="12"/>
        <v>269670</v>
      </c>
      <c r="Y81" s="84" t="s">
        <v>53</v>
      </c>
      <c r="Z81" s="84" t="s">
        <v>53</v>
      </c>
      <c r="AA81" s="84" t="s">
        <v>53</v>
      </c>
      <c r="AB81" s="84" t="s">
        <v>53</v>
      </c>
      <c r="AC81" s="84" t="s">
        <v>53</v>
      </c>
      <c r="AD81" s="84" t="s">
        <v>53</v>
      </c>
      <c r="AE81" s="84" t="s">
        <v>51</v>
      </c>
      <c r="AF81" s="84" t="s">
        <v>51</v>
      </c>
      <c r="AG81" s="5"/>
    </row>
    <row r="82" spans="1:33" x14ac:dyDescent="0.25">
      <c r="A82" s="94">
        <f t="shared" si="13"/>
        <v>71</v>
      </c>
      <c r="B82" s="99" t="s">
        <v>619</v>
      </c>
      <c r="C82" s="83" t="s">
        <v>620</v>
      </c>
      <c r="D82" s="83" t="s">
        <v>43</v>
      </c>
      <c r="E82" s="83" t="s">
        <v>526</v>
      </c>
      <c r="F82" s="83" t="s">
        <v>58</v>
      </c>
      <c r="G82" s="83" t="s">
        <v>59</v>
      </c>
      <c r="H82" s="83" t="s">
        <v>612</v>
      </c>
      <c r="I82" s="83" t="s">
        <v>528</v>
      </c>
      <c r="J82" s="83" t="s">
        <v>621</v>
      </c>
      <c r="K82" s="83" t="s">
        <v>622</v>
      </c>
      <c r="L82" s="83" t="s">
        <v>3</v>
      </c>
      <c r="M82" s="84" t="s">
        <v>51</v>
      </c>
      <c r="N82" s="83" t="s">
        <v>52</v>
      </c>
      <c r="O82" s="85">
        <v>237</v>
      </c>
      <c r="P82" s="85">
        <f>VLOOKUP(B82,'[1]Student Wthout BRN'!AF$3:AG$294,2,FALSE)</f>
        <v>33</v>
      </c>
      <c r="Q82" s="85">
        <f t="shared" si="7"/>
        <v>204</v>
      </c>
      <c r="R82" s="86">
        <v>8900</v>
      </c>
      <c r="S82" s="87">
        <f t="shared" si="8"/>
        <v>1815600</v>
      </c>
      <c r="T82" s="87">
        <f t="shared" si="9"/>
        <v>544680</v>
      </c>
      <c r="U82" s="87">
        <f>VLOOKUP(B82,'Tranche 1-3 2024'!$B$12:$BB$441,53,FALSE)</f>
        <v>2109300</v>
      </c>
      <c r="V82" s="87">
        <f t="shared" si="10"/>
        <v>0</v>
      </c>
      <c r="W82" s="87">
        <f t="shared" si="11"/>
        <v>544680</v>
      </c>
      <c r="X82" s="88">
        <f t="shared" si="12"/>
        <v>544680</v>
      </c>
      <c r="Y82" s="84" t="s">
        <v>53</v>
      </c>
      <c r="Z82" s="84" t="s">
        <v>53</v>
      </c>
      <c r="AA82" s="84" t="s">
        <v>53</v>
      </c>
      <c r="AB82" s="84" t="s">
        <v>53</v>
      </c>
      <c r="AC82" s="84" t="s">
        <v>53</v>
      </c>
      <c r="AD82" s="84" t="s">
        <v>53</v>
      </c>
      <c r="AE82" s="84" t="s">
        <v>51</v>
      </c>
      <c r="AF82" s="84" t="s">
        <v>51</v>
      </c>
      <c r="AG82" s="5"/>
    </row>
    <row r="83" spans="1:33" x14ac:dyDescent="0.25">
      <c r="A83" s="94">
        <f t="shared" si="13"/>
        <v>72</v>
      </c>
      <c r="B83" s="99" t="s">
        <v>541</v>
      </c>
      <c r="C83" s="83" t="s">
        <v>542</v>
      </c>
      <c r="D83" s="83" t="s">
        <v>43</v>
      </c>
      <c r="E83" s="83" t="s">
        <v>526</v>
      </c>
      <c r="F83" s="83" t="s">
        <v>58</v>
      </c>
      <c r="G83" s="83" t="s">
        <v>59</v>
      </c>
      <c r="H83" s="83" t="s">
        <v>543</v>
      </c>
      <c r="I83" s="83" t="s">
        <v>528</v>
      </c>
      <c r="J83" s="83" t="s">
        <v>544</v>
      </c>
      <c r="K83" s="83" t="s">
        <v>545</v>
      </c>
      <c r="L83" s="83" t="s">
        <v>3</v>
      </c>
      <c r="M83" s="84" t="s">
        <v>51</v>
      </c>
      <c r="N83" s="83" t="s">
        <v>52</v>
      </c>
      <c r="O83" s="85">
        <v>208</v>
      </c>
      <c r="P83" s="85">
        <f>VLOOKUP(B83,'[1]Student Wthout BRN'!AF$3:AG$294,2,FALSE)</f>
        <v>18</v>
      </c>
      <c r="Q83" s="85">
        <f t="shared" si="7"/>
        <v>190</v>
      </c>
      <c r="R83" s="86">
        <v>8900</v>
      </c>
      <c r="S83" s="87">
        <f t="shared" si="8"/>
        <v>1691000</v>
      </c>
      <c r="T83" s="87">
        <f t="shared" si="9"/>
        <v>507300</v>
      </c>
      <c r="U83" s="87">
        <f>VLOOKUP(B83,'Tranche 1-3 2024'!$B$12:$BB$441,53,FALSE)</f>
        <v>1851200</v>
      </c>
      <c r="V83" s="87">
        <f t="shared" si="10"/>
        <v>0</v>
      </c>
      <c r="W83" s="87">
        <f t="shared" si="11"/>
        <v>507300</v>
      </c>
      <c r="X83" s="88">
        <f t="shared" si="12"/>
        <v>507300</v>
      </c>
      <c r="Y83" s="84" t="s">
        <v>53</v>
      </c>
      <c r="Z83" s="84" t="s">
        <v>53</v>
      </c>
      <c r="AA83" s="84" t="s">
        <v>53</v>
      </c>
      <c r="AB83" s="84" t="s">
        <v>53</v>
      </c>
      <c r="AC83" s="84" t="s">
        <v>53</v>
      </c>
      <c r="AD83" s="84" t="s">
        <v>53</v>
      </c>
      <c r="AE83" s="84" t="s">
        <v>51</v>
      </c>
      <c r="AF83" s="84" t="s">
        <v>51</v>
      </c>
      <c r="AG83" s="5" t="s">
        <v>69</v>
      </c>
    </row>
    <row r="84" spans="1:33" x14ac:dyDescent="0.25">
      <c r="A84" s="94">
        <f t="shared" si="13"/>
        <v>73</v>
      </c>
      <c r="B84" s="99" t="s">
        <v>671</v>
      </c>
      <c r="C84" s="83" t="s">
        <v>672</v>
      </c>
      <c r="D84" s="83" t="s">
        <v>43</v>
      </c>
      <c r="E84" s="83" t="s">
        <v>526</v>
      </c>
      <c r="F84" s="83" t="s">
        <v>58</v>
      </c>
      <c r="G84" s="83" t="s">
        <v>59</v>
      </c>
      <c r="H84" s="83" t="s">
        <v>543</v>
      </c>
      <c r="I84" s="83" t="s">
        <v>528</v>
      </c>
      <c r="J84" s="83" t="s">
        <v>673</v>
      </c>
      <c r="K84" s="83" t="s">
        <v>674</v>
      </c>
      <c r="L84" s="83" t="s">
        <v>3</v>
      </c>
      <c r="M84" s="84" t="s">
        <v>51</v>
      </c>
      <c r="N84" s="83" t="s">
        <v>52</v>
      </c>
      <c r="O84" s="85">
        <v>91</v>
      </c>
      <c r="P84" s="85">
        <f>VLOOKUP(B84,'[1]Student Wthout BRN'!AF$3:AG$294,2,FALSE)</f>
        <v>4</v>
      </c>
      <c r="Q84" s="85">
        <f t="shared" ref="Q84:Q147" si="14">O84-P84</f>
        <v>87</v>
      </c>
      <c r="R84" s="86">
        <v>8900</v>
      </c>
      <c r="S84" s="87">
        <f t="shared" ref="S84:S147" si="15">Q84*R84</f>
        <v>774300</v>
      </c>
      <c r="T84" s="87">
        <f t="shared" ref="T84:T147" si="16">S84*30%</f>
        <v>232290</v>
      </c>
      <c r="U84" s="87">
        <f>VLOOKUP(B84,'Tranche 1-3 2024'!$B$12:$BB$441,53,FALSE)</f>
        <v>809900</v>
      </c>
      <c r="V84" s="87">
        <f t="shared" ref="V84:V147" si="17">O84*R84-U84</f>
        <v>0</v>
      </c>
      <c r="W84" s="87">
        <f t="shared" ref="W84:W147" si="18">T84+V84</f>
        <v>232290</v>
      </c>
      <c r="X84" s="88">
        <f t="shared" ref="X84:X147" si="19">IF(W84&gt;=0,W84,0)</f>
        <v>232290</v>
      </c>
      <c r="Y84" s="84" t="s">
        <v>53</v>
      </c>
      <c r="Z84" s="84" t="s">
        <v>53</v>
      </c>
      <c r="AA84" s="84" t="s">
        <v>53</v>
      </c>
      <c r="AB84" s="84" t="s">
        <v>53</v>
      </c>
      <c r="AC84" s="84" t="s">
        <v>53</v>
      </c>
      <c r="AD84" s="84" t="s">
        <v>53</v>
      </c>
      <c r="AE84" s="84" t="s">
        <v>51</v>
      </c>
      <c r="AF84" s="84" t="s">
        <v>51</v>
      </c>
      <c r="AG84" s="5"/>
    </row>
    <row r="85" spans="1:33" x14ac:dyDescent="0.25">
      <c r="A85" s="94">
        <f t="shared" si="13"/>
        <v>74</v>
      </c>
      <c r="B85" s="99" t="s">
        <v>675</v>
      </c>
      <c r="C85" s="83" t="s">
        <v>676</v>
      </c>
      <c r="D85" s="83" t="s">
        <v>56</v>
      </c>
      <c r="E85" s="83" t="s">
        <v>179</v>
      </c>
      <c r="F85" s="83" t="s">
        <v>45</v>
      </c>
      <c r="G85" s="83" t="s">
        <v>46</v>
      </c>
      <c r="H85" s="83" t="s">
        <v>543</v>
      </c>
      <c r="I85" s="83" t="s">
        <v>528</v>
      </c>
      <c r="J85" s="83" t="s">
        <v>677</v>
      </c>
      <c r="K85" s="83" t="s">
        <v>678</v>
      </c>
      <c r="L85" s="83" t="s">
        <v>3</v>
      </c>
      <c r="M85" s="84" t="s">
        <v>51</v>
      </c>
      <c r="N85" s="83" t="s">
        <v>52</v>
      </c>
      <c r="O85" s="85">
        <v>165</v>
      </c>
      <c r="P85" s="85">
        <f>VLOOKUP(B85,'[1]Student Wthout BRN'!AF$3:AG$294,2,FALSE)</f>
        <v>42</v>
      </c>
      <c r="Q85" s="85">
        <f t="shared" si="14"/>
        <v>123</v>
      </c>
      <c r="R85" s="86">
        <v>8900</v>
      </c>
      <c r="S85" s="87">
        <f t="shared" si="15"/>
        <v>1094700</v>
      </c>
      <c r="T85" s="87">
        <f t="shared" si="16"/>
        <v>328410</v>
      </c>
      <c r="U85" s="87">
        <f>VLOOKUP(B85,'Tranche 1-3 2024'!$B$12:$BB$441,53,FALSE)</f>
        <v>1468500</v>
      </c>
      <c r="V85" s="87">
        <f t="shared" si="17"/>
        <v>0</v>
      </c>
      <c r="W85" s="87">
        <f t="shared" si="18"/>
        <v>328410</v>
      </c>
      <c r="X85" s="88">
        <f t="shared" si="19"/>
        <v>328410</v>
      </c>
      <c r="Y85" s="84" t="s">
        <v>53</v>
      </c>
      <c r="Z85" s="84" t="s">
        <v>53</v>
      </c>
      <c r="AA85" s="84" t="s">
        <v>53</v>
      </c>
      <c r="AB85" s="84" t="s">
        <v>53</v>
      </c>
      <c r="AC85" s="84" t="s">
        <v>53</v>
      </c>
      <c r="AD85" s="84" t="s">
        <v>53</v>
      </c>
      <c r="AE85" s="84" t="s">
        <v>51</v>
      </c>
      <c r="AF85" s="84" t="s">
        <v>51</v>
      </c>
      <c r="AG85" s="5"/>
    </row>
    <row r="86" spans="1:33" x14ac:dyDescent="0.25">
      <c r="A86" s="94">
        <f t="shared" si="13"/>
        <v>75</v>
      </c>
      <c r="B86" s="99" t="s">
        <v>687</v>
      </c>
      <c r="C86" s="83" t="s">
        <v>688</v>
      </c>
      <c r="D86" s="83" t="s">
        <v>56</v>
      </c>
      <c r="E86" s="83" t="s">
        <v>179</v>
      </c>
      <c r="F86" s="83" t="s">
        <v>45</v>
      </c>
      <c r="G86" s="83" t="s">
        <v>46</v>
      </c>
      <c r="H86" s="83" t="s">
        <v>543</v>
      </c>
      <c r="I86" s="83" t="s">
        <v>528</v>
      </c>
      <c r="J86" s="83" t="s">
        <v>689</v>
      </c>
      <c r="K86" s="83" t="s">
        <v>690</v>
      </c>
      <c r="L86" s="83" t="s">
        <v>3</v>
      </c>
      <c r="M86" s="84" t="s">
        <v>51</v>
      </c>
      <c r="N86" s="83" t="s">
        <v>52</v>
      </c>
      <c r="O86" s="85">
        <v>145</v>
      </c>
      <c r="P86" s="85">
        <f>VLOOKUP(B86,'[1]Student Wthout BRN'!AF$3:AG$294,2,FALSE)</f>
        <v>7</v>
      </c>
      <c r="Q86" s="85">
        <f t="shared" si="14"/>
        <v>138</v>
      </c>
      <c r="R86" s="86">
        <v>8900</v>
      </c>
      <c r="S86" s="87">
        <f t="shared" si="15"/>
        <v>1228200</v>
      </c>
      <c r="T86" s="87">
        <f t="shared" si="16"/>
        <v>368460</v>
      </c>
      <c r="U86" s="87">
        <f>VLOOKUP(B86,'Tranche 1-3 2024'!$B$12:$BB$441,53,FALSE)</f>
        <v>1290500</v>
      </c>
      <c r="V86" s="87">
        <f t="shared" si="17"/>
        <v>0</v>
      </c>
      <c r="W86" s="87">
        <f t="shared" si="18"/>
        <v>368460</v>
      </c>
      <c r="X86" s="88">
        <f t="shared" si="19"/>
        <v>368460</v>
      </c>
      <c r="Y86" s="84" t="s">
        <v>53</v>
      </c>
      <c r="Z86" s="84" t="s">
        <v>53</v>
      </c>
      <c r="AA86" s="84" t="s">
        <v>53</v>
      </c>
      <c r="AB86" s="84" t="s">
        <v>53</v>
      </c>
      <c r="AC86" s="84" t="s">
        <v>53</v>
      </c>
      <c r="AD86" s="84" t="s">
        <v>53</v>
      </c>
      <c r="AE86" s="84" t="s">
        <v>51</v>
      </c>
      <c r="AF86" s="84" t="s">
        <v>51</v>
      </c>
      <c r="AG86" s="5"/>
    </row>
    <row r="87" spans="1:33" x14ac:dyDescent="0.25">
      <c r="A87" s="94">
        <f t="shared" si="13"/>
        <v>76</v>
      </c>
      <c r="B87" s="99" t="s">
        <v>679</v>
      </c>
      <c r="C87" s="83" t="s">
        <v>680</v>
      </c>
      <c r="D87" s="83" t="s">
        <v>43</v>
      </c>
      <c r="E87" s="83" t="s">
        <v>526</v>
      </c>
      <c r="F87" s="83" t="s">
        <v>58</v>
      </c>
      <c r="G87" s="83" t="s">
        <v>59</v>
      </c>
      <c r="H87" s="83" t="s">
        <v>543</v>
      </c>
      <c r="I87" s="83" t="s">
        <v>528</v>
      </c>
      <c r="J87" s="83" t="s">
        <v>681</v>
      </c>
      <c r="K87" s="83" t="s">
        <v>682</v>
      </c>
      <c r="L87" s="83" t="s">
        <v>3</v>
      </c>
      <c r="M87" s="84" t="s">
        <v>51</v>
      </c>
      <c r="N87" s="83" t="s">
        <v>52</v>
      </c>
      <c r="O87" s="85">
        <v>127</v>
      </c>
      <c r="P87" s="85">
        <f>VLOOKUP(B87,'[1]Student Wthout BRN'!AF$3:AG$294,2,FALSE)</f>
        <v>7</v>
      </c>
      <c r="Q87" s="85">
        <f t="shared" si="14"/>
        <v>120</v>
      </c>
      <c r="R87" s="86">
        <v>8900</v>
      </c>
      <c r="S87" s="87">
        <f t="shared" si="15"/>
        <v>1068000</v>
      </c>
      <c r="T87" s="87">
        <f t="shared" si="16"/>
        <v>320400</v>
      </c>
      <c r="U87" s="87">
        <f>VLOOKUP(B87,'Tranche 1-3 2024'!$B$12:$BB$441,53,FALSE)</f>
        <v>1130300</v>
      </c>
      <c r="V87" s="87">
        <f t="shared" si="17"/>
        <v>0</v>
      </c>
      <c r="W87" s="87">
        <f t="shared" si="18"/>
        <v>320400</v>
      </c>
      <c r="X87" s="88">
        <f t="shared" si="19"/>
        <v>320400</v>
      </c>
      <c r="Y87" s="84" t="s">
        <v>53</v>
      </c>
      <c r="Z87" s="84" t="s">
        <v>53</v>
      </c>
      <c r="AA87" s="84" t="s">
        <v>53</v>
      </c>
      <c r="AB87" s="84" t="s">
        <v>53</v>
      </c>
      <c r="AC87" s="84" t="s">
        <v>53</v>
      </c>
      <c r="AD87" s="84" t="s">
        <v>53</v>
      </c>
      <c r="AE87" s="84" t="s">
        <v>51</v>
      </c>
      <c r="AF87" s="84" t="s">
        <v>51</v>
      </c>
      <c r="AG87" s="5"/>
    </row>
    <row r="88" spans="1:33" x14ac:dyDescent="0.25">
      <c r="A88" s="94">
        <f t="shared" si="13"/>
        <v>77</v>
      </c>
      <c r="B88" s="99" t="s">
        <v>683</v>
      </c>
      <c r="C88" s="83" t="s">
        <v>684</v>
      </c>
      <c r="D88" s="83" t="s">
        <v>43</v>
      </c>
      <c r="E88" s="83" t="s">
        <v>44</v>
      </c>
      <c r="F88" s="83" t="s">
        <v>45</v>
      </c>
      <c r="G88" s="83" t="s">
        <v>46</v>
      </c>
      <c r="H88" s="83" t="s">
        <v>543</v>
      </c>
      <c r="I88" s="83" t="s">
        <v>528</v>
      </c>
      <c r="J88" s="83" t="s">
        <v>685</v>
      </c>
      <c r="K88" s="83" t="s">
        <v>686</v>
      </c>
      <c r="L88" s="83" t="s">
        <v>3</v>
      </c>
      <c r="M88" s="84" t="s">
        <v>51</v>
      </c>
      <c r="N88" s="83" t="s">
        <v>52</v>
      </c>
      <c r="O88" s="85">
        <v>185</v>
      </c>
      <c r="P88" s="85">
        <f>VLOOKUP(B88,'[1]Student Wthout BRN'!AF$3:AG$294,2,FALSE)</f>
        <v>47</v>
      </c>
      <c r="Q88" s="85">
        <f t="shared" si="14"/>
        <v>138</v>
      </c>
      <c r="R88" s="86">
        <v>8900</v>
      </c>
      <c r="S88" s="87">
        <f t="shared" si="15"/>
        <v>1228200</v>
      </c>
      <c r="T88" s="87">
        <f t="shared" si="16"/>
        <v>368460</v>
      </c>
      <c r="U88" s="87">
        <f>VLOOKUP(B88,'Tranche 1-3 2024'!$B$12:$BB$441,53,FALSE)</f>
        <v>1646500</v>
      </c>
      <c r="V88" s="87">
        <f t="shared" si="17"/>
        <v>0</v>
      </c>
      <c r="W88" s="87">
        <f t="shared" si="18"/>
        <v>368460</v>
      </c>
      <c r="X88" s="88">
        <f t="shared" si="19"/>
        <v>368460</v>
      </c>
      <c r="Y88" s="84" t="s">
        <v>53</v>
      </c>
      <c r="Z88" s="84" t="s">
        <v>53</v>
      </c>
      <c r="AA88" s="84" t="s">
        <v>53</v>
      </c>
      <c r="AB88" s="84" t="s">
        <v>53</v>
      </c>
      <c r="AC88" s="84" t="s">
        <v>53</v>
      </c>
      <c r="AD88" s="84" t="s">
        <v>53</v>
      </c>
      <c r="AE88" s="84" t="s">
        <v>51</v>
      </c>
      <c r="AF88" s="84" t="s">
        <v>51</v>
      </c>
      <c r="AG88" s="5"/>
    </row>
    <row r="89" spans="1:33" x14ac:dyDescent="0.25">
      <c r="A89" s="94">
        <f t="shared" si="13"/>
        <v>78</v>
      </c>
      <c r="B89" s="99" t="s">
        <v>546</v>
      </c>
      <c r="C89" s="83" t="s">
        <v>547</v>
      </c>
      <c r="D89" s="83" t="s">
        <v>56</v>
      </c>
      <c r="E89" s="83" t="s">
        <v>179</v>
      </c>
      <c r="F89" s="83" t="s">
        <v>45</v>
      </c>
      <c r="G89" s="83" t="s">
        <v>46</v>
      </c>
      <c r="H89" s="83" t="s">
        <v>527</v>
      </c>
      <c r="I89" s="83" t="s">
        <v>528</v>
      </c>
      <c r="J89" s="83" t="s">
        <v>548</v>
      </c>
      <c r="K89" s="83" t="s">
        <v>549</v>
      </c>
      <c r="L89" s="83" t="s">
        <v>3</v>
      </c>
      <c r="M89" s="84" t="s">
        <v>51</v>
      </c>
      <c r="N89" s="83" t="s">
        <v>52</v>
      </c>
      <c r="O89" s="85">
        <v>114</v>
      </c>
      <c r="P89" s="85">
        <f>VLOOKUP(B89,'[1]Student Wthout BRN'!AF$3:AG$294,2,FALSE)</f>
        <v>26</v>
      </c>
      <c r="Q89" s="85">
        <f t="shared" si="14"/>
        <v>88</v>
      </c>
      <c r="R89" s="86">
        <v>8900</v>
      </c>
      <c r="S89" s="87">
        <f t="shared" si="15"/>
        <v>783200</v>
      </c>
      <c r="T89" s="87">
        <f t="shared" si="16"/>
        <v>234960</v>
      </c>
      <c r="U89" s="87">
        <f>VLOOKUP(B89,'Tranche 1-3 2024'!$B$12:$BB$441,53,FALSE)</f>
        <v>1014600</v>
      </c>
      <c r="V89" s="87">
        <f t="shared" si="17"/>
        <v>0</v>
      </c>
      <c r="W89" s="87">
        <f t="shared" si="18"/>
        <v>234960</v>
      </c>
      <c r="X89" s="88">
        <f t="shared" si="19"/>
        <v>234960</v>
      </c>
      <c r="Y89" s="84" t="s">
        <v>53</v>
      </c>
      <c r="Z89" s="84" t="s">
        <v>53</v>
      </c>
      <c r="AA89" s="84" t="s">
        <v>53</v>
      </c>
      <c r="AB89" s="84" t="s">
        <v>53</v>
      </c>
      <c r="AC89" s="84" t="s">
        <v>53</v>
      </c>
      <c r="AD89" s="84" t="s">
        <v>53</v>
      </c>
      <c r="AE89" s="84" t="s">
        <v>51</v>
      </c>
      <c r="AF89" s="84" t="s">
        <v>51</v>
      </c>
      <c r="AG89" s="5"/>
    </row>
    <row r="90" spans="1:33" x14ac:dyDescent="0.25">
      <c r="A90" s="94">
        <f t="shared" si="13"/>
        <v>79</v>
      </c>
      <c r="B90" s="99" t="s">
        <v>550</v>
      </c>
      <c r="C90" s="83" t="s">
        <v>551</v>
      </c>
      <c r="D90" s="83" t="s">
        <v>43</v>
      </c>
      <c r="E90" s="83" t="s">
        <v>526</v>
      </c>
      <c r="F90" s="83" t="s">
        <v>58</v>
      </c>
      <c r="G90" s="83" t="s">
        <v>59</v>
      </c>
      <c r="H90" s="83" t="s">
        <v>527</v>
      </c>
      <c r="I90" s="83" t="s">
        <v>528</v>
      </c>
      <c r="J90" s="83" t="s">
        <v>552</v>
      </c>
      <c r="K90" s="83" t="s">
        <v>553</v>
      </c>
      <c r="L90" s="83" t="s">
        <v>3</v>
      </c>
      <c r="M90" s="84" t="s">
        <v>51</v>
      </c>
      <c r="N90" s="83" t="s">
        <v>52</v>
      </c>
      <c r="O90" s="85">
        <v>89</v>
      </c>
      <c r="P90" s="85">
        <f>VLOOKUP(B90,'[1]Student Wthout BRN'!AF$3:AG$294,2,FALSE)</f>
        <v>6</v>
      </c>
      <c r="Q90" s="85">
        <f t="shared" si="14"/>
        <v>83</v>
      </c>
      <c r="R90" s="86">
        <v>8900</v>
      </c>
      <c r="S90" s="87">
        <f t="shared" si="15"/>
        <v>738700</v>
      </c>
      <c r="T90" s="87">
        <f t="shared" si="16"/>
        <v>221610</v>
      </c>
      <c r="U90" s="87">
        <f>VLOOKUP(B90,'Tranche 1-3 2024'!$B$12:$BB$441,53,FALSE)</f>
        <v>792100</v>
      </c>
      <c r="V90" s="87">
        <f t="shared" si="17"/>
        <v>0</v>
      </c>
      <c r="W90" s="87">
        <f t="shared" si="18"/>
        <v>221610</v>
      </c>
      <c r="X90" s="88">
        <f t="shared" si="19"/>
        <v>221610</v>
      </c>
      <c r="Y90" s="84" t="s">
        <v>53</v>
      </c>
      <c r="Z90" s="84" t="s">
        <v>53</v>
      </c>
      <c r="AA90" s="84" t="s">
        <v>53</v>
      </c>
      <c r="AB90" s="84" t="s">
        <v>53</v>
      </c>
      <c r="AC90" s="84" t="s">
        <v>53</v>
      </c>
      <c r="AD90" s="84" t="s">
        <v>53</v>
      </c>
      <c r="AE90" s="84" t="s">
        <v>51</v>
      </c>
      <c r="AF90" s="84" t="s">
        <v>51</v>
      </c>
      <c r="AG90" s="5"/>
    </row>
    <row r="91" spans="1:33" x14ac:dyDescent="0.25">
      <c r="A91" s="94">
        <f t="shared" si="13"/>
        <v>80</v>
      </c>
      <c r="B91" s="99" t="s">
        <v>695</v>
      </c>
      <c r="C91" s="83" t="s">
        <v>696</v>
      </c>
      <c r="D91" s="83" t="s">
        <v>56</v>
      </c>
      <c r="E91" s="83" t="s">
        <v>179</v>
      </c>
      <c r="F91" s="83" t="s">
        <v>45</v>
      </c>
      <c r="G91" s="83" t="s">
        <v>46</v>
      </c>
      <c r="H91" s="83" t="s">
        <v>543</v>
      </c>
      <c r="I91" s="83" t="s">
        <v>528</v>
      </c>
      <c r="J91" s="83" t="s">
        <v>697</v>
      </c>
      <c r="K91" s="83" t="s">
        <v>698</v>
      </c>
      <c r="L91" s="83" t="s">
        <v>3</v>
      </c>
      <c r="M91" s="84" t="s">
        <v>51</v>
      </c>
      <c r="N91" s="83" t="s">
        <v>52</v>
      </c>
      <c r="O91" s="85">
        <v>73</v>
      </c>
      <c r="P91" s="85">
        <f>VLOOKUP(B91,'[1]Student Wthout BRN'!AF$3:AG$294,2,FALSE)</f>
        <v>9</v>
      </c>
      <c r="Q91" s="85">
        <f t="shared" si="14"/>
        <v>64</v>
      </c>
      <c r="R91" s="86">
        <v>8900</v>
      </c>
      <c r="S91" s="87">
        <f t="shared" si="15"/>
        <v>569600</v>
      </c>
      <c r="T91" s="87">
        <f t="shared" si="16"/>
        <v>170880</v>
      </c>
      <c r="U91" s="87">
        <f>VLOOKUP(B91,'Tranche 1-3 2024'!$B$12:$BB$441,53,FALSE)</f>
        <v>649700</v>
      </c>
      <c r="V91" s="87">
        <f t="shared" si="17"/>
        <v>0</v>
      </c>
      <c r="W91" s="87">
        <f t="shared" si="18"/>
        <v>170880</v>
      </c>
      <c r="X91" s="88">
        <f t="shared" si="19"/>
        <v>170880</v>
      </c>
      <c r="Y91" s="84" t="s">
        <v>53</v>
      </c>
      <c r="Z91" s="84" t="s">
        <v>53</v>
      </c>
      <c r="AA91" s="84" t="s">
        <v>53</v>
      </c>
      <c r="AB91" s="84" t="s">
        <v>53</v>
      </c>
      <c r="AC91" s="84" t="s">
        <v>53</v>
      </c>
      <c r="AD91" s="84" t="s">
        <v>53</v>
      </c>
      <c r="AE91" s="84" t="s">
        <v>51</v>
      </c>
      <c r="AF91" s="84" t="s">
        <v>51</v>
      </c>
      <c r="AG91" s="5"/>
    </row>
    <row r="92" spans="1:33" x14ac:dyDescent="0.25">
      <c r="A92" s="94">
        <f t="shared" si="13"/>
        <v>81</v>
      </c>
      <c r="B92" s="99" t="s">
        <v>554</v>
      </c>
      <c r="C92" s="83" t="s">
        <v>555</v>
      </c>
      <c r="D92" s="83" t="s">
        <v>43</v>
      </c>
      <c r="E92" s="83" t="s">
        <v>179</v>
      </c>
      <c r="F92" s="83" t="s">
        <v>45</v>
      </c>
      <c r="G92" s="83" t="s">
        <v>46</v>
      </c>
      <c r="H92" s="83" t="s">
        <v>527</v>
      </c>
      <c r="I92" s="83" t="s">
        <v>528</v>
      </c>
      <c r="J92" s="83" t="s">
        <v>556</v>
      </c>
      <c r="K92" s="83" t="s">
        <v>557</v>
      </c>
      <c r="L92" s="83" t="s">
        <v>3</v>
      </c>
      <c r="M92" s="84" t="s">
        <v>51</v>
      </c>
      <c r="N92" s="83" t="s">
        <v>52</v>
      </c>
      <c r="O92" s="85">
        <v>41</v>
      </c>
      <c r="P92" s="85">
        <f>VLOOKUP(B92,'[1]Student Wthout BRN'!AF$3:AG$294,2,FALSE)</f>
        <v>3</v>
      </c>
      <c r="Q92" s="85">
        <f t="shared" si="14"/>
        <v>38</v>
      </c>
      <c r="R92" s="86">
        <v>8900</v>
      </c>
      <c r="S92" s="87">
        <f t="shared" si="15"/>
        <v>338200</v>
      </c>
      <c r="T92" s="87">
        <f t="shared" si="16"/>
        <v>101460</v>
      </c>
      <c r="U92" s="87">
        <f>VLOOKUP(B92,'Tranche 1-3 2024'!$B$12:$BB$441,53,FALSE)</f>
        <v>364900</v>
      </c>
      <c r="V92" s="87">
        <f t="shared" si="17"/>
        <v>0</v>
      </c>
      <c r="W92" s="87">
        <f t="shared" si="18"/>
        <v>101460</v>
      </c>
      <c r="X92" s="88">
        <f t="shared" si="19"/>
        <v>101460</v>
      </c>
      <c r="Y92" s="84" t="s">
        <v>53</v>
      </c>
      <c r="Z92" s="84" t="s">
        <v>53</v>
      </c>
      <c r="AA92" s="84" t="s">
        <v>53</v>
      </c>
      <c r="AB92" s="84" t="s">
        <v>53</v>
      </c>
      <c r="AC92" s="84" t="s">
        <v>53</v>
      </c>
      <c r="AD92" s="84" t="s">
        <v>53</v>
      </c>
      <c r="AE92" s="84" t="s">
        <v>51</v>
      </c>
      <c r="AF92" s="84" t="s">
        <v>51</v>
      </c>
      <c r="AG92" s="5"/>
    </row>
    <row r="93" spans="1:33" x14ac:dyDescent="0.25">
      <c r="A93" s="94">
        <f t="shared" si="13"/>
        <v>82</v>
      </c>
      <c r="B93" s="99" t="s">
        <v>558</v>
      </c>
      <c r="C93" s="83" t="s">
        <v>559</v>
      </c>
      <c r="D93" s="83" t="s">
        <v>43</v>
      </c>
      <c r="E93" s="83" t="s">
        <v>526</v>
      </c>
      <c r="F93" s="83" t="s">
        <v>58</v>
      </c>
      <c r="G93" s="83" t="s">
        <v>59</v>
      </c>
      <c r="H93" s="83" t="s">
        <v>527</v>
      </c>
      <c r="I93" s="83" t="s">
        <v>528</v>
      </c>
      <c r="J93" s="83" t="s">
        <v>560</v>
      </c>
      <c r="K93" s="83" t="s">
        <v>561</v>
      </c>
      <c r="L93" s="83" t="s">
        <v>3</v>
      </c>
      <c r="M93" s="84" t="s">
        <v>51</v>
      </c>
      <c r="N93" s="83" t="s">
        <v>52</v>
      </c>
      <c r="O93" s="85">
        <v>106</v>
      </c>
      <c r="P93" s="85">
        <f>VLOOKUP(B93,'[1]Student Wthout BRN'!AF$3:AG$294,2,FALSE)</f>
        <v>12</v>
      </c>
      <c r="Q93" s="85">
        <f t="shared" si="14"/>
        <v>94</v>
      </c>
      <c r="R93" s="86">
        <v>8900</v>
      </c>
      <c r="S93" s="87">
        <f t="shared" si="15"/>
        <v>836600</v>
      </c>
      <c r="T93" s="87">
        <f t="shared" si="16"/>
        <v>250980</v>
      </c>
      <c r="U93" s="87">
        <f>VLOOKUP(B93,'Tranche 1-3 2024'!$B$12:$BB$441,53,FALSE)</f>
        <v>943400</v>
      </c>
      <c r="V93" s="87">
        <f t="shared" si="17"/>
        <v>0</v>
      </c>
      <c r="W93" s="87">
        <f t="shared" si="18"/>
        <v>250980</v>
      </c>
      <c r="X93" s="88">
        <f t="shared" si="19"/>
        <v>250980</v>
      </c>
      <c r="Y93" s="84" t="s">
        <v>53</v>
      </c>
      <c r="Z93" s="84" t="s">
        <v>53</v>
      </c>
      <c r="AA93" s="84" t="s">
        <v>53</v>
      </c>
      <c r="AB93" s="84" t="s">
        <v>53</v>
      </c>
      <c r="AC93" s="84" t="s">
        <v>53</v>
      </c>
      <c r="AD93" s="84" t="s">
        <v>53</v>
      </c>
      <c r="AE93" s="84" t="s">
        <v>51</v>
      </c>
      <c r="AF93" s="84" t="s">
        <v>51</v>
      </c>
      <c r="AG93" s="5"/>
    </row>
    <row r="94" spans="1:33" x14ac:dyDescent="0.25">
      <c r="A94" s="94">
        <f t="shared" si="13"/>
        <v>83</v>
      </c>
      <c r="B94" s="99" t="s">
        <v>699</v>
      </c>
      <c r="C94" s="83" t="s">
        <v>700</v>
      </c>
      <c r="D94" s="83" t="s">
        <v>56</v>
      </c>
      <c r="E94" s="83" t="s">
        <v>179</v>
      </c>
      <c r="F94" s="83" t="s">
        <v>45</v>
      </c>
      <c r="G94" s="83" t="s">
        <v>46</v>
      </c>
      <c r="H94" s="83" t="s">
        <v>543</v>
      </c>
      <c r="I94" s="83" t="s">
        <v>528</v>
      </c>
      <c r="J94" s="83" t="s">
        <v>701</v>
      </c>
      <c r="K94" s="83" t="s">
        <v>702</v>
      </c>
      <c r="L94" s="83" t="s">
        <v>3</v>
      </c>
      <c r="M94" s="84" t="s">
        <v>51</v>
      </c>
      <c r="N94" s="83" t="s">
        <v>52</v>
      </c>
      <c r="O94" s="85">
        <v>188</v>
      </c>
      <c r="P94" s="85">
        <f>VLOOKUP(B94,'[1]Student Wthout BRN'!AF$3:AG$294,2,FALSE)</f>
        <v>13</v>
      </c>
      <c r="Q94" s="85">
        <f t="shared" si="14"/>
        <v>175</v>
      </c>
      <c r="R94" s="86">
        <v>8900</v>
      </c>
      <c r="S94" s="87">
        <f t="shared" si="15"/>
        <v>1557500</v>
      </c>
      <c r="T94" s="87">
        <f t="shared" si="16"/>
        <v>467250</v>
      </c>
      <c r="U94" s="87">
        <f>VLOOKUP(B94,'Tranche 1-3 2024'!$B$12:$BB$441,53,FALSE)</f>
        <v>1673200</v>
      </c>
      <c r="V94" s="87">
        <f t="shared" si="17"/>
        <v>0</v>
      </c>
      <c r="W94" s="87">
        <f t="shared" si="18"/>
        <v>467250</v>
      </c>
      <c r="X94" s="88">
        <f t="shared" si="19"/>
        <v>467250</v>
      </c>
      <c r="Y94" s="84" t="s">
        <v>53</v>
      </c>
      <c r="Z94" s="84" t="s">
        <v>53</v>
      </c>
      <c r="AA94" s="84" t="s">
        <v>53</v>
      </c>
      <c r="AB94" s="84" t="s">
        <v>53</v>
      </c>
      <c r="AC94" s="84" t="s">
        <v>53</v>
      </c>
      <c r="AD94" s="84" t="s">
        <v>53</v>
      </c>
      <c r="AE94" s="84" t="s">
        <v>51</v>
      </c>
      <c r="AF94" s="84" t="s">
        <v>51</v>
      </c>
      <c r="AG94" s="5"/>
    </row>
    <row r="95" spans="1:33" x14ac:dyDescent="0.25">
      <c r="A95" s="94">
        <f t="shared" si="13"/>
        <v>84</v>
      </c>
      <c r="B95" s="99" t="s">
        <v>566</v>
      </c>
      <c r="C95" s="83" t="s">
        <v>567</v>
      </c>
      <c r="D95" s="83" t="s">
        <v>43</v>
      </c>
      <c r="E95" s="83" t="s">
        <v>526</v>
      </c>
      <c r="F95" s="83" t="s">
        <v>58</v>
      </c>
      <c r="G95" s="83" t="s">
        <v>59</v>
      </c>
      <c r="H95" s="83" t="s">
        <v>527</v>
      </c>
      <c r="I95" s="83" t="s">
        <v>528</v>
      </c>
      <c r="J95" s="83" t="s">
        <v>568</v>
      </c>
      <c r="K95" s="83" t="s">
        <v>569</v>
      </c>
      <c r="L95" s="83" t="s">
        <v>3</v>
      </c>
      <c r="M95" s="84" t="s">
        <v>51</v>
      </c>
      <c r="N95" s="83" t="s">
        <v>52</v>
      </c>
      <c r="O95" s="85">
        <v>37</v>
      </c>
      <c r="P95" s="85">
        <f>VLOOKUP(B95,'[1]Student Wthout BRN'!AF$3:AG$294,2,FALSE)</f>
        <v>3</v>
      </c>
      <c r="Q95" s="85">
        <f t="shared" si="14"/>
        <v>34</v>
      </c>
      <c r="R95" s="86">
        <v>8900</v>
      </c>
      <c r="S95" s="87">
        <f t="shared" si="15"/>
        <v>302600</v>
      </c>
      <c r="T95" s="87">
        <f t="shared" si="16"/>
        <v>90780</v>
      </c>
      <c r="U95" s="87">
        <f>VLOOKUP(B95,'Tranche 1-3 2024'!$B$12:$BB$441,53,FALSE)</f>
        <v>329300</v>
      </c>
      <c r="V95" s="87">
        <f t="shared" si="17"/>
        <v>0</v>
      </c>
      <c r="W95" s="87">
        <f t="shared" si="18"/>
        <v>90780</v>
      </c>
      <c r="X95" s="88">
        <f t="shared" si="19"/>
        <v>90780</v>
      </c>
      <c r="Y95" s="84" t="s">
        <v>53</v>
      </c>
      <c r="Z95" s="84" t="s">
        <v>53</v>
      </c>
      <c r="AA95" s="84" t="s">
        <v>53</v>
      </c>
      <c r="AB95" s="84" t="s">
        <v>53</v>
      </c>
      <c r="AC95" s="84" t="s">
        <v>53</v>
      </c>
      <c r="AD95" s="84" t="s">
        <v>53</v>
      </c>
      <c r="AE95" s="84" t="s">
        <v>51</v>
      </c>
      <c r="AF95" s="84" t="s">
        <v>51</v>
      </c>
      <c r="AG95" s="5"/>
    </row>
    <row r="96" spans="1:33" x14ac:dyDescent="0.25">
      <c r="A96" s="94">
        <f t="shared" si="13"/>
        <v>85</v>
      </c>
      <c r="B96" s="99" t="s">
        <v>703</v>
      </c>
      <c r="C96" s="83" t="s">
        <v>704</v>
      </c>
      <c r="D96" s="83" t="s">
        <v>56</v>
      </c>
      <c r="E96" s="83" t="s">
        <v>179</v>
      </c>
      <c r="F96" s="83" t="s">
        <v>45</v>
      </c>
      <c r="G96" s="83" t="s">
        <v>46</v>
      </c>
      <c r="H96" s="83" t="s">
        <v>543</v>
      </c>
      <c r="I96" s="83" t="s">
        <v>528</v>
      </c>
      <c r="J96" s="83" t="s">
        <v>705</v>
      </c>
      <c r="K96" s="83" t="s">
        <v>706</v>
      </c>
      <c r="L96" s="83" t="s">
        <v>3</v>
      </c>
      <c r="M96" s="84" t="s">
        <v>51</v>
      </c>
      <c r="N96" s="83" t="s">
        <v>52</v>
      </c>
      <c r="O96" s="85">
        <v>118</v>
      </c>
      <c r="P96" s="85">
        <f>VLOOKUP(B96,'[1]Student Wthout BRN'!AF$3:AG$294,2,FALSE)</f>
        <v>24</v>
      </c>
      <c r="Q96" s="85">
        <f t="shared" si="14"/>
        <v>94</v>
      </c>
      <c r="R96" s="86">
        <v>8900</v>
      </c>
      <c r="S96" s="87">
        <f t="shared" si="15"/>
        <v>836600</v>
      </c>
      <c r="T96" s="87">
        <f t="shared" si="16"/>
        <v>250980</v>
      </c>
      <c r="U96" s="87">
        <f>VLOOKUP(B96,'Tranche 1-3 2024'!$B$12:$BB$441,53,FALSE)</f>
        <v>1050200</v>
      </c>
      <c r="V96" s="87">
        <f t="shared" si="17"/>
        <v>0</v>
      </c>
      <c r="W96" s="87">
        <f t="shared" si="18"/>
        <v>250980</v>
      </c>
      <c r="X96" s="88">
        <f t="shared" si="19"/>
        <v>250980</v>
      </c>
      <c r="Y96" s="84" t="s">
        <v>53</v>
      </c>
      <c r="Z96" s="84" t="s">
        <v>53</v>
      </c>
      <c r="AA96" s="84" t="s">
        <v>53</v>
      </c>
      <c r="AB96" s="84" t="s">
        <v>53</v>
      </c>
      <c r="AC96" s="84" t="s">
        <v>53</v>
      </c>
      <c r="AD96" s="84" t="s">
        <v>53</v>
      </c>
      <c r="AE96" s="84" t="s">
        <v>51</v>
      </c>
      <c r="AF96" s="84" t="s">
        <v>51</v>
      </c>
      <c r="AG96" s="5"/>
    </row>
    <row r="97" spans="1:33" x14ac:dyDescent="0.25">
      <c r="A97" s="94">
        <f t="shared" si="13"/>
        <v>86</v>
      </c>
      <c r="B97" s="99" t="s">
        <v>627</v>
      </c>
      <c r="C97" s="83" t="s">
        <v>628</v>
      </c>
      <c r="D97" s="83" t="s">
        <v>43</v>
      </c>
      <c r="E97" s="83" t="s">
        <v>526</v>
      </c>
      <c r="F97" s="83" t="s">
        <v>58</v>
      </c>
      <c r="G97" s="83" t="s">
        <v>59</v>
      </c>
      <c r="H97" s="83" t="s">
        <v>612</v>
      </c>
      <c r="I97" s="83" t="s">
        <v>528</v>
      </c>
      <c r="J97" s="83" t="s">
        <v>629</v>
      </c>
      <c r="K97" s="83" t="s">
        <v>630</v>
      </c>
      <c r="L97" s="83" t="s">
        <v>3</v>
      </c>
      <c r="M97" s="84" t="s">
        <v>51</v>
      </c>
      <c r="N97" s="83" t="s">
        <v>52</v>
      </c>
      <c r="O97" s="85">
        <v>118</v>
      </c>
      <c r="P97" s="85">
        <f>VLOOKUP(B97,'[1]Student Wthout BRN'!AF$3:AG$294,2,FALSE)</f>
        <v>11</v>
      </c>
      <c r="Q97" s="85">
        <f t="shared" si="14"/>
        <v>107</v>
      </c>
      <c r="R97" s="86">
        <v>8900</v>
      </c>
      <c r="S97" s="87">
        <f t="shared" si="15"/>
        <v>952300</v>
      </c>
      <c r="T97" s="87">
        <f t="shared" si="16"/>
        <v>285690</v>
      </c>
      <c r="U97" s="87">
        <f>VLOOKUP(B97,'Tranche 1-3 2024'!$B$12:$BB$441,53,FALSE)</f>
        <v>1050200</v>
      </c>
      <c r="V97" s="87">
        <f t="shared" si="17"/>
        <v>0</v>
      </c>
      <c r="W97" s="87">
        <f t="shared" si="18"/>
        <v>285690</v>
      </c>
      <c r="X97" s="88">
        <f t="shared" si="19"/>
        <v>285690</v>
      </c>
      <c r="Y97" s="84" t="s">
        <v>53</v>
      </c>
      <c r="Z97" s="84" t="s">
        <v>53</v>
      </c>
      <c r="AA97" s="84" t="s">
        <v>53</v>
      </c>
      <c r="AB97" s="84" t="s">
        <v>53</v>
      </c>
      <c r="AC97" s="84" t="s">
        <v>53</v>
      </c>
      <c r="AD97" s="84" t="s">
        <v>53</v>
      </c>
      <c r="AE97" s="84" t="s">
        <v>51</v>
      </c>
      <c r="AF97" s="84" t="s">
        <v>51</v>
      </c>
      <c r="AG97" s="5"/>
    </row>
    <row r="98" spans="1:33" x14ac:dyDescent="0.25">
      <c r="A98" s="94">
        <f t="shared" si="13"/>
        <v>87</v>
      </c>
      <c r="B98" s="99" t="s">
        <v>707</v>
      </c>
      <c r="C98" s="83" t="s">
        <v>708</v>
      </c>
      <c r="D98" s="83" t="s">
        <v>56</v>
      </c>
      <c r="E98" s="83" t="s">
        <v>526</v>
      </c>
      <c r="F98" s="83" t="s">
        <v>58</v>
      </c>
      <c r="G98" s="83" t="s">
        <v>59</v>
      </c>
      <c r="H98" s="83" t="s">
        <v>543</v>
      </c>
      <c r="I98" s="83" t="s">
        <v>528</v>
      </c>
      <c r="J98" s="83" t="s">
        <v>709</v>
      </c>
      <c r="K98" s="83" t="s">
        <v>710</v>
      </c>
      <c r="L98" s="83" t="s">
        <v>3</v>
      </c>
      <c r="M98" s="84" t="s">
        <v>51</v>
      </c>
      <c r="N98" s="83" t="s">
        <v>52</v>
      </c>
      <c r="O98" s="85">
        <v>94</v>
      </c>
      <c r="P98" s="85">
        <f>VLOOKUP(B98,'[1]Student Wthout BRN'!AF$3:AG$294,2,FALSE)</f>
        <v>41</v>
      </c>
      <c r="Q98" s="85">
        <f t="shared" si="14"/>
        <v>53</v>
      </c>
      <c r="R98" s="86">
        <v>8900</v>
      </c>
      <c r="S98" s="87">
        <f t="shared" si="15"/>
        <v>471700</v>
      </c>
      <c r="T98" s="87">
        <f t="shared" si="16"/>
        <v>141510</v>
      </c>
      <c r="U98" s="87">
        <f>VLOOKUP(B98,'Tranche 1-3 2024'!$B$12:$BB$441,53,FALSE)</f>
        <v>836600</v>
      </c>
      <c r="V98" s="87">
        <f t="shared" si="17"/>
        <v>0</v>
      </c>
      <c r="W98" s="87">
        <f t="shared" si="18"/>
        <v>141510</v>
      </c>
      <c r="X98" s="88">
        <f t="shared" si="19"/>
        <v>141510</v>
      </c>
      <c r="Y98" s="84" t="s">
        <v>53</v>
      </c>
      <c r="Z98" s="84" t="s">
        <v>53</v>
      </c>
      <c r="AA98" s="84" t="s">
        <v>53</v>
      </c>
      <c r="AB98" s="84" t="s">
        <v>53</v>
      </c>
      <c r="AC98" s="84" t="s">
        <v>53</v>
      </c>
      <c r="AD98" s="84" t="s">
        <v>53</v>
      </c>
      <c r="AE98" s="84" t="s">
        <v>51</v>
      </c>
      <c r="AF98" s="84" t="s">
        <v>51</v>
      </c>
      <c r="AG98" s="5"/>
    </row>
    <row r="99" spans="1:33" x14ac:dyDescent="0.25">
      <c r="A99" s="94">
        <f t="shared" si="13"/>
        <v>88</v>
      </c>
      <c r="B99" s="99" t="s">
        <v>631</v>
      </c>
      <c r="C99" s="83" t="s">
        <v>632</v>
      </c>
      <c r="D99" s="83" t="s">
        <v>56</v>
      </c>
      <c r="E99" s="83" t="s">
        <v>526</v>
      </c>
      <c r="F99" s="83" t="s">
        <v>58</v>
      </c>
      <c r="G99" s="83" t="s">
        <v>59</v>
      </c>
      <c r="H99" s="83" t="s">
        <v>612</v>
      </c>
      <c r="I99" s="83" t="s">
        <v>528</v>
      </c>
      <c r="J99" s="83" t="s">
        <v>633</v>
      </c>
      <c r="K99" s="83" t="s">
        <v>634</v>
      </c>
      <c r="L99" s="83" t="s">
        <v>3</v>
      </c>
      <c r="M99" s="84" t="s">
        <v>51</v>
      </c>
      <c r="N99" s="83" t="s">
        <v>52</v>
      </c>
      <c r="O99" s="85">
        <v>97</v>
      </c>
      <c r="P99" s="85">
        <f>VLOOKUP(B99,'[1]Student Wthout BRN'!AF$3:AG$294,2,FALSE)</f>
        <v>10</v>
      </c>
      <c r="Q99" s="85">
        <f t="shared" si="14"/>
        <v>87</v>
      </c>
      <c r="R99" s="86">
        <v>8900</v>
      </c>
      <c r="S99" s="87">
        <f t="shared" si="15"/>
        <v>774300</v>
      </c>
      <c r="T99" s="87">
        <f t="shared" si="16"/>
        <v>232290</v>
      </c>
      <c r="U99" s="87">
        <f>VLOOKUP(B99,'Tranche 1-3 2024'!$B$12:$BB$441,53,FALSE)</f>
        <v>863300</v>
      </c>
      <c r="V99" s="87">
        <f t="shared" si="17"/>
        <v>0</v>
      </c>
      <c r="W99" s="87">
        <f t="shared" si="18"/>
        <v>232290</v>
      </c>
      <c r="X99" s="88">
        <f t="shared" si="19"/>
        <v>232290</v>
      </c>
      <c r="Y99" s="84" t="s">
        <v>53</v>
      </c>
      <c r="Z99" s="84" t="s">
        <v>53</v>
      </c>
      <c r="AA99" s="84" t="s">
        <v>53</v>
      </c>
      <c r="AB99" s="84" t="s">
        <v>53</v>
      </c>
      <c r="AC99" s="84" t="s">
        <v>53</v>
      </c>
      <c r="AD99" s="84" t="s">
        <v>53</v>
      </c>
      <c r="AE99" s="84" t="s">
        <v>51</v>
      </c>
      <c r="AF99" s="84" t="s">
        <v>51</v>
      </c>
      <c r="AG99" s="5" t="s">
        <v>69</v>
      </c>
    </row>
    <row r="100" spans="1:33" x14ac:dyDescent="0.25">
      <c r="A100" s="94">
        <f t="shared" si="13"/>
        <v>89</v>
      </c>
      <c r="B100" s="99" t="s">
        <v>574</v>
      </c>
      <c r="C100" s="83" t="s">
        <v>575</v>
      </c>
      <c r="D100" s="83" t="s">
        <v>43</v>
      </c>
      <c r="E100" s="83" t="s">
        <v>526</v>
      </c>
      <c r="F100" s="83" t="s">
        <v>58</v>
      </c>
      <c r="G100" s="83" t="s">
        <v>59</v>
      </c>
      <c r="H100" s="83" t="s">
        <v>527</v>
      </c>
      <c r="I100" s="83" t="s">
        <v>528</v>
      </c>
      <c r="J100" s="83" t="s">
        <v>576</v>
      </c>
      <c r="K100" s="83" t="s">
        <v>577</v>
      </c>
      <c r="L100" s="83" t="s">
        <v>3</v>
      </c>
      <c r="M100" s="84" t="s">
        <v>51</v>
      </c>
      <c r="N100" s="83" t="s">
        <v>52</v>
      </c>
      <c r="O100" s="85">
        <v>75</v>
      </c>
      <c r="P100" s="85">
        <f>VLOOKUP(B100,'[1]Student Wthout BRN'!AF$3:AG$294,2,FALSE)</f>
        <v>1</v>
      </c>
      <c r="Q100" s="85">
        <f t="shared" si="14"/>
        <v>74</v>
      </c>
      <c r="R100" s="86">
        <v>8900</v>
      </c>
      <c r="S100" s="87">
        <f t="shared" si="15"/>
        <v>658600</v>
      </c>
      <c r="T100" s="87">
        <f t="shared" si="16"/>
        <v>197580</v>
      </c>
      <c r="U100" s="87">
        <f>VLOOKUP(B100,'Tranche 1-3 2024'!$B$12:$BB$441,53,FALSE)</f>
        <v>667500</v>
      </c>
      <c r="V100" s="87">
        <f t="shared" si="17"/>
        <v>0</v>
      </c>
      <c r="W100" s="87">
        <f t="shared" si="18"/>
        <v>197580</v>
      </c>
      <c r="X100" s="88">
        <f t="shared" si="19"/>
        <v>197580</v>
      </c>
      <c r="Y100" s="84" t="s">
        <v>53</v>
      </c>
      <c r="Z100" s="84" t="s">
        <v>53</v>
      </c>
      <c r="AA100" s="84" t="s">
        <v>53</v>
      </c>
      <c r="AB100" s="84" t="s">
        <v>53</v>
      </c>
      <c r="AC100" s="84" t="s">
        <v>53</v>
      </c>
      <c r="AD100" s="84" t="s">
        <v>53</v>
      </c>
      <c r="AE100" s="84" t="s">
        <v>51</v>
      </c>
      <c r="AF100" s="84" t="s">
        <v>51</v>
      </c>
      <c r="AG100" s="5"/>
    </row>
    <row r="101" spans="1:33" x14ac:dyDescent="0.25">
      <c r="A101" s="94">
        <f t="shared" si="13"/>
        <v>90</v>
      </c>
      <c r="B101" s="99" t="s">
        <v>578</v>
      </c>
      <c r="C101" s="83" t="s">
        <v>579</v>
      </c>
      <c r="D101" s="83" t="s">
        <v>56</v>
      </c>
      <c r="E101" s="83" t="s">
        <v>526</v>
      </c>
      <c r="F101" s="83" t="s">
        <v>58</v>
      </c>
      <c r="G101" s="83" t="s">
        <v>59</v>
      </c>
      <c r="H101" s="83" t="s">
        <v>527</v>
      </c>
      <c r="I101" s="83" t="s">
        <v>528</v>
      </c>
      <c r="J101" s="83" t="s">
        <v>580</v>
      </c>
      <c r="K101" s="83" t="s">
        <v>581</v>
      </c>
      <c r="L101" s="83" t="s">
        <v>3</v>
      </c>
      <c r="M101" s="84" t="s">
        <v>51</v>
      </c>
      <c r="N101" s="83" t="s">
        <v>52</v>
      </c>
      <c r="O101" s="85">
        <v>32</v>
      </c>
      <c r="P101" s="85"/>
      <c r="Q101" s="85">
        <f t="shared" si="14"/>
        <v>32</v>
      </c>
      <c r="R101" s="86">
        <v>8900</v>
      </c>
      <c r="S101" s="87">
        <f t="shared" si="15"/>
        <v>284800</v>
      </c>
      <c r="T101" s="87">
        <f t="shared" si="16"/>
        <v>85440</v>
      </c>
      <c r="U101" s="87">
        <f>VLOOKUP(B101,'Tranche 1-3 2024'!$B$12:$BB$441,53,FALSE)</f>
        <v>284800</v>
      </c>
      <c r="V101" s="87">
        <f t="shared" si="17"/>
        <v>0</v>
      </c>
      <c r="W101" s="87">
        <f t="shared" si="18"/>
        <v>85440</v>
      </c>
      <c r="X101" s="88">
        <f t="shared" si="19"/>
        <v>85440</v>
      </c>
      <c r="Y101" s="84" t="s">
        <v>53</v>
      </c>
      <c r="Z101" s="84" t="s">
        <v>53</v>
      </c>
      <c r="AA101" s="84" t="s">
        <v>53</v>
      </c>
      <c r="AB101" s="84" t="s">
        <v>53</v>
      </c>
      <c r="AC101" s="84" t="s">
        <v>53</v>
      </c>
      <c r="AD101" s="84" t="s">
        <v>53</v>
      </c>
      <c r="AE101" s="84" t="s">
        <v>51</v>
      </c>
      <c r="AF101" s="84" t="s">
        <v>51</v>
      </c>
      <c r="AG101" s="5"/>
    </row>
    <row r="102" spans="1:33" x14ac:dyDescent="0.25">
      <c r="A102" s="94">
        <f t="shared" si="13"/>
        <v>91</v>
      </c>
      <c r="B102" s="99" t="s">
        <v>711</v>
      </c>
      <c r="C102" s="83" t="s">
        <v>712</v>
      </c>
      <c r="D102" s="83" t="s">
        <v>43</v>
      </c>
      <c r="E102" s="83" t="s">
        <v>526</v>
      </c>
      <c r="F102" s="83" t="s">
        <v>58</v>
      </c>
      <c r="G102" s="83" t="s">
        <v>59</v>
      </c>
      <c r="H102" s="83" t="s">
        <v>543</v>
      </c>
      <c r="I102" s="83" t="s">
        <v>528</v>
      </c>
      <c r="J102" s="83" t="s">
        <v>713</v>
      </c>
      <c r="K102" s="83" t="s">
        <v>714</v>
      </c>
      <c r="L102" s="83" t="s">
        <v>3</v>
      </c>
      <c r="M102" s="84" t="s">
        <v>51</v>
      </c>
      <c r="N102" s="83" t="s">
        <v>52</v>
      </c>
      <c r="O102" s="85">
        <v>155</v>
      </c>
      <c r="P102" s="85">
        <f>VLOOKUP(B102,'[1]Student Wthout BRN'!AF$3:AG$294,2,FALSE)</f>
        <v>23</v>
      </c>
      <c r="Q102" s="85">
        <f t="shared" si="14"/>
        <v>132</v>
      </c>
      <c r="R102" s="86">
        <v>8900</v>
      </c>
      <c r="S102" s="87">
        <f t="shared" si="15"/>
        <v>1174800</v>
      </c>
      <c r="T102" s="87">
        <f t="shared" si="16"/>
        <v>352440</v>
      </c>
      <c r="U102" s="87">
        <f>VLOOKUP(B102,'Tranche 1-3 2024'!$B$12:$BB$441,53,FALSE)</f>
        <v>1379500</v>
      </c>
      <c r="V102" s="87">
        <f t="shared" si="17"/>
        <v>0</v>
      </c>
      <c r="W102" s="87">
        <f t="shared" si="18"/>
        <v>352440</v>
      </c>
      <c r="X102" s="88">
        <f t="shared" si="19"/>
        <v>352440</v>
      </c>
      <c r="Y102" s="84" t="s">
        <v>53</v>
      </c>
      <c r="Z102" s="84" t="s">
        <v>53</v>
      </c>
      <c r="AA102" s="84" t="s">
        <v>53</v>
      </c>
      <c r="AB102" s="84" t="s">
        <v>53</v>
      </c>
      <c r="AC102" s="84" t="s">
        <v>53</v>
      </c>
      <c r="AD102" s="84" t="s">
        <v>53</v>
      </c>
      <c r="AE102" s="84" t="s">
        <v>51</v>
      </c>
      <c r="AF102" s="84" t="s">
        <v>51</v>
      </c>
      <c r="AG102" s="5"/>
    </row>
    <row r="103" spans="1:33" x14ac:dyDescent="0.25">
      <c r="A103" s="94">
        <f t="shared" si="13"/>
        <v>92</v>
      </c>
      <c r="B103" s="99" t="s">
        <v>655</v>
      </c>
      <c r="C103" s="83" t="s">
        <v>656</v>
      </c>
      <c r="D103" s="83" t="s">
        <v>43</v>
      </c>
      <c r="E103" s="83" t="s">
        <v>44</v>
      </c>
      <c r="F103" s="83" t="s">
        <v>45</v>
      </c>
      <c r="G103" s="83" t="s">
        <v>46</v>
      </c>
      <c r="H103" s="83" t="s">
        <v>543</v>
      </c>
      <c r="I103" s="83" t="s">
        <v>528</v>
      </c>
      <c r="J103" s="83" t="s">
        <v>657</v>
      </c>
      <c r="K103" s="83" t="s">
        <v>658</v>
      </c>
      <c r="L103" s="83" t="s">
        <v>3</v>
      </c>
      <c r="M103" s="84" t="s">
        <v>51</v>
      </c>
      <c r="N103" s="83" t="s">
        <v>52</v>
      </c>
      <c r="O103" s="85">
        <v>116</v>
      </c>
      <c r="P103" s="85">
        <f>VLOOKUP(B103,'[1]Student Wthout BRN'!AF$3:AG$294,2,FALSE)</f>
        <v>8</v>
      </c>
      <c r="Q103" s="85">
        <f t="shared" si="14"/>
        <v>108</v>
      </c>
      <c r="R103" s="86">
        <v>8900</v>
      </c>
      <c r="S103" s="87">
        <f t="shared" si="15"/>
        <v>961200</v>
      </c>
      <c r="T103" s="87">
        <f t="shared" si="16"/>
        <v>288360</v>
      </c>
      <c r="U103" s="87">
        <f>VLOOKUP(B103,'Tranche 1-3 2024'!$B$12:$BB$441,53,FALSE)</f>
        <v>1032400</v>
      </c>
      <c r="V103" s="87">
        <f t="shared" si="17"/>
        <v>0</v>
      </c>
      <c r="W103" s="87">
        <f t="shared" si="18"/>
        <v>288360</v>
      </c>
      <c r="X103" s="88">
        <f t="shared" si="19"/>
        <v>288360</v>
      </c>
      <c r="Y103" s="84" t="s">
        <v>53</v>
      </c>
      <c r="Z103" s="84" t="s">
        <v>53</v>
      </c>
      <c r="AA103" s="84" t="s">
        <v>53</v>
      </c>
      <c r="AB103" s="84" t="s">
        <v>53</v>
      </c>
      <c r="AC103" s="84" t="s">
        <v>53</v>
      </c>
      <c r="AD103" s="84" t="s">
        <v>53</v>
      </c>
      <c r="AE103" s="84" t="s">
        <v>51</v>
      </c>
      <c r="AF103" s="84" t="s">
        <v>51</v>
      </c>
      <c r="AG103" s="5"/>
    </row>
    <row r="104" spans="1:33" x14ac:dyDescent="0.25">
      <c r="A104" s="94">
        <f t="shared" si="13"/>
        <v>93</v>
      </c>
      <c r="B104" s="99" t="s">
        <v>586</v>
      </c>
      <c r="C104" s="83" t="s">
        <v>587</v>
      </c>
      <c r="D104" s="83" t="s">
        <v>43</v>
      </c>
      <c r="E104" s="83" t="s">
        <v>526</v>
      </c>
      <c r="F104" s="83" t="s">
        <v>58</v>
      </c>
      <c r="G104" s="83" t="s">
        <v>59</v>
      </c>
      <c r="H104" s="83" t="s">
        <v>527</v>
      </c>
      <c r="I104" s="83" t="s">
        <v>528</v>
      </c>
      <c r="J104" s="83" t="s">
        <v>588</v>
      </c>
      <c r="K104" s="83" t="s">
        <v>589</v>
      </c>
      <c r="L104" s="83" t="s">
        <v>3</v>
      </c>
      <c r="M104" s="84" t="s">
        <v>51</v>
      </c>
      <c r="N104" s="83" t="s">
        <v>52</v>
      </c>
      <c r="O104" s="85">
        <v>86</v>
      </c>
      <c r="P104" s="85"/>
      <c r="Q104" s="85">
        <f t="shared" si="14"/>
        <v>86</v>
      </c>
      <c r="R104" s="86">
        <v>8900</v>
      </c>
      <c r="S104" s="87">
        <f t="shared" si="15"/>
        <v>765400</v>
      </c>
      <c r="T104" s="87">
        <f t="shared" si="16"/>
        <v>229620</v>
      </c>
      <c r="U104" s="87">
        <f>VLOOKUP(B104,'Tranche 1-3 2024'!$B$12:$BB$441,53,FALSE)</f>
        <v>783200</v>
      </c>
      <c r="V104" s="87">
        <f t="shared" si="17"/>
        <v>-17800</v>
      </c>
      <c r="W104" s="87">
        <f t="shared" si="18"/>
        <v>211820</v>
      </c>
      <c r="X104" s="88">
        <f t="shared" si="19"/>
        <v>211820</v>
      </c>
      <c r="Y104" s="84" t="s">
        <v>53</v>
      </c>
      <c r="Z104" s="84" t="s">
        <v>53</v>
      </c>
      <c r="AA104" s="84" t="s">
        <v>53</v>
      </c>
      <c r="AB104" s="84" t="s">
        <v>53</v>
      </c>
      <c r="AC104" s="84" t="s">
        <v>53</v>
      </c>
      <c r="AD104" s="84" t="s">
        <v>53</v>
      </c>
      <c r="AE104" s="84" t="s">
        <v>51</v>
      </c>
      <c r="AF104" s="84" t="s">
        <v>51</v>
      </c>
      <c r="AG104" s="5"/>
    </row>
    <row r="105" spans="1:33" x14ac:dyDescent="0.25">
      <c r="A105" s="94">
        <f t="shared" si="13"/>
        <v>94</v>
      </c>
      <c r="B105" s="99" t="s">
        <v>582</v>
      </c>
      <c r="C105" s="83" t="s">
        <v>583</v>
      </c>
      <c r="D105" s="83" t="s">
        <v>43</v>
      </c>
      <c r="E105" s="83" t="s">
        <v>526</v>
      </c>
      <c r="F105" s="83" t="s">
        <v>58</v>
      </c>
      <c r="G105" s="83" t="s">
        <v>59</v>
      </c>
      <c r="H105" s="83" t="s">
        <v>527</v>
      </c>
      <c r="I105" s="83" t="s">
        <v>528</v>
      </c>
      <c r="J105" s="83" t="s">
        <v>584</v>
      </c>
      <c r="K105" s="83" t="s">
        <v>585</v>
      </c>
      <c r="L105" s="83" t="s">
        <v>3</v>
      </c>
      <c r="M105" s="84" t="s">
        <v>51</v>
      </c>
      <c r="N105" s="83" t="s">
        <v>52</v>
      </c>
      <c r="O105" s="85">
        <v>125</v>
      </c>
      <c r="P105" s="85">
        <f>VLOOKUP(B105,'[1]Student Wthout BRN'!AF$3:AG$294,2,FALSE)</f>
        <v>23</v>
      </c>
      <c r="Q105" s="85">
        <f t="shared" si="14"/>
        <v>102</v>
      </c>
      <c r="R105" s="86">
        <v>8900</v>
      </c>
      <c r="S105" s="87">
        <f t="shared" si="15"/>
        <v>907800</v>
      </c>
      <c r="T105" s="87">
        <f t="shared" si="16"/>
        <v>272340</v>
      </c>
      <c r="U105" s="87">
        <f>VLOOKUP(B105,'Tranche 1-3 2024'!$B$12:$BB$441,53,FALSE)</f>
        <v>1112500</v>
      </c>
      <c r="V105" s="87">
        <f t="shared" si="17"/>
        <v>0</v>
      </c>
      <c r="W105" s="87">
        <f t="shared" si="18"/>
        <v>272340</v>
      </c>
      <c r="X105" s="88">
        <f t="shared" si="19"/>
        <v>272340</v>
      </c>
      <c r="Y105" s="84" t="s">
        <v>53</v>
      </c>
      <c r="Z105" s="84" t="s">
        <v>53</v>
      </c>
      <c r="AA105" s="84" t="s">
        <v>53</v>
      </c>
      <c r="AB105" s="84" t="s">
        <v>53</v>
      </c>
      <c r="AC105" s="84" t="s">
        <v>53</v>
      </c>
      <c r="AD105" s="84" t="s">
        <v>53</v>
      </c>
      <c r="AE105" s="84" t="s">
        <v>51</v>
      </c>
      <c r="AF105" s="84" t="s">
        <v>51</v>
      </c>
      <c r="AG105" s="5"/>
    </row>
    <row r="106" spans="1:33" x14ac:dyDescent="0.25">
      <c r="A106" s="94">
        <f t="shared" si="13"/>
        <v>95</v>
      </c>
      <c r="B106" s="99" t="s">
        <v>715</v>
      </c>
      <c r="C106" s="83" t="s">
        <v>716</v>
      </c>
      <c r="D106" s="83" t="s">
        <v>56</v>
      </c>
      <c r="E106" s="83" t="s">
        <v>179</v>
      </c>
      <c r="F106" s="83" t="s">
        <v>45</v>
      </c>
      <c r="G106" s="83" t="s">
        <v>46</v>
      </c>
      <c r="H106" s="83" t="s">
        <v>543</v>
      </c>
      <c r="I106" s="83" t="s">
        <v>528</v>
      </c>
      <c r="J106" s="83" t="s">
        <v>717</v>
      </c>
      <c r="K106" s="83" t="s">
        <v>718</v>
      </c>
      <c r="L106" s="83" t="s">
        <v>3</v>
      </c>
      <c r="M106" s="84" t="s">
        <v>51</v>
      </c>
      <c r="N106" s="83" t="s">
        <v>52</v>
      </c>
      <c r="O106" s="85">
        <v>124</v>
      </c>
      <c r="P106" s="85">
        <f>VLOOKUP(B106,'[1]Student Wthout BRN'!AF$3:AG$294,2,FALSE)</f>
        <v>26</v>
      </c>
      <c r="Q106" s="85">
        <f t="shared" si="14"/>
        <v>98</v>
      </c>
      <c r="R106" s="86">
        <v>8900</v>
      </c>
      <c r="S106" s="87">
        <f t="shared" si="15"/>
        <v>872200</v>
      </c>
      <c r="T106" s="87">
        <f t="shared" si="16"/>
        <v>261660</v>
      </c>
      <c r="U106" s="87">
        <f>VLOOKUP(B106,'Tranche 1-3 2024'!$B$12:$BB$441,53,FALSE)</f>
        <v>1103600</v>
      </c>
      <c r="V106" s="87">
        <f t="shared" si="17"/>
        <v>0</v>
      </c>
      <c r="W106" s="87">
        <f t="shared" si="18"/>
        <v>261660</v>
      </c>
      <c r="X106" s="88">
        <f t="shared" si="19"/>
        <v>261660</v>
      </c>
      <c r="Y106" s="84" t="s">
        <v>53</v>
      </c>
      <c r="Z106" s="84" t="s">
        <v>53</v>
      </c>
      <c r="AA106" s="84" t="s">
        <v>53</v>
      </c>
      <c r="AB106" s="84" t="s">
        <v>53</v>
      </c>
      <c r="AC106" s="84" t="s">
        <v>53</v>
      </c>
      <c r="AD106" s="84" t="s">
        <v>53</v>
      </c>
      <c r="AE106" s="84" t="s">
        <v>51</v>
      </c>
      <c r="AF106" s="84" t="s">
        <v>51</v>
      </c>
      <c r="AG106" s="5"/>
    </row>
    <row r="107" spans="1:33" x14ac:dyDescent="0.25">
      <c r="A107" s="94">
        <f t="shared" si="13"/>
        <v>96</v>
      </c>
      <c r="B107" s="99" t="s">
        <v>719</v>
      </c>
      <c r="C107" s="83" t="s">
        <v>720</v>
      </c>
      <c r="D107" s="83" t="s">
        <v>43</v>
      </c>
      <c r="E107" s="83" t="s">
        <v>526</v>
      </c>
      <c r="F107" s="83" t="s">
        <v>58</v>
      </c>
      <c r="G107" s="83" t="s">
        <v>59</v>
      </c>
      <c r="H107" s="83" t="s">
        <v>543</v>
      </c>
      <c r="I107" s="83" t="s">
        <v>528</v>
      </c>
      <c r="J107" s="83" t="s">
        <v>721</v>
      </c>
      <c r="K107" s="83" t="s">
        <v>722</v>
      </c>
      <c r="L107" s="83" t="s">
        <v>3</v>
      </c>
      <c r="M107" s="84" t="s">
        <v>51</v>
      </c>
      <c r="N107" s="83" t="s">
        <v>52</v>
      </c>
      <c r="O107" s="85">
        <v>145</v>
      </c>
      <c r="P107" s="85">
        <f>VLOOKUP(B107,'[1]Student Wthout BRN'!AF$3:AG$294,2,FALSE)</f>
        <v>12</v>
      </c>
      <c r="Q107" s="85">
        <f t="shared" si="14"/>
        <v>133</v>
      </c>
      <c r="R107" s="86">
        <v>8900</v>
      </c>
      <c r="S107" s="87">
        <f t="shared" si="15"/>
        <v>1183700</v>
      </c>
      <c r="T107" s="87">
        <f t="shared" si="16"/>
        <v>355110</v>
      </c>
      <c r="U107" s="87">
        <f>VLOOKUP(B107,'Tranche 1-3 2024'!$B$12:$BB$441,53,FALSE)</f>
        <v>1290500</v>
      </c>
      <c r="V107" s="87">
        <f t="shared" si="17"/>
        <v>0</v>
      </c>
      <c r="W107" s="87">
        <f t="shared" si="18"/>
        <v>355110</v>
      </c>
      <c r="X107" s="88">
        <f t="shared" si="19"/>
        <v>355110</v>
      </c>
      <c r="Y107" s="84" t="s">
        <v>53</v>
      </c>
      <c r="Z107" s="84" t="s">
        <v>53</v>
      </c>
      <c r="AA107" s="84" t="s">
        <v>53</v>
      </c>
      <c r="AB107" s="84" t="s">
        <v>53</v>
      </c>
      <c r="AC107" s="84" t="s">
        <v>53</v>
      </c>
      <c r="AD107" s="84" t="s">
        <v>53</v>
      </c>
      <c r="AE107" s="84" t="s">
        <v>51</v>
      </c>
      <c r="AF107" s="84" t="s">
        <v>51</v>
      </c>
      <c r="AG107" s="5"/>
    </row>
    <row r="108" spans="1:33" x14ac:dyDescent="0.25">
      <c r="A108" s="94">
        <f t="shared" si="13"/>
        <v>97</v>
      </c>
      <c r="B108" s="99" t="s">
        <v>723</v>
      </c>
      <c r="C108" s="83" t="s">
        <v>724</v>
      </c>
      <c r="D108" s="83" t="s">
        <v>43</v>
      </c>
      <c r="E108" s="83" t="s">
        <v>526</v>
      </c>
      <c r="F108" s="83" t="s">
        <v>58</v>
      </c>
      <c r="G108" s="83" t="s">
        <v>59</v>
      </c>
      <c r="H108" s="83" t="s">
        <v>543</v>
      </c>
      <c r="I108" s="83" t="s">
        <v>528</v>
      </c>
      <c r="J108" s="83" t="s">
        <v>725</v>
      </c>
      <c r="K108" s="83" t="s">
        <v>726</v>
      </c>
      <c r="L108" s="83" t="s">
        <v>3</v>
      </c>
      <c r="M108" s="84" t="s">
        <v>51</v>
      </c>
      <c r="N108" s="83" t="s">
        <v>52</v>
      </c>
      <c r="O108" s="85">
        <v>48</v>
      </c>
      <c r="P108" s="85">
        <f>VLOOKUP(B108,'[1]Student Wthout BRN'!AF$3:AG$294,2,FALSE)</f>
        <v>18</v>
      </c>
      <c r="Q108" s="85">
        <f t="shared" si="14"/>
        <v>30</v>
      </c>
      <c r="R108" s="86">
        <v>8900</v>
      </c>
      <c r="S108" s="87">
        <f t="shared" si="15"/>
        <v>267000</v>
      </c>
      <c r="T108" s="87">
        <f t="shared" si="16"/>
        <v>80100</v>
      </c>
      <c r="U108" s="87">
        <f>VLOOKUP(B108,'Tranche 1-3 2024'!$B$12:$BB$441,53,FALSE)</f>
        <v>427200</v>
      </c>
      <c r="V108" s="87">
        <f t="shared" si="17"/>
        <v>0</v>
      </c>
      <c r="W108" s="87">
        <f t="shared" si="18"/>
        <v>80100</v>
      </c>
      <c r="X108" s="88">
        <f t="shared" si="19"/>
        <v>80100</v>
      </c>
      <c r="Y108" s="84" t="s">
        <v>53</v>
      </c>
      <c r="Z108" s="84" t="s">
        <v>53</v>
      </c>
      <c r="AA108" s="84" t="s">
        <v>53</v>
      </c>
      <c r="AB108" s="84" t="s">
        <v>53</v>
      </c>
      <c r="AC108" s="84" t="s">
        <v>53</v>
      </c>
      <c r="AD108" s="84" t="s">
        <v>53</v>
      </c>
      <c r="AE108" s="84" t="s">
        <v>51</v>
      </c>
      <c r="AF108" s="84" t="s">
        <v>51</v>
      </c>
      <c r="AG108" s="5"/>
    </row>
    <row r="109" spans="1:33" x14ac:dyDescent="0.25">
      <c r="A109" s="94">
        <f t="shared" si="13"/>
        <v>98</v>
      </c>
      <c r="B109" s="99" t="s">
        <v>590</v>
      </c>
      <c r="C109" s="83" t="s">
        <v>591</v>
      </c>
      <c r="D109" s="83" t="s">
        <v>43</v>
      </c>
      <c r="E109" s="83" t="s">
        <v>526</v>
      </c>
      <c r="F109" s="83" t="s">
        <v>58</v>
      </c>
      <c r="G109" s="83" t="s">
        <v>59</v>
      </c>
      <c r="H109" s="83" t="s">
        <v>527</v>
      </c>
      <c r="I109" s="83" t="s">
        <v>528</v>
      </c>
      <c r="J109" s="83" t="s">
        <v>592</v>
      </c>
      <c r="K109" s="83" t="s">
        <v>593</v>
      </c>
      <c r="L109" s="83" t="s">
        <v>3</v>
      </c>
      <c r="M109" s="84" t="s">
        <v>51</v>
      </c>
      <c r="N109" s="83" t="s">
        <v>52</v>
      </c>
      <c r="O109" s="85">
        <v>72</v>
      </c>
      <c r="P109" s="85">
        <f>VLOOKUP(B109,'[1]Student Wthout BRN'!AF$3:AG$294,2,FALSE)</f>
        <v>10</v>
      </c>
      <c r="Q109" s="85">
        <f t="shared" si="14"/>
        <v>62</v>
      </c>
      <c r="R109" s="86">
        <v>8900</v>
      </c>
      <c r="S109" s="87">
        <f t="shared" si="15"/>
        <v>551800</v>
      </c>
      <c r="T109" s="87">
        <f t="shared" si="16"/>
        <v>165540</v>
      </c>
      <c r="U109" s="87">
        <f>VLOOKUP(B109,'Tranche 1-3 2024'!$B$12:$BB$441,53,FALSE)</f>
        <v>640800</v>
      </c>
      <c r="V109" s="87">
        <f t="shared" si="17"/>
        <v>0</v>
      </c>
      <c r="W109" s="87">
        <f t="shared" si="18"/>
        <v>165540</v>
      </c>
      <c r="X109" s="88">
        <f t="shared" si="19"/>
        <v>165540</v>
      </c>
      <c r="Y109" s="84" t="s">
        <v>53</v>
      </c>
      <c r="Z109" s="84" t="s">
        <v>53</v>
      </c>
      <c r="AA109" s="84" t="s">
        <v>53</v>
      </c>
      <c r="AB109" s="84" t="s">
        <v>53</v>
      </c>
      <c r="AC109" s="84" t="s">
        <v>53</v>
      </c>
      <c r="AD109" s="84" t="s">
        <v>53</v>
      </c>
      <c r="AE109" s="84" t="s">
        <v>51</v>
      </c>
      <c r="AF109" s="84" t="s">
        <v>51</v>
      </c>
      <c r="AG109" s="5"/>
    </row>
    <row r="110" spans="1:33" x14ac:dyDescent="0.25">
      <c r="A110" s="94">
        <f t="shared" si="13"/>
        <v>99</v>
      </c>
      <c r="B110" s="99" t="s">
        <v>594</v>
      </c>
      <c r="C110" s="83" t="s">
        <v>595</v>
      </c>
      <c r="D110" s="83" t="s">
        <v>56</v>
      </c>
      <c r="E110" s="83" t="s">
        <v>526</v>
      </c>
      <c r="F110" s="83" t="s">
        <v>58</v>
      </c>
      <c r="G110" s="83" t="s">
        <v>59</v>
      </c>
      <c r="H110" s="83" t="s">
        <v>527</v>
      </c>
      <c r="I110" s="83" t="s">
        <v>528</v>
      </c>
      <c r="J110" s="83" t="s">
        <v>596</v>
      </c>
      <c r="K110" s="83" t="s">
        <v>597</v>
      </c>
      <c r="L110" s="83" t="s">
        <v>3</v>
      </c>
      <c r="M110" s="84" t="s">
        <v>51</v>
      </c>
      <c r="N110" s="83" t="s">
        <v>52</v>
      </c>
      <c r="O110" s="85">
        <v>45</v>
      </c>
      <c r="P110" s="85">
        <f>VLOOKUP(B110,'[1]Student Wthout BRN'!AF$3:AG$294,2,FALSE)</f>
        <v>3</v>
      </c>
      <c r="Q110" s="85">
        <f t="shared" si="14"/>
        <v>42</v>
      </c>
      <c r="R110" s="86">
        <v>8900</v>
      </c>
      <c r="S110" s="87">
        <f t="shared" si="15"/>
        <v>373800</v>
      </c>
      <c r="T110" s="87">
        <f t="shared" si="16"/>
        <v>112140</v>
      </c>
      <c r="U110" s="87">
        <f>VLOOKUP(B110,'Tranche 1-3 2024'!$B$12:$BB$441,53,FALSE)</f>
        <v>400500</v>
      </c>
      <c r="V110" s="87">
        <f t="shared" si="17"/>
        <v>0</v>
      </c>
      <c r="W110" s="87">
        <f t="shared" si="18"/>
        <v>112140</v>
      </c>
      <c r="X110" s="88">
        <f t="shared" si="19"/>
        <v>112140</v>
      </c>
      <c r="Y110" s="84" t="s">
        <v>53</v>
      </c>
      <c r="Z110" s="84" t="s">
        <v>53</v>
      </c>
      <c r="AA110" s="84" t="s">
        <v>53</v>
      </c>
      <c r="AB110" s="84" t="s">
        <v>53</v>
      </c>
      <c r="AC110" s="84" t="s">
        <v>53</v>
      </c>
      <c r="AD110" s="84" t="s">
        <v>53</v>
      </c>
      <c r="AE110" s="84" t="s">
        <v>51</v>
      </c>
      <c r="AF110" s="84" t="s">
        <v>51</v>
      </c>
      <c r="AG110" s="5"/>
    </row>
    <row r="111" spans="1:33" x14ac:dyDescent="0.25">
      <c r="A111" s="94">
        <f t="shared" si="13"/>
        <v>100</v>
      </c>
      <c r="B111" s="99" t="s">
        <v>598</v>
      </c>
      <c r="C111" s="83" t="s">
        <v>599</v>
      </c>
      <c r="D111" s="83" t="s">
        <v>43</v>
      </c>
      <c r="E111" s="83" t="s">
        <v>526</v>
      </c>
      <c r="F111" s="83" t="s">
        <v>58</v>
      </c>
      <c r="G111" s="83" t="s">
        <v>59</v>
      </c>
      <c r="H111" s="83" t="s">
        <v>527</v>
      </c>
      <c r="I111" s="83" t="s">
        <v>528</v>
      </c>
      <c r="J111" s="83" t="s">
        <v>600</v>
      </c>
      <c r="K111" s="83" t="s">
        <v>601</v>
      </c>
      <c r="L111" s="83" t="s">
        <v>3</v>
      </c>
      <c r="M111" s="84" t="s">
        <v>51</v>
      </c>
      <c r="N111" s="83" t="s">
        <v>52</v>
      </c>
      <c r="O111" s="85">
        <v>63</v>
      </c>
      <c r="P111" s="85">
        <f>VLOOKUP(B111,'[1]Student Wthout BRN'!AF$3:AG$294,2,FALSE)</f>
        <v>2</v>
      </c>
      <c r="Q111" s="85">
        <f t="shared" si="14"/>
        <v>61</v>
      </c>
      <c r="R111" s="86">
        <v>8900</v>
      </c>
      <c r="S111" s="87">
        <f t="shared" si="15"/>
        <v>542900</v>
      </c>
      <c r="T111" s="87">
        <f t="shared" si="16"/>
        <v>162870</v>
      </c>
      <c r="U111" s="87">
        <f>VLOOKUP(B111,'Tranche 1-3 2024'!$B$12:$BB$441,53,FALSE)</f>
        <v>560700</v>
      </c>
      <c r="V111" s="87">
        <f t="shared" si="17"/>
        <v>0</v>
      </c>
      <c r="W111" s="87">
        <f t="shared" si="18"/>
        <v>162870</v>
      </c>
      <c r="X111" s="88">
        <f t="shared" si="19"/>
        <v>162870</v>
      </c>
      <c r="Y111" s="84" t="s">
        <v>53</v>
      </c>
      <c r="Z111" s="84" t="s">
        <v>53</v>
      </c>
      <c r="AA111" s="84" t="s">
        <v>53</v>
      </c>
      <c r="AB111" s="84" t="s">
        <v>53</v>
      </c>
      <c r="AC111" s="84" t="s">
        <v>53</v>
      </c>
      <c r="AD111" s="84" t="s">
        <v>53</v>
      </c>
      <c r="AE111" s="84" t="s">
        <v>51</v>
      </c>
      <c r="AF111" s="84" t="s">
        <v>51</v>
      </c>
      <c r="AG111" s="5"/>
    </row>
    <row r="112" spans="1:33" x14ac:dyDescent="0.25">
      <c r="A112" s="94">
        <f t="shared" si="13"/>
        <v>101</v>
      </c>
      <c r="B112" s="99" t="s">
        <v>691</v>
      </c>
      <c r="C112" s="83" t="s">
        <v>692</v>
      </c>
      <c r="D112" s="83" t="s">
        <v>43</v>
      </c>
      <c r="E112" s="83" t="s">
        <v>526</v>
      </c>
      <c r="F112" s="83" t="s">
        <v>58</v>
      </c>
      <c r="G112" s="83" t="s">
        <v>59</v>
      </c>
      <c r="H112" s="83" t="s">
        <v>543</v>
      </c>
      <c r="I112" s="83" t="s">
        <v>528</v>
      </c>
      <c r="J112" s="83" t="s">
        <v>693</v>
      </c>
      <c r="K112" s="83" t="s">
        <v>694</v>
      </c>
      <c r="L112" s="83" t="s">
        <v>3</v>
      </c>
      <c r="M112" s="84" t="s">
        <v>51</v>
      </c>
      <c r="N112" s="83" t="s">
        <v>52</v>
      </c>
      <c r="O112" s="85">
        <v>149</v>
      </c>
      <c r="P112" s="85">
        <f>VLOOKUP(B112,'[1]Student Wthout BRN'!AF$3:AG$294,2,FALSE)</f>
        <v>13</v>
      </c>
      <c r="Q112" s="85">
        <f t="shared" si="14"/>
        <v>136</v>
      </c>
      <c r="R112" s="86">
        <v>8900</v>
      </c>
      <c r="S112" s="87">
        <f t="shared" si="15"/>
        <v>1210400</v>
      </c>
      <c r="T112" s="87">
        <f t="shared" si="16"/>
        <v>363120</v>
      </c>
      <c r="U112" s="87">
        <f>VLOOKUP(B112,'Tranche 1-3 2024'!$B$12:$BB$441,53,FALSE)</f>
        <v>1326100</v>
      </c>
      <c r="V112" s="87">
        <f t="shared" si="17"/>
        <v>0</v>
      </c>
      <c r="W112" s="87">
        <f t="shared" si="18"/>
        <v>363120</v>
      </c>
      <c r="X112" s="88">
        <f t="shared" si="19"/>
        <v>363120</v>
      </c>
      <c r="Y112" s="84" t="s">
        <v>53</v>
      </c>
      <c r="Z112" s="84" t="s">
        <v>53</v>
      </c>
      <c r="AA112" s="84" t="s">
        <v>53</v>
      </c>
      <c r="AB112" s="84" t="s">
        <v>53</v>
      </c>
      <c r="AC112" s="84" t="s">
        <v>53</v>
      </c>
      <c r="AD112" s="84" t="s">
        <v>53</v>
      </c>
      <c r="AE112" s="84" t="s">
        <v>51</v>
      </c>
      <c r="AF112" s="84" t="s">
        <v>51</v>
      </c>
      <c r="AG112" s="5"/>
    </row>
    <row r="113" spans="1:33" x14ac:dyDescent="0.25">
      <c r="A113" s="94">
        <f t="shared" si="13"/>
        <v>102</v>
      </c>
      <c r="B113" s="99" t="s">
        <v>727</v>
      </c>
      <c r="C113" s="83" t="s">
        <v>728</v>
      </c>
      <c r="D113" s="83" t="s">
        <v>56</v>
      </c>
      <c r="E113" s="83" t="s">
        <v>179</v>
      </c>
      <c r="F113" s="83" t="s">
        <v>45</v>
      </c>
      <c r="G113" s="83" t="s">
        <v>46</v>
      </c>
      <c r="H113" s="83" t="s">
        <v>543</v>
      </c>
      <c r="I113" s="83" t="s">
        <v>528</v>
      </c>
      <c r="J113" s="83" t="s">
        <v>729</v>
      </c>
      <c r="K113" s="83" t="s">
        <v>730</v>
      </c>
      <c r="L113" s="83" t="s">
        <v>3</v>
      </c>
      <c r="M113" s="84" t="s">
        <v>51</v>
      </c>
      <c r="N113" s="83" t="s">
        <v>52</v>
      </c>
      <c r="O113" s="85">
        <v>156</v>
      </c>
      <c r="P113" s="85">
        <f>VLOOKUP(B113,'[1]Student Wthout BRN'!AF$3:AG$294,2,FALSE)</f>
        <v>14</v>
      </c>
      <c r="Q113" s="85">
        <f t="shared" si="14"/>
        <v>142</v>
      </c>
      <c r="R113" s="86">
        <v>8900</v>
      </c>
      <c r="S113" s="87">
        <f t="shared" si="15"/>
        <v>1263800</v>
      </c>
      <c r="T113" s="87">
        <f t="shared" si="16"/>
        <v>379140</v>
      </c>
      <c r="U113" s="87">
        <f>VLOOKUP(B113,'Tranche 1-3 2024'!$B$12:$BB$441,53,FALSE)</f>
        <v>1388400</v>
      </c>
      <c r="V113" s="87">
        <f t="shared" si="17"/>
        <v>0</v>
      </c>
      <c r="W113" s="87">
        <f t="shared" si="18"/>
        <v>379140</v>
      </c>
      <c r="X113" s="88">
        <f t="shared" si="19"/>
        <v>379140</v>
      </c>
      <c r="Y113" s="84" t="s">
        <v>53</v>
      </c>
      <c r="Z113" s="84" t="s">
        <v>53</v>
      </c>
      <c r="AA113" s="84" t="s">
        <v>53</v>
      </c>
      <c r="AB113" s="84" t="s">
        <v>53</v>
      </c>
      <c r="AC113" s="84" t="s">
        <v>53</v>
      </c>
      <c r="AD113" s="84" t="s">
        <v>53</v>
      </c>
      <c r="AE113" s="84" t="s">
        <v>51</v>
      </c>
      <c r="AF113" s="84" t="s">
        <v>51</v>
      </c>
      <c r="AG113" s="5"/>
    </row>
    <row r="114" spans="1:33" x14ac:dyDescent="0.25">
      <c r="A114" s="94">
        <f t="shared" si="13"/>
        <v>103</v>
      </c>
      <c r="B114" s="99" t="s">
        <v>570</v>
      </c>
      <c r="C114" s="83" t="s">
        <v>571</v>
      </c>
      <c r="D114" s="83" t="s">
        <v>56</v>
      </c>
      <c r="E114" s="83" t="s">
        <v>179</v>
      </c>
      <c r="F114" s="83" t="s">
        <v>45</v>
      </c>
      <c r="G114" s="83" t="s">
        <v>46</v>
      </c>
      <c r="H114" s="83" t="s">
        <v>527</v>
      </c>
      <c r="I114" s="83" t="s">
        <v>528</v>
      </c>
      <c r="J114" s="83" t="s">
        <v>572</v>
      </c>
      <c r="K114" s="83" t="s">
        <v>573</v>
      </c>
      <c r="L114" s="83" t="s">
        <v>3</v>
      </c>
      <c r="M114" s="84" t="s">
        <v>51</v>
      </c>
      <c r="N114" s="83" t="s">
        <v>52</v>
      </c>
      <c r="O114" s="85">
        <v>25</v>
      </c>
      <c r="P114" s="85">
        <f>VLOOKUP(B114,'[1]Student Wthout BRN'!AF$3:AG$294,2,FALSE)</f>
        <v>5</v>
      </c>
      <c r="Q114" s="85">
        <f t="shared" si="14"/>
        <v>20</v>
      </c>
      <c r="R114" s="86">
        <v>8900</v>
      </c>
      <c r="S114" s="87">
        <f t="shared" si="15"/>
        <v>178000</v>
      </c>
      <c r="T114" s="87">
        <f t="shared" si="16"/>
        <v>53400</v>
      </c>
      <c r="U114" s="87">
        <f>VLOOKUP(B114,'Tranche 1-3 2024'!$B$12:$BB$441,53,FALSE)</f>
        <v>222500</v>
      </c>
      <c r="V114" s="87">
        <f t="shared" si="17"/>
        <v>0</v>
      </c>
      <c r="W114" s="87">
        <f t="shared" si="18"/>
        <v>53400</v>
      </c>
      <c r="X114" s="88">
        <f t="shared" si="19"/>
        <v>53400</v>
      </c>
      <c r="Y114" s="84" t="s">
        <v>53</v>
      </c>
      <c r="Z114" s="84" t="s">
        <v>53</v>
      </c>
      <c r="AA114" s="84" t="s">
        <v>53</v>
      </c>
      <c r="AB114" s="84" t="s">
        <v>53</v>
      </c>
      <c r="AC114" s="84" t="s">
        <v>53</v>
      </c>
      <c r="AD114" s="84" t="s">
        <v>53</v>
      </c>
      <c r="AE114" s="84" t="s">
        <v>51</v>
      </c>
      <c r="AF114" s="84" t="s">
        <v>51</v>
      </c>
      <c r="AG114" s="5"/>
    </row>
    <row r="115" spans="1:33" x14ac:dyDescent="0.25">
      <c r="A115" s="94">
        <f t="shared" si="13"/>
        <v>104</v>
      </c>
      <c r="B115" s="99" t="s">
        <v>635</v>
      </c>
      <c r="C115" s="83" t="s">
        <v>636</v>
      </c>
      <c r="D115" s="83" t="s">
        <v>43</v>
      </c>
      <c r="E115" s="83" t="s">
        <v>44</v>
      </c>
      <c r="F115" s="83" t="s">
        <v>45</v>
      </c>
      <c r="G115" s="83" t="s">
        <v>46</v>
      </c>
      <c r="H115" s="83" t="s">
        <v>612</v>
      </c>
      <c r="I115" s="83" t="s">
        <v>528</v>
      </c>
      <c r="J115" s="83" t="s">
        <v>637</v>
      </c>
      <c r="K115" s="83" t="s">
        <v>638</v>
      </c>
      <c r="L115" s="83" t="s">
        <v>3</v>
      </c>
      <c r="M115" s="84" t="s">
        <v>51</v>
      </c>
      <c r="N115" s="83" t="s">
        <v>52</v>
      </c>
      <c r="O115" s="85">
        <v>96</v>
      </c>
      <c r="P115" s="85">
        <f>VLOOKUP(B115,'[1]Student Wthout BRN'!AF$3:AG$294,2,FALSE)</f>
        <v>6</v>
      </c>
      <c r="Q115" s="85">
        <f t="shared" si="14"/>
        <v>90</v>
      </c>
      <c r="R115" s="86">
        <v>8900</v>
      </c>
      <c r="S115" s="87">
        <f t="shared" si="15"/>
        <v>801000</v>
      </c>
      <c r="T115" s="87">
        <f t="shared" si="16"/>
        <v>240300</v>
      </c>
      <c r="U115" s="87">
        <f>VLOOKUP(B115,'Tranche 1-3 2024'!$B$12:$BB$441,53,FALSE)</f>
        <v>854400</v>
      </c>
      <c r="V115" s="87">
        <f t="shared" si="17"/>
        <v>0</v>
      </c>
      <c r="W115" s="87">
        <f t="shared" si="18"/>
        <v>240300</v>
      </c>
      <c r="X115" s="88">
        <f t="shared" si="19"/>
        <v>240300</v>
      </c>
      <c r="Y115" s="84" t="s">
        <v>53</v>
      </c>
      <c r="Z115" s="84" t="s">
        <v>53</v>
      </c>
      <c r="AA115" s="84" t="s">
        <v>53</v>
      </c>
      <c r="AB115" s="84" t="s">
        <v>53</v>
      </c>
      <c r="AC115" s="84" t="s">
        <v>53</v>
      </c>
      <c r="AD115" s="84" t="s">
        <v>53</v>
      </c>
      <c r="AE115" s="84" t="s">
        <v>51</v>
      </c>
      <c r="AF115" s="84" t="s">
        <v>51</v>
      </c>
      <c r="AG115" s="5"/>
    </row>
    <row r="116" spans="1:33" x14ac:dyDescent="0.25">
      <c r="A116" s="94">
        <f t="shared" si="13"/>
        <v>105</v>
      </c>
      <c r="B116" s="99" t="s">
        <v>602</v>
      </c>
      <c r="C116" s="83" t="s">
        <v>603</v>
      </c>
      <c r="D116" s="83" t="s">
        <v>43</v>
      </c>
      <c r="E116" s="83" t="s">
        <v>526</v>
      </c>
      <c r="F116" s="83" t="s">
        <v>58</v>
      </c>
      <c r="G116" s="83" t="s">
        <v>59</v>
      </c>
      <c r="H116" s="83" t="s">
        <v>527</v>
      </c>
      <c r="I116" s="83" t="s">
        <v>528</v>
      </c>
      <c r="J116" s="83" t="s">
        <v>604</v>
      </c>
      <c r="K116" s="83" t="s">
        <v>605</v>
      </c>
      <c r="L116" s="83" t="s">
        <v>3</v>
      </c>
      <c r="M116" s="84" t="s">
        <v>51</v>
      </c>
      <c r="N116" s="83" t="s">
        <v>52</v>
      </c>
      <c r="O116" s="85">
        <v>47</v>
      </c>
      <c r="P116" s="85">
        <f>VLOOKUP(B116,'[1]Student Wthout BRN'!AF$3:AG$294,2,FALSE)</f>
        <v>7</v>
      </c>
      <c r="Q116" s="85">
        <f t="shared" si="14"/>
        <v>40</v>
      </c>
      <c r="R116" s="86">
        <v>8900</v>
      </c>
      <c r="S116" s="87">
        <f t="shared" si="15"/>
        <v>356000</v>
      </c>
      <c r="T116" s="87">
        <f t="shared" si="16"/>
        <v>106800</v>
      </c>
      <c r="U116" s="87">
        <f>VLOOKUP(B116,'Tranche 1-3 2024'!$B$12:$BB$441,53,FALSE)</f>
        <v>418300</v>
      </c>
      <c r="V116" s="87">
        <f t="shared" si="17"/>
        <v>0</v>
      </c>
      <c r="W116" s="87">
        <f t="shared" si="18"/>
        <v>106800</v>
      </c>
      <c r="X116" s="88">
        <f t="shared" si="19"/>
        <v>106800</v>
      </c>
      <c r="Y116" s="84" t="s">
        <v>53</v>
      </c>
      <c r="Z116" s="84" t="s">
        <v>53</v>
      </c>
      <c r="AA116" s="84" t="s">
        <v>53</v>
      </c>
      <c r="AB116" s="84" t="s">
        <v>53</v>
      </c>
      <c r="AC116" s="84" t="s">
        <v>53</v>
      </c>
      <c r="AD116" s="84" t="s">
        <v>53</v>
      </c>
      <c r="AE116" s="84" t="s">
        <v>51</v>
      </c>
      <c r="AF116" s="84" t="s">
        <v>51</v>
      </c>
      <c r="AG116" s="5"/>
    </row>
    <row r="117" spans="1:33" x14ac:dyDescent="0.25">
      <c r="A117" s="94">
        <f t="shared" si="13"/>
        <v>106</v>
      </c>
      <c r="B117" s="99" t="s">
        <v>731</v>
      </c>
      <c r="C117" s="83" t="s">
        <v>732</v>
      </c>
      <c r="D117" s="83" t="s">
        <v>43</v>
      </c>
      <c r="E117" s="83" t="s">
        <v>44</v>
      </c>
      <c r="F117" s="83" t="s">
        <v>45</v>
      </c>
      <c r="G117" s="83" t="s">
        <v>46</v>
      </c>
      <c r="H117" s="83" t="s">
        <v>543</v>
      </c>
      <c r="I117" s="83" t="s">
        <v>528</v>
      </c>
      <c r="J117" s="83" t="s">
        <v>733</v>
      </c>
      <c r="K117" s="83" t="s">
        <v>734</v>
      </c>
      <c r="L117" s="83" t="s">
        <v>3</v>
      </c>
      <c r="M117" s="84" t="s">
        <v>51</v>
      </c>
      <c r="N117" s="83" t="s">
        <v>52</v>
      </c>
      <c r="O117" s="85">
        <v>133</v>
      </c>
      <c r="P117" s="85">
        <f>VLOOKUP(B117,'[1]Student Wthout BRN'!AF$3:AG$294,2,FALSE)</f>
        <v>39</v>
      </c>
      <c r="Q117" s="85">
        <f t="shared" si="14"/>
        <v>94</v>
      </c>
      <c r="R117" s="86">
        <v>8900</v>
      </c>
      <c r="S117" s="87">
        <f t="shared" si="15"/>
        <v>836600</v>
      </c>
      <c r="T117" s="87">
        <f t="shared" si="16"/>
        <v>250980</v>
      </c>
      <c r="U117" s="87">
        <f>VLOOKUP(B117,'Tranche 1-3 2024'!$B$12:$BB$441,53,FALSE)</f>
        <v>1183700</v>
      </c>
      <c r="V117" s="87">
        <f t="shared" si="17"/>
        <v>0</v>
      </c>
      <c r="W117" s="87">
        <f t="shared" si="18"/>
        <v>250980</v>
      </c>
      <c r="X117" s="88">
        <f t="shared" si="19"/>
        <v>250980</v>
      </c>
      <c r="Y117" s="84" t="s">
        <v>53</v>
      </c>
      <c r="Z117" s="84" t="s">
        <v>53</v>
      </c>
      <c r="AA117" s="84" t="s">
        <v>53</v>
      </c>
      <c r="AB117" s="84" t="s">
        <v>53</v>
      </c>
      <c r="AC117" s="84" t="s">
        <v>53</v>
      </c>
      <c r="AD117" s="84" t="s">
        <v>53</v>
      </c>
      <c r="AE117" s="84" t="s">
        <v>51</v>
      </c>
      <c r="AF117" s="84" t="s">
        <v>51</v>
      </c>
      <c r="AG117" s="5"/>
    </row>
    <row r="118" spans="1:33" x14ac:dyDescent="0.25">
      <c r="A118" s="94">
        <f t="shared" si="13"/>
        <v>107</v>
      </c>
      <c r="B118" s="99" t="s">
        <v>735</v>
      </c>
      <c r="C118" s="83" t="s">
        <v>736</v>
      </c>
      <c r="D118" s="83" t="s">
        <v>43</v>
      </c>
      <c r="E118" s="83" t="s">
        <v>526</v>
      </c>
      <c r="F118" s="83" t="s">
        <v>58</v>
      </c>
      <c r="G118" s="83" t="s">
        <v>59</v>
      </c>
      <c r="H118" s="83" t="s">
        <v>543</v>
      </c>
      <c r="I118" s="83" t="s">
        <v>528</v>
      </c>
      <c r="J118" s="83" t="s">
        <v>737</v>
      </c>
      <c r="K118" s="83" t="s">
        <v>738</v>
      </c>
      <c r="L118" s="83" t="s">
        <v>3</v>
      </c>
      <c r="M118" s="84" t="s">
        <v>51</v>
      </c>
      <c r="N118" s="83" t="s">
        <v>52</v>
      </c>
      <c r="O118" s="85">
        <v>191</v>
      </c>
      <c r="P118" s="85">
        <f>VLOOKUP(B118,'[1]Student Wthout BRN'!AF$3:AG$294,2,FALSE)</f>
        <v>22</v>
      </c>
      <c r="Q118" s="85">
        <f t="shared" si="14"/>
        <v>169</v>
      </c>
      <c r="R118" s="86">
        <v>8900</v>
      </c>
      <c r="S118" s="87">
        <f t="shared" si="15"/>
        <v>1504100</v>
      </c>
      <c r="T118" s="87">
        <f t="shared" si="16"/>
        <v>451230</v>
      </c>
      <c r="U118" s="87">
        <f>VLOOKUP(B118,'Tranche 1-3 2024'!$B$12:$BB$441,53,FALSE)</f>
        <v>1699900</v>
      </c>
      <c r="V118" s="87">
        <f t="shared" si="17"/>
        <v>0</v>
      </c>
      <c r="W118" s="87">
        <f t="shared" si="18"/>
        <v>451230</v>
      </c>
      <c r="X118" s="88">
        <f t="shared" si="19"/>
        <v>451230</v>
      </c>
      <c r="Y118" s="84" t="s">
        <v>53</v>
      </c>
      <c r="Z118" s="84" t="s">
        <v>53</v>
      </c>
      <c r="AA118" s="84" t="s">
        <v>53</v>
      </c>
      <c r="AB118" s="84" t="s">
        <v>53</v>
      </c>
      <c r="AC118" s="84" t="s">
        <v>53</v>
      </c>
      <c r="AD118" s="84" t="s">
        <v>53</v>
      </c>
      <c r="AE118" s="84" t="s">
        <v>51</v>
      </c>
      <c r="AF118" s="84" t="s">
        <v>51</v>
      </c>
      <c r="AG118" s="5"/>
    </row>
    <row r="119" spans="1:33" x14ac:dyDescent="0.25">
      <c r="A119" s="94">
        <f t="shared" si="13"/>
        <v>108</v>
      </c>
      <c r="B119" s="99" t="s">
        <v>739</v>
      </c>
      <c r="C119" s="83" t="s">
        <v>740</v>
      </c>
      <c r="D119" s="83" t="s">
        <v>56</v>
      </c>
      <c r="E119" s="83" t="s">
        <v>179</v>
      </c>
      <c r="F119" s="83" t="s">
        <v>45</v>
      </c>
      <c r="G119" s="83" t="s">
        <v>46</v>
      </c>
      <c r="H119" s="83" t="s">
        <v>543</v>
      </c>
      <c r="I119" s="83" t="s">
        <v>528</v>
      </c>
      <c r="J119" s="83" t="s">
        <v>741</v>
      </c>
      <c r="K119" s="83" t="s">
        <v>742</v>
      </c>
      <c r="L119" s="83" t="s">
        <v>3</v>
      </c>
      <c r="M119" s="84" t="s">
        <v>51</v>
      </c>
      <c r="N119" s="83" t="s">
        <v>52</v>
      </c>
      <c r="O119" s="85">
        <v>222</v>
      </c>
      <c r="P119" s="85">
        <f>VLOOKUP(B119,'[1]Student Wthout BRN'!AF$3:AG$294,2,FALSE)</f>
        <v>28</v>
      </c>
      <c r="Q119" s="85">
        <f t="shared" si="14"/>
        <v>194</v>
      </c>
      <c r="R119" s="86">
        <v>8900</v>
      </c>
      <c r="S119" s="87">
        <f t="shared" si="15"/>
        <v>1726600</v>
      </c>
      <c r="T119" s="87">
        <f t="shared" si="16"/>
        <v>517980</v>
      </c>
      <c r="U119" s="87">
        <f>VLOOKUP(B119,'Tranche 1-3 2024'!$B$12:$BB$441,53,FALSE)</f>
        <v>1975800</v>
      </c>
      <c r="V119" s="87">
        <f t="shared" si="17"/>
        <v>0</v>
      </c>
      <c r="W119" s="87">
        <f t="shared" si="18"/>
        <v>517980</v>
      </c>
      <c r="X119" s="88">
        <f t="shared" si="19"/>
        <v>517980</v>
      </c>
      <c r="Y119" s="84" t="s">
        <v>53</v>
      </c>
      <c r="Z119" s="84" t="s">
        <v>53</v>
      </c>
      <c r="AA119" s="84" t="s">
        <v>53</v>
      </c>
      <c r="AB119" s="84" t="s">
        <v>53</v>
      </c>
      <c r="AC119" s="84" t="s">
        <v>53</v>
      </c>
      <c r="AD119" s="84" t="s">
        <v>53</v>
      </c>
      <c r="AE119" s="84" t="s">
        <v>51</v>
      </c>
      <c r="AF119" s="84" t="s">
        <v>51</v>
      </c>
      <c r="AG119" s="5"/>
    </row>
    <row r="120" spans="1:33" x14ac:dyDescent="0.25">
      <c r="A120" s="94">
        <f t="shared" si="13"/>
        <v>109</v>
      </c>
      <c r="B120" s="99" t="s">
        <v>743</v>
      </c>
      <c r="C120" s="83" t="s">
        <v>744</v>
      </c>
      <c r="D120" s="83" t="s">
        <v>56</v>
      </c>
      <c r="E120" s="83" t="s">
        <v>179</v>
      </c>
      <c r="F120" s="83" t="s">
        <v>45</v>
      </c>
      <c r="G120" s="83" t="s">
        <v>46</v>
      </c>
      <c r="H120" s="83" t="s">
        <v>543</v>
      </c>
      <c r="I120" s="83" t="s">
        <v>528</v>
      </c>
      <c r="J120" s="83" t="s">
        <v>745</v>
      </c>
      <c r="K120" s="83" t="s">
        <v>746</v>
      </c>
      <c r="L120" s="83" t="s">
        <v>3</v>
      </c>
      <c r="M120" s="84" t="s">
        <v>51</v>
      </c>
      <c r="N120" s="83" t="s">
        <v>52</v>
      </c>
      <c r="O120" s="85">
        <v>213</v>
      </c>
      <c r="P120" s="85">
        <f>VLOOKUP(B120,'[1]Student Wthout BRN'!AF$3:AG$294,2,FALSE)</f>
        <v>12</v>
      </c>
      <c r="Q120" s="85">
        <f t="shared" si="14"/>
        <v>201</v>
      </c>
      <c r="R120" s="86">
        <v>8900</v>
      </c>
      <c r="S120" s="87">
        <f t="shared" si="15"/>
        <v>1788900</v>
      </c>
      <c r="T120" s="87">
        <f t="shared" si="16"/>
        <v>536670</v>
      </c>
      <c r="U120" s="87">
        <f>VLOOKUP(B120,'Tranche 1-3 2024'!$B$12:$BB$441,53,FALSE)</f>
        <v>1895700</v>
      </c>
      <c r="V120" s="87">
        <f t="shared" si="17"/>
        <v>0</v>
      </c>
      <c r="W120" s="87">
        <f t="shared" si="18"/>
        <v>536670</v>
      </c>
      <c r="X120" s="88">
        <f t="shared" si="19"/>
        <v>536670</v>
      </c>
      <c r="Y120" s="84" t="s">
        <v>53</v>
      </c>
      <c r="Z120" s="84" t="s">
        <v>53</v>
      </c>
      <c r="AA120" s="84" t="s">
        <v>53</v>
      </c>
      <c r="AB120" s="84" t="s">
        <v>53</v>
      </c>
      <c r="AC120" s="84" t="s">
        <v>53</v>
      </c>
      <c r="AD120" s="84" t="s">
        <v>53</v>
      </c>
      <c r="AE120" s="84" t="s">
        <v>51</v>
      </c>
      <c r="AF120" s="84" t="s">
        <v>51</v>
      </c>
      <c r="AG120" s="5"/>
    </row>
    <row r="121" spans="1:33" x14ac:dyDescent="0.25">
      <c r="A121" s="94">
        <f t="shared" si="13"/>
        <v>110</v>
      </c>
      <c r="B121" s="99" t="s">
        <v>771</v>
      </c>
      <c r="C121" s="83" t="s">
        <v>772</v>
      </c>
      <c r="D121" s="83" t="s">
        <v>43</v>
      </c>
      <c r="E121" s="83" t="s">
        <v>526</v>
      </c>
      <c r="F121" s="83" t="s">
        <v>58</v>
      </c>
      <c r="G121" s="83" t="s">
        <v>59</v>
      </c>
      <c r="H121" s="83" t="s">
        <v>543</v>
      </c>
      <c r="I121" s="83" t="s">
        <v>528</v>
      </c>
      <c r="J121" s="83" t="s">
        <v>773</v>
      </c>
      <c r="K121" s="83" t="s">
        <v>774</v>
      </c>
      <c r="L121" s="83" t="s">
        <v>3</v>
      </c>
      <c r="M121" s="84" t="s">
        <v>51</v>
      </c>
      <c r="N121" s="83" t="s">
        <v>52</v>
      </c>
      <c r="O121" s="85">
        <v>69</v>
      </c>
      <c r="P121" s="85">
        <f>VLOOKUP(B121,'[1]Student Wthout BRN'!AF$3:AG$294,2,FALSE)</f>
        <v>43</v>
      </c>
      <c r="Q121" s="85">
        <f t="shared" si="14"/>
        <v>26</v>
      </c>
      <c r="R121" s="86">
        <v>8900</v>
      </c>
      <c r="S121" s="87">
        <f t="shared" si="15"/>
        <v>231400</v>
      </c>
      <c r="T121" s="87">
        <f t="shared" si="16"/>
        <v>69420</v>
      </c>
      <c r="U121" s="87">
        <f>VLOOKUP(B121,'Tranche 1-3 2024'!$B$12:$BB$441,53,FALSE)</f>
        <v>614100</v>
      </c>
      <c r="V121" s="87">
        <f t="shared" si="17"/>
        <v>0</v>
      </c>
      <c r="W121" s="87">
        <f t="shared" si="18"/>
        <v>69420</v>
      </c>
      <c r="X121" s="88">
        <f t="shared" si="19"/>
        <v>69420</v>
      </c>
      <c r="Y121" s="84" t="s">
        <v>53</v>
      </c>
      <c r="Z121" s="84" t="s">
        <v>53</v>
      </c>
      <c r="AA121" s="84" t="s">
        <v>53</v>
      </c>
      <c r="AB121" s="84" t="s">
        <v>53</v>
      </c>
      <c r="AC121" s="84" t="s">
        <v>53</v>
      </c>
      <c r="AD121" s="84" t="s">
        <v>53</v>
      </c>
      <c r="AE121" s="84" t="s">
        <v>51</v>
      </c>
      <c r="AF121" s="84" t="s">
        <v>51</v>
      </c>
      <c r="AG121" s="5"/>
    </row>
    <row r="122" spans="1:33" x14ac:dyDescent="0.25">
      <c r="A122" s="94">
        <f t="shared" si="13"/>
        <v>111</v>
      </c>
      <c r="B122" s="99" t="s">
        <v>747</v>
      </c>
      <c r="C122" s="83" t="s">
        <v>748</v>
      </c>
      <c r="D122" s="83" t="s">
        <v>43</v>
      </c>
      <c r="E122" s="83" t="s">
        <v>526</v>
      </c>
      <c r="F122" s="83" t="s">
        <v>58</v>
      </c>
      <c r="G122" s="83" t="s">
        <v>59</v>
      </c>
      <c r="H122" s="83" t="s">
        <v>527</v>
      </c>
      <c r="I122" s="83" t="s">
        <v>528</v>
      </c>
      <c r="J122" s="83" t="s">
        <v>749</v>
      </c>
      <c r="K122" s="83" t="s">
        <v>750</v>
      </c>
      <c r="L122" s="83" t="s">
        <v>3</v>
      </c>
      <c r="M122" s="84" t="s">
        <v>51</v>
      </c>
      <c r="N122" s="83" t="s">
        <v>52</v>
      </c>
      <c r="O122" s="85">
        <v>68</v>
      </c>
      <c r="P122" s="85">
        <f>VLOOKUP(B122,'[1]Student Wthout BRN'!AF$3:AG$294,2,FALSE)</f>
        <v>4</v>
      </c>
      <c r="Q122" s="85">
        <f t="shared" si="14"/>
        <v>64</v>
      </c>
      <c r="R122" s="86">
        <v>8900</v>
      </c>
      <c r="S122" s="87">
        <f t="shared" si="15"/>
        <v>569600</v>
      </c>
      <c r="T122" s="87">
        <f t="shared" si="16"/>
        <v>170880</v>
      </c>
      <c r="U122" s="87">
        <f>VLOOKUP(B122,'Tranche 1-3 2024'!$B$12:$BB$441,53,FALSE)</f>
        <v>605200</v>
      </c>
      <c r="V122" s="87">
        <f t="shared" si="17"/>
        <v>0</v>
      </c>
      <c r="W122" s="87">
        <f t="shared" si="18"/>
        <v>170880</v>
      </c>
      <c r="X122" s="88">
        <f t="shared" si="19"/>
        <v>170880</v>
      </c>
      <c r="Y122" s="84" t="s">
        <v>53</v>
      </c>
      <c r="Z122" s="84" t="s">
        <v>53</v>
      </c>
      <c r="AA122" s="84" t="s">
        <v>53</v>
      </c>
      <c r="AB122" s="84" t="s">
        <v>53</v>
      </c>
      <c r="AC122" s="84" t="s">
        <v>53</v>
      </c>
      <c r="AD122" s="84" t="s">
        <v>53</v>
      </c>
      <c r="AE122" s="84" t="s">
        <v>51</v>
      </c>
      <c r="AF122" s="84" t="s">
        <v>51</v>
      </c>
      <c r="AG122" s="5"/>
    </row>
    <row r="123" spans="1:33" x14ac:dyDescent="0.25">
      <c r="A123" s="94">
        <f t="shared" si="13"/>
        <v>112</v>
      </c>
      <c r="B123" s="99" t="s">
        <v>606</v>
      </c>
      <c r="C123" s="83" t="s">
        <v>607</v>
      </c>
      <c r="D123" s="83" t="s">
        <v>43</v>
      </c>
      <c r="E123" s="83" t="s">
        <v>345</v>
      </c>
      <c r="F123" s="83" t="s">
        <v>45</v>
      </c>
      <c r="G123" s="83" t="s">
        <v>46</v>
      </c>
      <c r="H123" s="83" t="s">
        <v>527</v>
      </c>
      <c r="I123" s="83" t="s">
        <v>528</v>
      </c>
      <c r="J123" s="83" t="s">
        <v>608</v>
      </c>
      <c r="K123" s="83" t="s">
        <v>609</v>
      </c>
      <c r="L123" s="83" t="s">
        <v>3</v>
      </c>
      <c r="M123" s="84" t="s">
        <v>51</v>
      </c>
      <c r="N123" s="83" t="s">
        <v>52</v>
      </c>
      <c r="O123" s="85">
        <v>69</v>
      </c>
      <c r="P123" s="85">
        <f>VLOOKUP(B123,'[1]Student Wthout BRN'!AF$3:AG$294,2,FALSE)</f>
        <v>9</v>
      </c>
      <c r="Q123" s="85">
        <f t="shared" si="14"/>
        <v>60</v>
      </c>
      <c r="R123" s="86">
        <v>8900</v>
      </c>
      <c r="S123" s="87">
        <f t="shared" si="15"/>
        <v>534000</v>
      </c>
      <c r="T123" s="87">
        <f t="shared" si="16"/>
        <v>160200</v>
      </c>
      <c r="U123" s="87">
        <f>VLOOKUP(B123,'Tranche 1-3 2024'!$B$12:$BB$441,53,FALSE)</f>
        <v>614100</v>
      </c>
      <c r="V123" s="87">
        <f t="shared" si="17"/>
        <v>0</v>
      </c>
      <c r="W123" s="87">
        <f t="shared" si="18"/>
        <v>160200</v>
      </c>
      <c r="X123" s="88">
        <f t="shared" si="19"/>
        <v>160200</v>
      </c>
      <c r="Y123" s="84" t="s">
        <v>53</v>
      </c>
      <c r="Z123" s="84" t="s">
        <v>53</v>
      </c>
      <c r="AA123" s="84" t="s">
        <v>53</v>
      </c>
      <c r="AB123" s="84" t="s">
        <v>53</v>
      </c>
      <c r="AC123" s="84" t="s">
        <v>53</v>
      </c>
      <c r="AD123" s="84" t="s">
        <v>53</v>
      </c>
      <c r="AE123" s="84" t="s">
        <v>51</v>
      </c>
      <c r="AF123" s="84" t="s">
        <v>51</v>
      </c>
      <c r="AG123" s="5"/>
    </row>
    <row r="124" spans="1:33" x14ac:dyDescent="0.25">
      <c r="A124" s="94">
        <f t="shared" si="13"/>
        <v>113</v>
      </c>
      <c r="B124" s="99" t="s">
        <v>751</v>
      </c>
      <c r="C124" s="83" t="s">
        <v>752</v>
      </c>
      <c r="D124" s="83" t="s">
        <v>56</v>
      </c>
      <c r="E124" s="83" t="s">
        <v>526</v>
      </c>
      <c r="F124" s="83" t="s">
        <v>58</v>
      </c>
      <c r="G124" s="83" t="s">
        <v>59</v>
      </c>
      <c r="H124" s="83" t="s">
        <v>527</v>
      </c>
      <c r="I124" s="83" t="s">
        <v>528</v>
      </c>
      <c r="J124" s="83" t="s">
        <v>753</v>
      </c>
      <c r="K124" s="83" t="s">
        <v>754</v>
      </c>
      <c r="L124" s="83" t="s">
        <v>3</v>
      </c>
      <c r="M124" s="84" t="s">
        <v>51</v>
      </c>
      <c r="N124" s="83" t="s">
        <v>52</v>
      </c>
      <c r="O124" s="85">
        <v>54</v>
      </c>
      <c r="P124" s="85">
        <f>VLOOKUP(B124,'[1]Student Wthout BRN'!AF$3:AG$294,2,FALSE)</f>
        <v>3</v>
      </c>
      <c r="Q124" s="85">
        <f t="shared" si="14"/>
        <v>51</v>
      </c>
      <c r="R124" s="86">
        <v>8900</v>
      </c>
      <c r="S124" s="87">
        <f t="shared" si="15"/>
        <v>453900</v>
      </c>
      <c r="T124" s="87">
        <f t="shared" si="16"/>
        <v>136170</v>
      </c>
      <c r="U124" s="87">
        <f>VLOOKUP(B124,'Tranche 1-3 2024'!$B$12:$BB$441,53,FALSE)</f>
        <v>480600</v>
      </c>
      <c r="V124" s="87">
        <f t="shared" si="17"/>
        <v>0</v>
      </c>
      <c r="W124" s="87">
        <f t="shared" si="18"/>
        <v>136170</v>
      </c>
      <c r="X124" s="88">
        <f t="shared" si="19"/>
        <v>136170</v>
      </c>
      <c r="Y124" s="84" t="s">
        <v>53</v>
      </c>
      <c r="Z124" s="84" t="s">
        <v>53</v>
      </c>
      <c r="AA124" s="84" t="s">
        <v>53</v>
      </c>
      <c r="AB124" s="84" t="s">
        <v>53</v>
      </c>
      <c r="AC124" s="84" t="s">
        <v>53</v>
      </c>
      <c r="AD124" s="84" t="s">
        <v>53</v>
      </c>
      <c r="AE124" s="84" t="s">
        <v>51</v>
      </c>
      <c r="AF124" s="84" t="s">
        <v>51</v>
      </c>
      <c r="AG124" s="5"/>
    </row>
    <row r="125" spans="1:33" x14ac:dyDescent="0.25">
      <c r="A125" s="94">
        <f t="shared" si="13"/>
        <v>114</v>
      </c>
      <c r="B125" s="99" t="s">
        <v>755</v>
      </c>
      <c r="C125" s="83" t="s">
        <v>756</v>
      </c>
      <c r="D125" s="83" t="s">
        <v>43</v>
      </c>
      <c r="E125" s="83" t="s">
        <v>526</v>
      </c>
      <c r="F125" s="83" t="s">
        <v>58</v>
      </c>
      <c r="G125" s="83" t="s">
        <v>59</v>
      </c>
      <c r="H125" s="83" t="s">
        <v>527</v>
      </c>
      <c r="I125" s="83" t="s">
        <v>528</v>
      </c>
      <c r="J125" s="83" t="s">
        <v>757</v>
      </c>
      <c r="K125" s="83" t="s">
        <v>758</v>
      </c>
      <c r="L125" s="83" t="s">
        <v>3</v>
      </c>
      <c r="M125" s="84" t="s">
        <v>51</v>
      </c>
      <c r="N125" s="83" t="s">
        <v>52</v>
      </c>
      <c r="O125" s="85">
        <v>48</v>
      </c>
      <c r="P125" s="85">
        <f>VLOOKUP(B125,'[1]Student Wthout BRN'!AF$3:AG$294,2,FALSE)</f>
        <v>3</v>
      </c>
      <c r="Q125" s="85">
        <f t="shared" si="14"/>
        <v>45</v>
      </c>
      <c r="R125" s="86">
        <v>8900</v>
      </c>
      <c r="S125" s="87">
        <f t="shared" si="15"/>
        <v>400500</v>
      </c>
      <c r="T125" s="87">
        <f t="shared" si="16"/>
        <v>120150</v>
      </c>
      <c r="U125" s="87">
        <f>VLOOKUP(B125,'Tranche 1-3 2024'!$B$12:$BB$441,53,FALSE)</f>
        <v>427200</v>
      </c>
      <c r="V125" s="87">
        <f t="shared" si="17"/>
        <v>0</v>
      </c>
      <c r="W125" s="87">
        <f t="shared" si="18"/>
        <v>120150</v>
      </c>
      <c r="X125" s="88">
        <f t="shared" si="19"/>
        <v>120150</v>
      </c>
      <c r="Y125" s="84" t="s">
        <v>53</v>
      </c>
      <c r="Z125" s="84" t="s">
        <v>53</v>
      </c>
      <c r="AA125" s="84" t="s">
        <v>53</v>
      </c>
      <c r="AB125" s="84" t="s">
        <v>53</v>
      </c>
      <c r="AC125" s="84" t="s">
        <v>53</v>
      </c>
      <c r="AD125" s="84" t="s">
        <v>53</v>
      </c>
      <c r="AE125" s="84" t="s">
        <v>51</v>
      </c>
      <c r="AF125" s="84" t="s">
        <v>51</v>
      </c>
      <c r="AG125" s="5"/>
    </row>
    <row r="126" spans="1:33" x14ac:dyDescent="0.25">
      <c r="A126" s="94">
        <f t="shared" si="13"/>
        <v>115</v>
      </c>
      <c r="B126" s="99" t="s">
        <v>759</v>
      </c>
      <c r="C126" s="83" t="s">
        <v>760</v>
      </c>
      <c r="D126" s="83" t="s">
        <v>43</v>
      </c>
      <c r="E126" s="83" t="s">
        <v>44</v>
      </c>
      <c r="F126" s="83" t="s">
        <v>45</v>
      </c>
      <c r="G126" s="83" t="s">
        <v>46</v>
      </c>
      <c r="H126" s="83" t="s">
        <v>527</v>
      </c>
      <c r="I126" s="83" t="s">
        <v>528</v>
      </c>
      <c r="J126" s="83" t="s">
        <v>761</v>
      </c>
      <c r="K126" s="83" t="s">
        <v>762</v>
      </c>
      <c r="L126" s="83" t="s">
        <v>3</v>
      </c>
      <c r="M126" s="84" t="s">
        <v>51</v>
      </c>
      <c r="N126" s="83" t="s">
        <v>52</v>
      </c>
      <c r="O126" s="85">
        <v>24</v>
      </c>
      <c r="P126" s="85">
        <f>VLOOKUP(B126,'[1]Student Wthout BRN'!AF$3:AG$294,2,FALSE)</f>
        <v>4</v>
      </c>
      <c r="Q126" s="85">
        <f t="shared" si="14"/>
        <v>20</v>
      </c>
      <c r="R126" s="86">
        <v>8900</v>
      </c>
      <c r="S126" s="87">
        <f t="shared" si="15"/>
        <v>178000</v>
      </c>
      <c r="T126" s="87">
        <f t="shared" si="16"/>
        <v>53400</v>
      </c>
      <c r="U126" s="87">
        <f>VLOOKUP(B126,'Tranche 1-3 2024'!$B$12:$BB$441,53,FALSE)</f>
        <v>213600</v>
      </c>
      <c r="V126" s="87">
        <f t="shared" si="17"/>
        <v>0</v>
      </c>
      <c r="W126" s="87">
        <f t="shared" si="18"/>
        <v>53400</v>
      </c>
      <c r="X126" s="88">
        <f t="shared" si="19"/>
        <v>53400</v>
      </c>
      <c r="Y126" s="84" t="s">
        <v>53</v>
      </c>
      <c r="Z126" s="84" t="s">
        <v>53</v>
      </c>
      <c r="AA126" s="84" t="s">
        <v>53</v>
      </c>
      <c r="AB126" s="84" t="s">
        <v>53</v>
      </c>
      <c r="AC126" s="84" t="s">
        <v>53</v>
      </c>
      <c r="AD126" s="84" t="s">
        <v>53</v>
      </c>
      <c r="AE126" s="84" t="s">
        <v>51</v>
      </c>
      <c r="AF126" s="84" t="s">
        <v>51</v>
      </c>
      <c r="AG126" s="5"/>
    </row>
    <row r="127" spans="1:33" x14ac:dyDescent="0.25">
      <c r="A127" s="94">
        <f t="shared" si="13"/>
        <v>116</v>
      </c>
      <c r="B127" s="99" t="s">
        <v>763</v>
      </c>
      <c r="C127" s="83" t="s">
        <v>764</v>
      </c>
      <c r="D127" s="83" t="s">
        <v>43</v>
      </c>
      <c r="E127" s="83" t="s">
        <v>526</v>
      </c>
      <c r="F127" s="83" t="s">
        <v>58</v>
      </c>
      <c r="G127" s="83" t="s">
        <v>59</v>
      </c>
      <c r="H127" s="83" t="s">
        <v>527</v>
      </c>
      <c r="I127" s="83" t="s">
        <v>528</v>
      </c>
      <c r="J127" s="83" t="s">
        <v>765</v>
      </c>
      <c r="K127" s="83" t="s">
        <v>766</v>
      </c>
      <c r="L127" s="83" t="s">
        <v>3</v>
      </c>
      <c r="M127" s="84" t="s">
        <v>51</v>
      </c>
      <c r="N127" s="83" t="s">
        <v>52</v>
      </c>
      <c r="O127" s="85">
        <v>64</v>
      </c>
      <c r="P127" s="85">
        <f>VLOOKUP(B127,'[1]Student Wthout BRN'!AF$3:AG$294,2,FALSE)</f>
        <v>15</v>
      </c>
      <c r="Q127" s="85">
        <f t="shared" si="14"/>
        <v>49</v>
      </c>
      <c r="R127" s="86">
        <v>8900</v>
      </c>
      <c r="S127" s="87">
        <f t="shared" si="15"/>
        <v>436100</v>
      </c>
      <c r="T127" s="87">
        <f t="shared" si="16"/>
        <v>130830</v>
      </c>
      <c r="U127" s="87">
        <f>VLOOKUP(B127,'Tranche 1-3 2024'!$B$12:$BB$441,53,FALSE)</f>
        <v>569600</v>
      </c>
      <c r="V127" s="87">
        <f t="shared" si="17"/>
        <v>0</v>
      </c>
      <c r="W127" s="87">
        <f t="shared" si="18"/>
        <v>130830</v>
      </c>
      <c r="X127" s="88">
        <f t="shared" si="19"/>
        <v>130830</v>
      </c>
      <c r="Y127" s="84" t="s">
        <v>53</v>
      </c>
      <c r="Z127" s="84" t="s">
        <v>53</v>
      </c>
      <c r="AA127" s="84" t="s">
        <v>53</v>
      </c>
      <c r="AB127" s="84" t="s">
        <v>53</v>
      </c>
      <c r="AC127" s="84" t="s">
        <v>53</v>
      </c>
      <c r="AD127" s="84" t="s">
        <v>53</v>
      </c>
      <c r="AE127" s="84" t="s">
        <v>51</v>
      </c>
      <c r="AF127" s="84" t="s">
        <v>51</v>
      </c>
      <c r="AG127" s="5"/>
    </row>
    <row r="128" spans="1:33" x14ac:dyDescent="0.25">
      <c r="A128" s="94">
        <f t="shared" si="13"/>
        <v>117</v>
      </c>
      <c r="B128" s="99" t="s">
        <v>767</v>
      </c>
      <c r="C128" s="83" t="s">
        <v>768</v>
      </c>
      <c r="D128" s="83" t="s">
        <v>43</v>
      </c>
      <c r="E128" s="83" t="s">
        <v>526</v>
      </c>
      <c r="F128" s="83" t="s">
        <v>58</v>
      </c>
      <c r="G128" s="83" t="s">
        <v>59</v>
      </c>
      <c r="H128" s="83" t="s">
        <v>527</v>
      </c>
      <c r="I128" s="83" t="s">
        <v>528</v>
      </c>
      <c r="J128" s="83" t="s">
        <v>769</v>
      </c>
      <c r="K128" s="83" t="s">
        <v>770</v>
      </c>
      <c r="L128" s="83" t="s">
        <v>3</v>
      </c>
      <c r="M128" s="84" t="s">
        <v>51</v>
      </c>
      <c r="N128" s="83" t="s">
        <v>52</v>
      </c>
      <c r="O128" s="85">
        <v>87</v>
      </c>
      <c r="P128" s="85">
        <f>VLOOKUP(B128,'[1]Student Wthout BRN'!AF$3:AG$294,2,FALSE)</f>
        <v>6</v>
      </c>
      <c r="Q128" s="85">
        <f t="shared" si="14"/>
        <v>81</v>
      </c>
      <c r="R128" s="86">
        <v>8900</v>
      </c>
      <c r="S128" s="87">
        <f t="shared" si="15"/>
        <v>720900</v>
      </c>
      <c r="T128" s="87">
        <f t="shared" si="16"/>
        <v>216270</v>
      </c>
      <c r="U128" s="87">
        <f>VLOOKUP(B128,'Tranche 1-3 2024'!$B$12:$BB$441,53,FALSE)</f>
        <v>774300</v>
      </c>
      <c r="V128" s="87">
        <f t="shared" si="17"/>
        <v>0</v>
      </c>
      <c r="W128" s="87">
        <f t="shared" si="18"/>
        <v>216270</v>
      </c>
      <c r="X128" s="88">
        <f t="shared" si="19"/>
        <v>216270</v>
      </c>
      <c r="Y128" s="84" t="s">
        <v>53</v>
      </c>
      <c r="Z128" s="84" t="s">
        <v>53</v>
      </c>
      <c r="AA128" s="84" t="s">
        <v>53</v>
      </c>
      <c r="AB128" s="84" t="s">
        <v>53</v>
      </c>
      <c r="AC128" s="84" t="s">
        <v>53</v>
      </c>
      <c r="AD128" s="84" t="s">
        <v>53</v>
      </c>
      <c r="AE128" s="84" t="s">
        <v>51</v>
      </c>
      <c r="AF128" s="84" t="s">
        <v>51</v>
      </c>
      <c r="AG128" s="5"/>
    </row>
    <row r="129" spans="1:33" x14ac:dyDescent="0.25">
      <c r="A129" s="94">
        <f t="shared" si="13"/>
        <v>118</v>
      </c>
      <c r="B129" s="99" t="s">
        <v>775</v>
      </c>
      <c r="C129" s="83" t="s">
        <v>776</v>
      </c>
      <c r="D129" s="83" t="s">
        <v>43</v>
      </c>
      <c r="E129" s="83" t="s">
        <v>777</v>
      </c>
      <c r="F129" s="83" t="s">
        <v>58</v>
      </c>
      <c r="G129" s="83" t="s">
        <v>59</v>
      </c>
      <c r="H129" s="83" t="s">
        <v>778</v>
      </c>
      <c r="I129" s="83" t="s">
        <v>779</v>
      </c>
      <c r="J129" s="83" t="s">
        <v>780</v>
      </c>
      <c r="K129" s="83" t="s">
        <v>781</v>
      </c>
      <c r="L129" s="83" t="s">
        <v>3</v>
      </c>
      <c r="M129" s="84" t="s">
        <v>51</v>
      </c>
      <c r="N129" s="83" t="s">
        <v>52</v>
      </c>
      <c r="O129" s="85">
        <v>230</v>
      </c>
      <c r="P129" s="85"/>
      <c r="Q129" s="85">
        <f t="shared" si="14"/>
        <v>230</v>
      </c>
      <c r="R129" s="86">
        <v>8900</v>
      </c>
      <c r="S129" s="87">
        <f t="shared" si="15"/>
        <v>2047000</v>
      </c>
      <c r="T129" s="87">
        <f t="shared" si="16"/>
        <v>614100</v>
      </c>
      <c r="U129" s="87">
        <f>VLOOKUP(B129,'Tranche 1-3 2024'!$B$12:$BB$441,53,FALSE)</f>
        <v>2047000</v>
      </c>
      <c r="V129" s="87">
        <f t="shared" si="17"/>
        <v>0</v>
      </c>
      <c r="W129" s="87">
        <f t="shared" si="18"/>
        <v>614100</v>
      </c>
      <c r="X129" s="88">
        <f t="shared" si="19"/>
        <v>614100</v>
      </c>
      <c r="Y129" s="84" t="s">
        <v>53</v>
      </c>
      <c r="Z129" s="84" t="s">
        <v>53</v>
      </c>
      <c r="AA129" s="84" t="s">
        <v>53</v>
      </c>
      <c r="AB129" s="84" t="s">
        <v>53</v>
      </c>
      <c r="AC129" s="84" t="s">
        <v>53</v>
      </c>
      <c r="AD129" s="84" t="s">
        <v>53</v>
      </c>
      <c r="AE129" s="84" t="s">
        <v>51</v>
      </c>
      <c r="AF129" s="84" t="s">
        <v>51</v>
      </c>
      <c r="AG129" s="5"/>
    </row>
    <row r="130" spans="1:33" x14ac:dyDescent="0.25">
      <c r="A130" s="94">
        <f t="shared" si="13"/>
        <v>119</v>
      </c>
      <c r="B130" s="99" t="s">
        <v>786</v>
      </c>
      <c r="C130" s="83" t="s">
        <v>787</v>
      </c>
      <c r="D130" s="83" t="s">
        <v>43</v>
      </c>
      <c r="E130" s="83" t="s">
        <v>777</v>
      </c>
      <c r="F130" s="83" t="s">
        <v>58</v>
      </c>
      <c r="G130" s="83" t="s">
        <v>59</v>
      </c>
      <c r="H130" s="83" t="s">
        <v>778</v>
      </c>
      <c r="I130" s="83" t="s">
        <v>779</v>
      </c>
      <c r="J130" s="83" t="s">
        <v>788</v>
      </c>
      <c r="K130" s="83" t="s">
        <v>789</v>
      </c>
      <c r="L130" s="83" t="s">
        <v>3</v>
      </c>
      <c r="M130" s="84" t="s">
        <v>51</v>
      </c>
      <c r="N130" s="83" t="s">
        <v>76</v>
      </c>
      <c r="O130" s="85">
        <v>246</v>
      </c>
      <c r="P130" s="85"/>
      <c r="Q130" s="85">
        <f t="shared" si="14"/>
        <v>246</v>
      </c>
      <c r="R130" s="86">
        <v>8900</v>
      </c>
      <c r="S130" s="87">
        <f t="shared" si="15"/>
        <v>2189400</v>
      </c>
      <c r="T130" s="87">
        <f t="shared" si="16"/>
        <v>656820</v>
      </c>
      <c r="U130" s="87">
        <f>VLOOKUP(B130,'Tranche 1-3 2024'!$B$12:$BB$441,53,FALSE)</f>
        <v>2189400</v>
      </c>
      <c r="V130" s="87">
        <f t="shared" si="17"/>
        <v>0</v>
      </c>
      <c r="W130" s="87">
        <f t="shared" si="18"/>
        <v>656820</v>
      </c>
      <c r="X130" s="88">
        <f t="shared" si="19"/>
        <v>656820</v>
      </c>
      <c r="Y130" s="84" t="s">
        <v>53</v>
      </c>
      <c r="Z130" s="84" t="s">
        <v>53</v>
      </c>
      <c r="AA130" s="84" t="s">
        <v>53</v>
      </c>
      <c r="AB130" s="84" t="s">
        <v>53</v>
      </c>
      <c r="AC130" s="84" t="s">
        <v>53</v>
      </c>
      <c r="AD130" s="84" t="s">
        <v>53</v>
      </c>
      <c r="AE130" s="84" t="s">
        <v>51</v>
      </c>
      <c r="AF130" s="84" t="s">
        <v>51</v>
      </c>
      <c r="AG130" s="5"/>
    </row>
    <row r="131" spans="1:33" x14ac:dyDescent="0.25">
      <c r="A131" s="94">
        <f t="shared" si="13"/>
        <v>120</v>
      </c>
      <c r="B131" s="99" t="s">
        <v>1016</v>
      </c>
      <c r="C131" s="83" t="s">
        <v>1017</v>
      </c>
      <c r="D131" s="83" t="s">
        <v>43</v>
      </c>
      <c r="E131" s="83" t="s">
        <v>68</v>
      </c>
      <c r="F131" s="83" t="s">
        <v>45</v>
      </c>
      <c r="G131" s="83" t="s">
        <v>46</v>
      </c>
      <c r="H131" s="83" t="s">
        <v>976</v>
      </c>
      <c r="I131" s="83" t="s">
        <v>779</v>
      </c>
      <c r="J131" s="83" t="s">
        <v>1018</v>
      </c>
      <c r="K131" s="83" t="s">
        <v>1019</v>
      </c>
      <c r="L131" s="83" t="s">
        <v>3</v>
      </c>
      <c r="M131" s="84" t="s">
        <v>51</v>
      </c>
      <c r="N131" s="83" t="s">
        <v>52</v>
      </c>
      <c r="O131" s="85">
        <v>27</v>
      </c>
      <c r="P131" s="85"/>
      <c r="Q131" s="85">
        <f t="shared" si="14"/>
        <v>27</v>
      </c>
      <c r="R131" s="86">
        <v>8900</v>
      </c>
      <c r="S131" s="87">
        <f t="shared" si="15"/>
        <v>240300</v>
      </c>
      <c r="T131" s="87">
        <f t="shared" si="16"/>
        <v>72090</v>
      </c>
      <c r="U131" s="87">
        <f>VLOOKUP(B131,'Tranche 1-3 2024'!$B$12:$BB$441,53,FALSE)</f>
        <v>240300</v>
      </c>
      <c r="V131" s="87">
        <f t="shared" si="17"/>
        <v>0</v>
      </c>
      <c r="W131" s="87">
        <f t="shared" si="18"/>
        <v>72090</v>
      </c>
      <c r="X131" s="88">
        <f t="shared" si="19"/>
        <v>72090</v>
      </c>
      <c r="Y131" s="84" t="s">
        <v>53</v>
      </c>
      <c r="Z131" s="84" t="s">
        <v>53</v>
      </c>
      <c r="AA131" s="84" t="s">
        <v>53</v>
      </c>
      <c r="AB131" s="84" t="s">
        <v>53</v>
      </c>
      <c r="AC131" s="84" t="s">
        <v>53</v>
      </c>
      <c r="AD131" s="84" t="s">
        <v>53</v>
      </c>
      <c r="AE131" s="84" t="s">
        <v>51</v>
      </c>
      <c r="AF131" s="84" t="s">
        <v>53</v>
      </c>
      <c r="AG131" s="5"/>
    </row>
    <row r="132" spans="1:33" x14ac:dyDescent="0.25">
      <c r="A132" s="94">
        <f t="shared" si="13"/>
        <v>121</v>
      </c>
      <c r="B132" s="99" t="s">
        <v>790</v>
      </c>
      <c r="C132" s="83" t="s">
        <v>791</v>
      </c>
      <c r="D132" s="83" t="s">
        <v>56</v>
      </c>
      <c r="E132" s="83" t="s">
        <v>777</v>
      </c>
      <c r="F132" s="83" t="s">
        <v>58</v>
      </c>
      <c r="G132" s="83" t="s">
        <v>59</v>
      </c>
      <c r="H132" s="83" t="s">
        <v>778</v>
      </c>
      <c r="I132" s="83" t="s">
        <v>779</v>
      </c>
      <c r="J132" s="83" t="s">
        <v>792</v>
      </c>
      <c r="K132" s="83" t="s">
        <v>793</v>
      </c>
      <c r="L132" s="83" t="s">
        <v>3</v>
      </c>
      <c r="M132" s="84" t="s">
        <v>51</v>
      </c>
      <c r="N132" s="83" t="s">
        <v>52</v>
      </c>
      <c r="O132" s="85">
        <v>76</v>
      </c>
      <c r="P132" s="85"/>
      <c r="Q132" s="85">
        <f t="shared" si="14"/>
        <v>76</v>
      </c>
      <c r="R132" s="86">
        <v>8900</v>
      </c>
      <c r="S132" s="87">
        <f t="shared" si="15"/>
        <v>676400</v>
      </c>
      <c r="T132" s="87">
        <f t="shared" si="16"/>
        <v>202920</v>
      </c>
      <c r="U132" s="87">
        <f>VLOOKUP(B132,'Tranche 1-3 2024'!$B$12:$BB$441,53,FALSE)</f>
        <v>676400</v>
      </c>
      <c r="V132" s="87">
        <f t="shared" si="17"/>
        <v>0</v>
      </c>
      <c r="W132" s="87">
        <f t="shared" si="18"/>
        <v>202920</v>
      </c>
      <c r="X132" s="88">
        <f t="shared" si="19"/>
        <v>202920</v>
      </c>
      <c r="Y132" s="84" t="s">
        <v>53</v>
      </c>
      <c r="Z132" s="84" t="s">
        <v>53</v>
      </c>
      <c r="AA132" s="84" t="s">
        <v>53</v>
      </c>
      <c r="AB132" s="84" t="s">
        <v>53</v>
      </c>
      <c r="AC132" s="84" t="s">
        <v>53</v>
      </c>
      <c r="AD132" s="84" t="s">
        <v>53</v>
      </c>
      <c r="AE132" s="84" t="s">
        <v>51</v>
      </c>
      <c r="AF132" s="84" t="s">
        <v>51</v>
      </c>
      <c r="AG132" s="5"/>
    </row>
    <row r="133" spans="1:33" x14ac:dyDescent="0.25">
      <c r="A133" s="94">
        <f t="shared" si="13"/>
        <v>122</v>
      </c>
      <c r="B133" s="99" t="s">
        <v>794</v>
      </c>
      <c r="C133" s="83" t="s">
        <v>795</v>
      </c>
      <c r="D133" s="83" t="s">
        <v>43</v>
      </c>
      <c r="E133" s="83" t="s">
        <v>777</v>
      </c>
      <c r="F133" s="83" t="s">
        <v>58</v>
      </c>
      <c r="G133" s="83" t="s">
        <v>59</v>
      </c>
      <c r="H133" s="83" t="s">
        <v>778</v>
      </c>
      <c r="I133" s="83" t="s">
        <v>779</v>
      </c>
      <c r="J133" s="83" t="s">
        <v>796</v>
      </c>
      <c r="K133" s="83" t="s">
        <v>797</v>
      </c>
      <c r="L133" s="83" t="s">
        <v>3</v>
      </c>
      <c r="M133" s="84" t="s">
        <v>51</v>
      </c>
      <c r="N133" s="83" t="s">
        <v>52</v>
      </c>
      <c r="O133" s="85">
        <v>126</v>
      </c>
      <c r="P133" s="85"/>
      <c r="Q133" s="85">
        <f t="shared" si="14"/>
        <v>126</v>
      </c>
      <c r="R133" s="86">
        <v>8900</v>
      </c>
      <c r="S133" s="87">
        <f t="shared" si="15"/>
        <v>1121400</v>
      </c>
      <c r="T133" s="87">
        <f t="shared" si="16"/>
        <v>336420</v>
      </c>
      <c r="U133" s="87">
        <f>VLOOKUP(B133,'Tranche 1-3 2024'!$B$12:$BB$441,53,FALSE)</f>
        <v>1121400</v>
      </c>
      <c r="V133" s="87">
        <f t="shared" si="17"/>
        <v>0</v>
      </c>
      <c r="W133" s="87">
        <f t="shared" si="18"/>
        <v>336420</v>
      </c>
      <c r="X133" s="88">
        <f t="shared" si="19"/>
        <v>336420</v>
      </c>
      <c r="Y133" s="84" t="s">
        <v>53</v>
      </c>
      <c r="Z133" s="84" t="s">
        <v>53</v>
      </c>
      <c r="AA133" s="84" t="s">
        <v>53</v>
      </c>
      <c r="AB133" s="84" t="s">
        <v>53</v>
      </c>
      <c r="AC133" s="84" t="s">
        <v>53</v>
      </c>
      <c r="AD133" s="84" t="s">
        <v>53</v>
      </c>
      <c r="AE133" s="84" t="s">
        <v>51</v>
      </c>
      <c r="AF133" s="84" t="s">
        <v>51</v>
      </c>
      <c r="AG133" s="5"/>
    </row>
    <row r="134" spans="1:33" x14ac:dyDescent="0.25">
      <c r="A134" s="94">
        <f t="shared" si="13"/>
        <v>123</v>
      </c>
      <c r="B134" s="99" t="s">
        <v>798</v>
      </c>
      <c r="C134" s="83" t="s">
        <v>799</v>
      </c>
      <c r="D134" s="83" t="s">
        <v>56</v>
      </c>
      <c r="E134" s="83" t="s">
        <v>304</v>
      </c>
      <c r="F134" s="83" t="s">
        <v>45</v>
      </c>
      <c r="G134" s="83" t="s">
        <v>46</v>
      </c>
      <c r="H134" s="83" t="s">
        <v>778</v>
      </c>
      <c r="I134" s="83" t="s">
        <v>779</v>
      </c>
      <c r="J134" s="83" t="s">
        <v>800</v>
      </c>
      <c r="K134" s="83" t="s">
        <v>801</v>
      </c>
      <c r="L134" s="83" t="s">
        <v>3</v>
      </c>
      <c r="M134" s="84" t="s">
        <v>51</v>
      </c>
      <c r="N134" s="83" t="s">
        <v>52</v>
      </c>
      <c r="O134" s="85">
        <v>22</v>
      </c>
      <c r="P134" s="85"/>
      <c r="Q134" s="85">
        <f t="shared" si="14"/>
        <v>22</v>
      </c>
      <c r="R134" s="86">
        <v>8900</v>
      </c>
      <c r="S134" s="87">
        <f t="shared" si="15"/>
        <v>195800</v>
      </c>
      <c r="T134" s="87">
        <f t="shared" si="16"/>
        <v>58740</v>
      </c>
      <c r="U134" s="87">
        <f>VLOOKUP(B134,'Tranche 1-3 2024'!$B$12:$BB$441,53,FALSE)</f>
        <v>195800</v>
      </c>
      <c r="V134" s="87">
        <f t="shared" si="17"/>
        <v>0</v>
      </c>
      <c r="W134" s="87">
        <f t="shared" si="18"/>
        <v>58740</v>
      </c>
      <c r="X134" s="88">
        <f t="shared" si="19"/>
        <v>58740</v>
      </c>
      <c r="Y134" s="84" t="s">
        <v>53</v>
      </c>
      <c r="Z134" s="84" t="s">
        <v>53</v>
      </c>
      <c r="AA134" s="84" t="s">
        <v>53</v>
      </c>
      <c r="AB134" s="84" t="s">
        <v>53</v>
      </c>
      <c r="AC134" s="84" t="s">
        <v>53</v>
      </c>
      <c r="AD134" s="84" t="s">
        <v>53</v>
      </c>
      <c r="AE134" s="84" t="s">
        <v>51</v>
      </c>
      <c r="AF134" s="84" t="s">
        <v>51</v>
      </c>
      <c r="AG134" s="5"/>
    </row>
    <row r="135" spans="1:33" x14ac:dyDescent="0.25">
      <c r="A135" s="94">
        <f t="shared" si="13"/>
        <v>124</v>
      </c>
      <c r="B135" s="99" t="s">
        <v>802</v>
      </c>
      <c r="C135" s="83" t="s">
        <v>803</v>
      </c>
      <c r="D135" s="83" t="s">
        <v>43</v>
      </c>
      <c r="E135" s="83" t="s">
        <v>777</v>
      </c>
      <c r="F135" s="83" t="s">
        <v>58</v>
      </c>
      <c r="G135" s="83" t="s">
        <v>59</v>
      </c>
      <c r="H135" s="83" t="s">
        <v>778</v>
      </c>
      <c r="I135" s="83" t="s">
        <v>779</v>
      </c>
      <c r="J135" s="83" t="s">
        <v>804</v>
      </c>
      <c r="K135" s="83" t="s">
        <v>805</v>
      </c>
      <c r="L135" s="83" t="s">
        <v>3</v>
      </c>
      <c r="M135" s="84" t="s">
        <v>51</v>
      </c>
      <c r="N135" s="83" t="s">
        <v>52</v>
      </c>
      <c r="O135" s="85">
        <v>152</v>
      </c>
      <c r="P135" s="85"/>
      <c r="Q135" s="85">
        <f t="shared" si="14"/>
        <v>152</v>
      </c>
      <c r="R135" s="86">
        <v>8900</v>
      </c>
      <c r="S135" s="87">
        <f t="shared" si="15"/>
        <v>1352800</v>
      </c>
      <c r="T135" s="87">
        <f t="shared" si="16"/>
        <v>405840</v>
      </c>
      <c r="U135" s="87">
        <f>VLOOKUP(B135,'Tranche 1-3 2024'!$B$12:$BB$441,53,FALSE)</f>
        <v>1352800</v>
      </c>
      <c r="V135" s="87">
        <f t="shared" si="17"/>
        <v>0</v>
      </c>
      <c r="W135" s="87">
        <f t="shared" si="18"/>
        <v>405840</v>
      </c>
      <c r="X135" s="88">
        <f t="shared" si="19"/>
        <v>405840</v>
      </c>
      <c r="Y135" s="84" t="s">
        <v>53</v>
      </c>
      <c r="Z135" s="84" t="s">
        <v>53</v>
      </c>
      <c r="AA135" s="84" t="s">
        <v>53</v>
      </c>
      <c r="AB135" s="84" t="s">
        <v>53</v>
      </c>
      <c r="AC135" s="84" t="s">
        <v>53</v>
      </c>
      <c r="AD135" s="84" t="s">
        <v>53</v>
      </c>
      <c r="AE135" s="84" t="s">
        <v>51</v>
      </c>
      <c r="AF135" s="84" t="s">
        <v>51</v>
      </c>
      <c r="AG135" s="5"/>
    </row>
    <row r="136" spans="1:33" x14ac:dyDescent="0.25">
      <c r="A136" s="94">
        <f t="shared" si="13"/>
        <v>125</v>
      </c>
      <c r="B136" s="99" t="s">
        <v>1020</v>
      </c>
      <c r="C136" s="83" t="s">
        <v>1021</v>
      </c>
      <c r="D136" s="83" t="s">
        <v>43</v>
      </c>
      <c r="E136" s="83" t="s">
        <v>777</v>
      </c>
      <c r="F136" s="83" t="s">
        <v>58</v>
      </c>
      <c r="G136" s="83" t="s">
        <v>59</v>
      </c>
      <c r="H136" s="83" t="s">
        <v>976</v>
      </c>
      <c r="I136" s="83" t="s">
        <v>779</v>
      </c>
      <c r="J136" s="83" t="s">
        <v>1022</v>
      </c>
      <c r="K136" s="83" t="s">
        <v>1023</v>
      </c>
      <c r="L136" s="83" t="s">
        <v>3</v>
      </c>
      <c r="M136" s="84" t="s">
        <v>51</v>
      </c>
      <c r="N136" s="83" t="s">
        <v>52</v>
      </c>
      <c r="O136" s="85">
        <v>62</v>
      </c>
      <c r="P136" s="85"/>
      <c r="Q136" s="85">
        <f t="shared" si="14"/>
        <v>62</v>
      </c>
      <c r="R136" s="86">
        <v>8900</v>
      </c>
      <c r="S136" s="87">
        <f t="shared" si="15"/>
        <v>551800</v>
      </c>
      <c r="T136" s="87">
        <f t="shared" si="16"/>
        <v>165540</v>
      </c>
      <c r="U136" s="87">
        <f>VLOOKUP(B136,'Tranche 1-3 2024'!$B$12:$BB$441,53,FALSE)</f>
        <v>551800</v>
      </c>
      <c r="V136" s="87">
        <f t="shared" si="17"/>
        <v>0</v>
      </c>
      <c r="W136" s="87">
        <f t="shared" si="18"/>
        <v>165540</v>
      </c>
      <c r="X136" s="88">
        <f t="shared" si="19"/>
        <v>165540</v>
      </c>
      <c r="Y136" s="84" t="s">
        <v>53</v>
      </c>
      <c r="Z136" s="84" t="s">
        <v>53</v>
      </c>
      <c r="AA136" s="84" t="s">
        <v>53</v>
      </c>
      <c r="AB136" s="84" t="s">
        <v>53</v>
      </c>
      <c r="AC136" s="84" t="s">
        <v>53</v>
      </c>
      <c r="AD136" s="84" t="s">
        <v>53</v>
      </c>
      <c r="AE136" s="84" t="s">
        <v>51</v>
      </c>
      <c r="AF136" s="84" t="s">
        <v>51</v>
      </c>
      <c r="AG136" s="5"/>
    </row>
    <row r="137" spans="1:33" x14ac:dyDescent="0.25">
      <c r="A137" s="94">
        <f t="shared" si="13"/>
        <v>126</v>
      </c>
      <c r="B137" s="99" t="s">
        <v>988</v>
      </c>
      <c r="C137" s="83" t="s">
        <v>989</v>
      </c>
      <c r="D137" s="83" t="s">
        <v>56</v>
      </c>
      <c r="E137" s="83" t="s">
        <v>304</v>
      </c>
      <c r="F137" s="83" t="s">
        <v>45</v>
      </c>
      <c r="G137" s="83" t="s">
        <v>46</v>
      </c>
      <c r="H137" s="83" t="s">
        <v>990</v>
      </c>
      <c r="I137" s="83" t="s">
        <v>779</v>
      </c>
      <c r="J137" s="83" t="s">
        <v>991</v>
      </c>
      <c r="K137" s="83" t="s">
        <v>992</v>
      </c>
      <c r="L137" s="83" t="s">
        <v>3</v>
      </c>
      <c r="M137" s="84" t="s">
        <v>51</v>
      </c>
      <c r="N137" s="83" t="s">
        <v>52</v>
      </c>
      <c r="O137" s="85">
        <v>40</v>
      </c>
      <c r="P137" s="85"/>
      <c r="Q137" s="85">
        <f t="shared" si="14"/>
        <v>40</v>
      </c>
      <c r="R137" s="86">
        <v>8900</v>
      </c>
      <c r="S137" s="87">
        <f t="shared" si="15"/>
        <v>356000</v>
      </c>
      <c r="T137" s="87">
        <f t="shared" si="16"/>
        <v>106800</v>
      </c>
      <c r="U137" s="87">
        <f>VLOOKUP(B137,'Tranche 1-3 2024'!$B$12:$BB$441,53,FALSE)</f>
        <v>356000</v>
      </c>
      <c r="V137" s="87">
        <f t="shared" si="17"/>
        <v>0</v>
      </c>
      <c r="W137" s="87">
        <f t="shared" si="18"/>
        <v>106800</v>
      </c>
      <c r="X137" s="88">
        <f t="shared" si="19"/>
        <v>106800</v>
      </c>
      <c r="Y137" s="84" t="s">
        <v>53</v>
      </c>
      <c r="Z137" s="84" t="s">
        <v>53</v>
      </c>
      <c r="AA137" s="84" t="s">
        <v>53</v>
      </c>
      <c r="AB137" s="84" t="s">
        <v>53</v>
      </c>
      <c r="AC137" s="84" t="s">
        <v>53</v>
      </c>
      <c r="AD137" s="84" t="s">
        <v>53</v>
      </c>
      <c r="AE137" s="84" t="s">
        <v>51</v>
      </c>
      <c r="AF137" s="84" t="s">
        <v>51</v>
      </c>
      <c r="AG137" s="5"/>
    </row>
    <row r="138" spans="1:33" x14ac:dyDescent="0.25">
      <c r="A138" s="94">
        <f t="shared" si="13"/>
        <v>127</v>
      </c>
      <c r="B138" s="99" t="s">
        <v>1024</v>
      </c>
      <c r="C138" s="83" t="s">
        <v>1025</v>
      </c>
      <c r="D138" s="83" t="s">
        <v>56</v>
      </c>
      <c r="E138" s="83" t="s">
        <v>179</v>
      </c>
      <c r="F138" s="83" t="s">
        <v>45</v>
      </c>
      <c r="G138" s="83" t="s">
        <v>46</v>
      </c>
      <c r="H138" s="83" t="s">
        <v>976</v>
      </c>
      <c r="I138" s="83" t="s">
        <v>779</v>
      </c>
      <c r="J138" s="83" t="s">
        <v>1026</v>
      </c>
      <c r="K138" s="83" t="s">
        <v>1027</v>
      </c>
      <c r="L138" s="83" t="s">
        <v>3</v>
      </c>
      <c r="M138" s="84" t="s">
        <v>51</v>
      </c>
      <c r="N138" s="83" t="s">
        <v>52</v>
      </c>
      <c r="O138" s="85">
        <v>37</v>
      </c>
      <c r="P138" s="85"/>
      <c r="Q138" s="85">
        <f t="shared" si="14"/>
        <v>37</v>
      </c>
      <c r="R138" s="86">
        <v>8900</v>
      </c>
      <c r="S138" s="87">
        <f t="shared" si="15"/>
        <v>329300</v>
      </c>
      <c r="T138" s="87">
        <f t="shared" si="16"/>
        <v>98790</v>
      </c>
      <c r="U138" s="87">
        <f>VLOOKUP(B138,'Tranche 1-3 2024'!$B$12:$BB$441,53,FALSE)</f>
        <v>338200</v>
      </c>
      <c r="V138" s="87">
        <f t="shared" si="17"/>
        <v>-8900</v>
      </c>
      <c r="W138" s="87">
        <f t="shared" si="18"/>
        <v>89890</v>
      </c>
      <c r="X138" s="88">
        <f t="shared" si="19"/>
        <v>89890</v>
      </c>
      <c r="Y138" s="84" t="s">
        <v>53</v>
      </c>
      <c r="Z138" s="84" t="s">
        <v>53</v>
      </c>
      <c r="AA138" s="84" t="s">
        <v>53</v>
      </c>
      <c r="AB138" s="84" t="s">
        <v>53</v>
      </c>
      <c r="AC138" s="84" t="s">
        <v>53</v>
      </c>
      <c r="AD138" s="84" t="s">
        <v>53</v>
      </c>
      <c r="AE138" s="84" t="s">
        <v>51</v>
      </c>
      <c r="AF138" s="84" t="s">
        <v>51</v>
      </c>
      <c r="AG138" s="5"/>
    </row>
    <row r="139" spans="1:33" x14ac:dyDescent="0.25">
      <c r="A139" s="94">
        <f t="shared" si="13"/>
        <v>128</v>
      </c>
      <c r="B139" s="99" t="s">
        <v>810</v>
      </c>
      <c r="C139" s="83" t="s">
        <v>811</v>
      </c>
      <c r="D139" s="83" t="s">
        <v>43</v>
      </c>
      <c r="E139" s="83" t="s">
        <v>777</v>
      </c>
      <c r="F139" s="83" t="s">
        <v>58</v>
      </c>
      <c r="G139" s="83" t="s">
        <v>59</v>
      </c>
      <c r="H139" s="83" t="s">
        <v>778</v>
      </c>
      <c r="I139" s="83" t="s">
        <v>779</v>
      </c>
      <c r="J139" s="83" t="s">
        <v>812</v>
      </c>
      <c r="K139" s="83" t="s">
        <v>813</v>
      </c>
      <c r="L139" s="83" t="s">
        <v>3</v>
      </c>
      <c r="M139" s="84" t="s">
        <v>51</v>
      </c>
      <c r="N139" s="83" t="s">
        <v>52</v>
      </c>
      <c r="O139" s="85">
        <v>46</v>
      </c>
      <c r="P139" s="85"/>
      <c r="Q139" s="85">
        <f t="shared" si="14"/>
        <v>46</v>
      </c>
      <c r="R139" s="86">
        <v>8900</v>
      </c>
      <c r="S139" s="87">
        <f t="shared" si="15"/>
        <v>409400</v>
      </c>
      <c r="T139" s="87">
        <f t="shared" si="16"/>
        <v>122820</v>
      </c>
      <c r="U139" s="87">
        <f>VLOOKUP(B139,'Tranche 1-3 2024'!$B$12:$BB$441,53,FALSE)</f>
        <v>409400</v>
      </c>
      <c r="V139" s="87">
        <f t="shared" si="17"/>
        <v>0</v>
      </c>
      <c r="W139" s="87">
        <f t="shared" si="18"/>
        <v>122820</v>
      </c>
      <c r="X139" s="88">
        <f t="shared" si="19"/>
        <v>122820</v>
      </c>
      <c r="Y139" s="84" t="s">
        <v>53</v>
      </c>
      <c r="Z139" s="84" t="s">
        <v>53</v>
      </c>
      <c r="AA139" s="84" t="s">
        <v>53</v>
      </c>
      <c r="AB139" s="84" t="s">
        <v>53</v>
      </c>
      <c r="AC139" s="84" t="s">
        <v>53</v>
      </c>
      <c r="AD139" s="84" t="s">
        <v>53</v>
      </c>
      <c r="AE139" s="84" t="s">
        <v>51</v>
      </c>
      <c r="AF139" s="84" t="s">
        <v>51</v>
      </c>
      <c r="AG139" s="5"/>
    </row>
    <row r="140" spans="1:33" x14ac:dyDescent="0.25">
      <c r="A140" s="94">
        <f t="shared" si="13"/>
        <v>129</v>
      </c>
      <c r="B140" s="99" t="s">
        <v>806</v>
      </c>
      <c r="C140" s="83" t="s">
        <v>807</v>
      </c>
      <c r="D140" s="83" t="s">
        <v>56</v>
      </c>
      <c r="E140" s="83" t="s">
        <v>777</v>
      </c>
      <c r="F140" s="83" t="s">
        <v>58</v>
      </c>
      <c r="G140" s="83" t="s">
        <v>59</v>
      </c>
      <c r="H140" s="83" t="s">
        <v>778</v>
      </c>
      <c r="I140" s="83" t="s">
        <v>779</v>
      </c>
      <c r="J140" s="83" t="s">
        <v>808</v>
      </c>
      <c r="K140" s="83" t="s">
        <v>809</v>
      </c>
      <c r="L140" s="83" t="s">
        <v>3</v>
      </c>
      <c r="M140" s="84" t="s">
        <v>51</v>
      </c>
      <c r="N140" s="83" t="s">
        <v>52</v>
      </c>
      <c r="O140" s="85">
        <v>14</v>
      </c>
      <c r="P140" s="85"/>
      <c r="Q140" s="85">
        <f t="shared" si="14"/>
        <v>14</v>
      </c>
      <c r="R140" s="86">
        <v>8900</v>
      </c>
      <c r="S140" s="87">
        <f t="shared" si="15"/>
        <v>124600</v>
      </c>
      <c r="T140" s="87">
        <f t="shared" si="16"/>
        <v>37380</v>
      </c>
      <c r="U140" s="87">
        <f>VLOOKUP(B140,'Tranche 1-3 2024'!$B$12:$BB$441,53,FALSE)</f>
        <v>124600</v>
      </c>
      <c r="V140" s="87">
        <f t="shared" si="17"/>
        <v>0</v>
      </c>
      <c r="W140" s="87">
        <f t="shared" si="18"/>
        <v>37380</v>
      </c>
      <c r="X140" s="88">
        <f t="shared" si="19"/>
        <v>37380</v>
      </c>
      <c r="Y140" s="84" t="s">
        <v>53</v>
      </c>
      <c r="Z140" s="84" t="s">
        <v>53</v>
      </c>
      <c r="AA140" s="84" t="s">
        <v>53</v>
      </c>
      <c r="AB140" s="84" t="s">
        <v>53</v>
      </c>
      <c r="AC140" s="84" t="s">
        <v>53</v>
      </c>
      <c r="AD140" s="84" t="s">
        <v>53</v>
      </c>
      <c r="AE140" s="84" t="s">
        <v>51</v>
      </c>
      <c r="AF140" s="84" t="s">
        <v>51</v>
      </c>
      <c r="AG140" s="5"/>
    </row>
    <row r="141" spans="1:33" x14ac:dyDescent="0.25">
      <c r="A141" s="94">
        <f t="shared" si="13"/>
        <v>130</v>
      </c>
      <c r="B141" s="99" t="s">
        <v>814</v>
      </c>
      <c r="C141" s="83" t="s">
        <v>815</v>
      </c>
      <c r="D141" s="83" t="s">
        <v>56</v>
      </c>
      <c r="E141" s="83" t="s">
        <v>179</v>
      </c>
      <c r="F141" s="83" t="s">
        <v>45</v>
      </c>
      <c r="G141" s="83" t="s">
        <v>46</v>
      </c>
      <c r="H141" s="83" t="s">
        <v>778</v>
      </c>
      <c r="I141" s="83" t="s">
        <v>779</v>
      </c>
      <c r="J141" s="83" t="s">
        <v>816</v>
      </c>
      <c r="K141" s="83" t="s">
        <v>817</v>
      </c>
      <c r="L141" s="83" t="s">
        <v>3</v>
      </c>
      <c r="M141" s="84" t="s">
        <v>51</v>
      </c>
      <c r="N141" s="83" t="s">
        <v>52</v>
      </c>
      <c r="O141" s="85">
        <v>41</v>
      </c>
      <c r="P141" s="85"/>
      <c r="Q141" s="85">
        <f t="shared" si="14"/>
        <v>41</v>
      </c>
      <c r="R141" s="86">
        <v>8900</v>
      </c>
      <c r="S141" s="87">
        <f t="shared" si="15"/>
        <v>364900</v>
      </c>
      <c r="T141" s="87">
        <f t="shared" si="16"/>
        <v>109470</v>
      </c>
      <c r="U141" s="87">
        <f>VLOOKUP(B141,'Tranche 1-3 2024'!$B$12:$BB$441,53,FALSE)</f>
        <v>364900</v>
      </c>
      <c r="V141" s="87">
        <f t="shared" si="17"/>
        <v>0</v>
      </c>
      <c r="W141" s="87">
        <f t="shared" si="18"/>
        <v>109470</v>
      </c>
      <c r="X141" s="88">
        <f t="shared" si="19"/>
        <v>109470</v>
      </c>
      <c r="Y141" s="84" t="s">
        <v>53</v>
      </c>
      <c r="Z141" s="84" t="s">
        <v>53</v>
      </c>
      <c r="AA141" s="84" t="s">
        <v>53</v>
      </c>
      <c r="AB141" s="84" t="s">
        <v>53</v>
      </c>
      <c r="AC141" s="84" t="s">
        <v>53</v>
      </c>
      <c r="AD141" s="84" t="s">
        <v>53</v>
      </c>
      <c r="AE141" s="84" t="s">
        <v>51</v>
      </c>
      <c r="AF141" s="84" t="s">
        <v>51</v>
      </c>
      <c r="AG141" s="5"/>
    </row>
    <row r="142" spans="1:33" x14ac:dyDescent="0.25">
      <c r="A142" s="94">
        <f t="shared" ref="A142:A205" si="20">A141+1</f>
        <v>131</v>
      </c>
      <c r="B142" s="99" t="s">
        <v>1028</v>
      </c>
      <c r="C142" s="83" t="s">
        <v>1029</v>
      </c>
      <c r="D142" s="83" t="s">
        <v>56</v>
      </c>
      <c r="E142" s="83" t="s">
        <v>777</v>
      </c>
      <c r="F142" s="83" t="s">
        <v>58</v>
      </c>
      <c r="G142" s="83" t="s">
        <v>59</v>
      </c>
      <c r="H142" s="83" t="s">
        <v>976</v>
      </c>
      <c r="I142" s="83" t="s">
        <v>779</v>
      </c>
      <c r="J142" s="83" t="s">
        <v>1030</v>
      </c>
      <c r="K142" s="83" t="s">
        <v>1031</v>
      </c>
      <c r="L142" s="83" t="s">
        <v>3</v>
      </c>
      <c r="M142" s="84" t="s">
        <v>51</v>
      </c>
      <c r="N142" s="83" t="s">
        <v>52</v>
      </c>
      <c r="O142" s="85">
        <v>31</v>
      </c>
      <c r="P142" s="85"/>
      <c r="Q142" s="85">
        <f t="shared" si="14"/>
        <v>31</v>
      </c>
      <c r="R142" s="86">
        <v>8900</v>
      </c>
      <c r="S142" s="87">
        <f t="shared" si="15"/>
        <v>275900</v>
      </c>
      <c r="T142" s="87">
        <f t="shared" si="16"/>
        <v>82770</v>
      </c>
      <c r="U142" s="87">
        <f>VLOOKUP(B142,'Tranche 1-3 2024'!$B$12:$BB$441,53,FALSE)</f>
        <v>275900</v>
      </c>
      <c r="V142" s="87">
        <f t="shared" si="17"/>
        <v>0</v>
      </c>
      <c r="W142" s="87">
        <f t="shared" si="18"/>
        <v>82770</v>
      </c>
      <c r="X142" s="88">
        <f t="shared" si="19"/>
        <v>82770</v>
      </c>
      <c r="Y142" s="84" t="s">
        <v>53</v>
      </c>
      <c r="Z142" s="84" t="s">
        <v>53</v>
      </c>
      <c r="AA142" s="84" t="s">
        <v>53</v>
      </c>
      <c r="AB142" s="84" t="s">
        <v>53</v>
      </c>
      <c r="AC142" s="84" t="s">
        <v>53</v>
      </c>
      <c r="AD142" s="84" t="s">
        <v>53</v>
      </c>
      <c r="AE142" s="84" t="s">
        <v>51</v>
      </c>
      <c r="AF142" s="84" t="s">
        <v>51</v>
      </c>
      <c r="AG142" s="5"/>
    </row>
    <row r="143" spans="1:33" x14ac:dyDescent="0.25">
      <c r="A143" s="94">
        <f t="shared" si="20"/>
        <v>132</v>
      </c>
      <c r="B143" s="99" t="s">
        <v>818</v>
      </c>
      <c r="C143" s="83" t="s">
        <v>819</v>
      </c>
      <c r="D143" s="83" t="s">
        <v>56</v>
      </c>
      <c r="E143" s="83" t="s">
        <v>777</v>
      </c>
      <c r="F143" s="83" t="s">
        <v>58</v>
      </c>
      <c r="G143" s="83" t="s">
        <v>59</v>
      </c>
      <c r="H143" s="83" t="s">
        <v>778</v>
      </c>
      <c r="I143" s="83" t="s">
        <v>779</v>
      </c>
      <c r="J143" s="83" t="s">
        <v>820</v>
      </c>
      <c r="K143" s="83" t="s">
        <v>821</v>
      </c>
      <c r="L143" s="83" t="s">
        <v>3</v>
      </c>
      <c r="M143" s="84" t="s">
        <v>51</v>
      </c>
      <c r="N143" s="83" t="s">
        <v>52</v>
      </c>
      <c r="O143" s="85">
        <v>67</v>
      </c>
      <c r="P143" s="85"/>
      <c r="Q143" s="85">
        <f t="shared" si="14"/>
        <v>67</v>
      </c>
      <c r="R143" s="86">
        <v>8900</v>
      </c>
      <c r="S143" s="87">
        <f t="shared" si="15"/>
        <v>596300</v>
      </c>
      <c r="T143" s="87">
        <f t="shared" si="16"/>
        <v>178890</v>
      </c>
      <c r="U143" s="87">
        <f>VLOOKUP(B143,'Tranche 1-3 2024'!$B$12:$BB$441,53,FALSE)</f>
        <v>596300</v>
      </c>
      <c r="V143" s="87">
        <f t="shared" si="17"/>
        <v>0</v>
      </c>
      <c r="W143" s="87">
        <f t="shared" si="18"/>
        <v>178890</v>
      </c>
      <c r="X143" s="88">
        <f t="shared" si="19"/>
        <v>178890</v>
      </c>
      <c r="Y143" s="84" t="s">
        <v>53</v>
      </c>
      <c r="Z143" s="84" t="s">
        <v>53</v>
      </c>
      <c r="AA143" s="84" t="s">
        <v>53</v>
      </c>
      <c r="AB143" s="84" t="s">
        <v>53</v>
      </c>
      <c r="AC143" s="84" t="s">
        <v>53</v>
      </c>
      <c r="AD143" s="84" t="s">
        <v>53</v>
      </c>
      <c r="AE143" s="84" t="s">
        <v>51</v>
      </c>
      <c r="AF143" s="84" t="s">
        <v>51</v>
      </c>
      <c r="AG143" s="5"/>
    </row>
    <row r="144" spans="1:33" x14ac:dyDescent="0.25">
      <c r="A144" s="94">
        <f t="shared" si="20"/>
        <v>133</v>
      </c>
      <c r="B144" s="99" t="s">
        <v>822</v>
      </c>
      <c r="C144" s="83" t="s">
        <v>823</v>
      </c>
      <c r="D144" s="83" t="s">
        <v>43</v>
      </c>
      <c r="E144" s="83" t="s">
        <v>777</v>
      </c>
      <c r="F144" s="83" t="s">
        <v>58</v>
      </c>
      <c r="G144" s="83" t="s">
        <v>59</v>
      </c>
      <c r="H144" s="83" t="s">
        <v>778</v>
      </c>
      <c r="I144" s="83" t="s">
        <v>779</v>
      </c>
      <c r="J144" s="83" t="s">
        <v>824</v>
      </c>
      <c r="K144" s="83" t="s">
        <v>825</v>
      </c>
      <c r="L144" s="83" t="s">
        <v>3</v>
      </c>
      <c r="M144" s="84" t="s">
        <v>51</v>
      </c>
      <c r="N144" s="83" t="s">
        <v>52</v>
      </c>
      <c r="O144" s="85">
        <v>91</v>
      </c>
      <c r="P144" s="85"/>
      <c r="Q144" s="85">
        <f t="shared" si="14"/>
        <v>91</v>
      </c>
      <c r="R144" s="86">
        <v>8900</v>
      </c>
      <c r="S144" s="87">
        <f t="shared" si="15"/>
        <v>809900</v>
      </c>
      <c r="T144" s="87">
        <f t="shared" si="16"/>
        <v>242970</v>
      </c>
      <c r="U144" s="87">
        <f>VLOOKUP(B144,'Tranche 1-3 2024'!$B$12:$BB$441,53,FALSE)</f>
        <v>809900</v>
      </c>
      <c r="V144" s="87">
        <f t="shared" si="17"/>
        <v>0</v>
      </c>
      <c r="W144" s="87">
        <f t="shared" si="18"/>
        <v>242970</v>
      </c>
      <c r="X144" s="88">
        <f t="shared" si="19"/>
        <v>242970</v>
      </c>
      <c r="Y144" s="84" t="s">
        <v>53</v>
      </c>
      <c r="Z144" s="84" t="s">
        <v>53</v>
      </c>
      <c r="AA144" s="84" t="s">
        <v>53</v>
      </c>
      <c r="AB144" s="84" t="s">
        <v>53</v>
      </c>
      <c r="AC144" s="84" t="s">
        <v>53</v>
      </c>
      <c r="AD144" s="84" t="s">
        <v>53</v>
      </c>
      <c r="AE144" s="84" t="s">
        <v>51</v>
      </c>
      <c r="AF144" s="84" t="s">
        <v>51</v>
      </c>
      <c r="AG144" s="5"/>
    </row>
    <row r="145" spans="1:33" x14ac:dyDescent="0.25">
      <c r="A145" s="94">
        <f t="shared" si="20"/>
        <v>134</v>
      </c>
      <c r="B145" s="99" t="s">
        <v>830</v>
      </c>
      <c r="C145" s="83" t="s">
        <v>831</v>
      </c>
      <c r="D145" s="83" t="s">
        <v>56</v>
      </c>
      <c r="E145" s="83" t="s">
        <v>777</v>
      </c>
      <c r="F145" s="83" t="s">
        <v>58</v>
      </c>
      <c r="G145" s="83" t="s">
        <v>59</v>
      </c>
      <c r="H145" s="83" t="s">
        <v>778</v>
      </c>
      <c r="I145" s="83" t="s">
        <v>779</v>
      </c>
      <c r="J145" s="83" t="s">
        <v>832</v>
      </c>
      <c r="K145" s="83" t="s">
        <v>833</v>
      </c>
      <c r="L145" s="83" t="s">
        <v>3</v>
      </c>
      <c r="M145" s="84" t="s">
        <v>51</v>
      </c>
      <c r="N145" s="83" t="s">
        <v>52</v>
      </c>
      <c r="O145" s="85">
        <v>125</v>
      </c>
      <c r="P145" s="85"/>
      <c r="Q145" s="85">
        <f t="shared" si="14"/>
        <v>125</v>
      </c>
      <c r="R145" s="86">
        <v>8900</v>
      </c>
      <c r="S145" s="87">
        <f t="shared" si="15"/>
        <v>1112500</v>
      </c>
      <c r="T145" s="87">
        <f t="shared" si="16"/>
        <v>333750</v>
      </c>
      <c r="U145" s="87">
        <f>VLOOKUP(B145,'Tranche 1-3 2024'!$B$12:$BB$441,53,FALSE)</f>
        <v>1112500</v>
      </c>
      <c r="V145" s="87">
        <f t="shared" si="17"/>
        <v>0</v>
      </c>
      <c r="W145" s="87">
        <f t="shared" si="18"/>
        <v>333750</v>
      </c>
      <c r="X145" s="88">
        <f t="shared" si="19"/>
        <v>333750</v>
      </c>
      <c r="Y145" s="84" t="s">
        <v>51</v>
      </c>
      <c r="Z145" s="84" t="s">
        <v>51</v>
      </c>
      <c r="AA145" s="84" t="s">
        <v>51</v>
      </c>
      <c r="AB145" s="84" t="s">
        <v>53</v>
      </c>
      <c r="AC145" s="84" t="s">
        <v>51</v>
      </c>
      <c r="AD145" s="84" t="s">
        <v>53</v>
      </c>
      <c r="AE145" s="84" t="s">
        <v>51</v>
      </c>
      <c r="AF145" s="84" t="s">
        <v>51</v>
      </c>
      <c r="AG145" s="5"/>
    </row>
    <row r="146" spans="1:33" x14ac:dyDescent="0.25">
      <c r="A146" s="94">
        <f t="shared" si="20"/>
        <v>135</v>
      </c>
      <c r="B146" s="99" t="s">
        <v>838</v>
      </c>
      <c r="C146" s="83" t="s">
        <v>839</v>
      </c>
      <c r="D146" s="83" t="s">
        <v>43</v>
      </c>
      <c r="E146" s="83" t="s">
        <v>777</v>
      </c>
      <c r="F146" s="83" t="s">
        <v>58</v>
      </c>
      <c r="G146" s="83" t="s">
        <v>59</v>
      </c>
      <c r="H146" s="83" t="s">
        <v>778</v>
      </c>
      <c r="I146" s="83" t="s">
        <v>779</v>
      </c>
      <c r="J146" s="83" t="s">
        <v>840</v>
      </c>
      <c r="K146" s="83" t="s">
        <v>841</v>
      </c>
      <c r="L146" s="83" t="s">
        <v>3</v>
      </c>
      <c r="M146" s="84" t="s">
        <v>51</v>
      </c>
      <c r="N146" s="83" t="s">
        <v>52</v>
      </c>
      <c r="O146" s="85">
        <v>114</v>
      </c>
      <c r="P146" s="85"/>
      <c r="Q146" s="85">
        <f t="shared" si="14"/>
        <v>114</v>
      </c>
      <c r="R146" s="86">
        <v>8900</v>
      </c>
      <c r="S146" s="87">
        <f t="shared" si="15"/>
        <v>1014600</v>
      </c>
      <c r="T146" s="87">
        <f t="shared" si="16"/>
        <v>304380</v>
      </c>
      <c r="U146" s="87">
        <f>VLOOKUP(B146,'Tranche 1-3 2024'!$B$12:$BB$441,53,FALSE)</f>
        <v>1032400</v>
      </c>
      <c r="V146" s="87">
        <f t="shared" si="17"/>
        <v>-17800</v>
      </c>
      <c r="W146" s="87">
        <f t="shared" si="18"/>
        <v>286580</v>
      </c>
      <c r="X146" s="88">
        <f t="shared" si="19"/>
        <v>286580</v>
      </c>
      <c r="Y146" s="84" t="s">
        <v>53</v>
      </c>
      <c r="Z146" s="84" t="s">
        <v>53</v>
      </c>
      <c r="AA146" s="84" t="s">
        <v>53</v>
      </c>
      <c r="AB146" s="84" t="s">
        <v>53</v>
      </c>
      <c r="AC146" s="84" t="s">
        <v>53</v>
      </c>
      <c r="AD146" s="84" t="s">
        <v>53</v>
      </c>
      <c r="AE146" s="84" t="s">
        <v>51</v>
      </c>
      <c r="AF146" s="84" t="s">
        <v>51</v>
      </c>
      <c r="AG146" s="5"/>
    </row>
    <row r="147" spans="1:33" x14ac:dyDescent="0.25">
      <c r="A147" s="94">
        <f t="shared" si="20"/>
        <v>136</v>
      </c>
      <c r="B147" s="99" t="s">
        <v>834</v>
      </c>
      <c r="C147" s="83" t="s">
        <v>835</v>
      </c>
      <c r="D147" s="83" t="s">
        <v>43</v>
      </c>
      <c r="E147" s="83" t="s">
        <v>777</v>
      </c>
      <c r="F147" s="83" t="s">
        <v>58</v>
      </c>
      <c r="G147" s="83" t="s">
        <v>59</v>
      </c>
      <c r="H147" s="83" t="s">
        <v>778</v>
      </c>
      <c r="I147" s="83" t="s">
        <v>779</v>
      </c>
      <c r="J147" s="83" t="s">
        <v>836</v>
      </c>
      <c r="K147" s="83" t="s">
        <v>837</v>
      </c>
      <c r="L147" s="83" t="s">
        <v>3</v>
      </c>
      <c r="M147" s="84" t="s">
        <v>51</v>
      </c>
      <c r="N147" s="83" t="s">
        <v>52</v>
      </c>
      <c r="O147" s="85">
        <v>249</v>
      </c>
      <c r="P147" s="85"/>
      <c r="Q147" s="85">
        <f t="shared" si="14"/>
        <v>249</v>
      </c>
      <c r="R147" s="86">
        <v>8900</v>
      </c>
      <c r="S147" s="87">
        <f t="shared" si="15"/>
        <v>2216100</v>
      </c>
      <c r="T147" s="87">
        <f t="shared" si="16"/>
        <v>664830</v>
      </c>
      <c r="U147" s="87">
        <f>VLOOKUP(B147,'Tranche 1-3 2024'!$B$12:$BB$441,53,FALSE)</f>
        <v>2225000</v>
      </c>
      <c r="V147" s="87">
        <f t="shared" si="17"/>
        <v>-8900</v>
      </c>
      <c r="W147" s="87">
        <f t="shared" si="18"/>
        <v>655930</v>
      </c>
      <c r="X147" s="88">
        <f t="shared" si="19"/>
        <v>655930</v>
      </c>
      <c r="Y147" s="84" t="s">
        <v>53</v>
      </c>
      <c r="Z147" s="84" t="s">
        <v>53</v>
      </c>
      <c r="AA147" s="84" t="s">
        <v>53</v>
      </c>
      <c r="AB147" s="84" t="s">
        <v>53</v>
      </c>
      <c r="AC147" s="84" t="s">
        <v>53</v>
      </c>
      <c r="AD147" s="84" t="s">
        <v>53</v>
      </c>
      <c r="AE147" s="84" t="s">
        <v>51</v>
      </c>
      <c r="AF147" s="84" t="s">
        <v>51</v>
      </c>
      <c r="AG147" s="5"/>
    </row>
    <row r="148" spans="1:33" x14ac:dyDescent="0.25">
      <c r="A148" s="94">
        <f t="shared" si="20"/>
        <v>137</v>
      </c>
      <c r="B148" s="99" t="s">
        <v>1036</v>
      </c>
      <c r="C148" s="83" t="s">
        <v>1037</v>
      </c>
      <c r="D148" s="83" t="s">
        <v>43</v>
      </c>
      <c r="E148" s="83" t="s">
        <v>68</v>
      </c>
      <c r="F148" s="83" t="s">
        <v>45</v>
      </c>
      <c r="G148" s="83" t="s">
        <v>46</v>
      </c>
      <c r="H148" s="83" t="s">
        <v>976</v>
      </c>
      <c r="I148" s="83" t="s">
        <v>779</v>
      </c>
      <c r="J148" s="83" t="s">
        <v>1038</v>
      </c>
      <c r="K148" s="83" t="s">
        <v>1039</v>
      </c>
      <c r="L148" s="83" t="s">
        <v>3</v>
      </c>
      <c r="M148" s="84" t="s">
        <v>51</v>
      </c>
      <c r="N148" s="83" t="s">
        <v>52</v>
      </c>
      <c r="O148" s="85">
        <v>66</v>
      </c>
      <c r="P148" s="85"/>
      <c r="Q148" s="85">
        <f t="shared" ref="Q148:Q211" si="21">O148-P148</f>
        <v>66</v>
      </c>
      <c r="R148" s="86">
        <v>8900</v>
      </c>
      <c r="S148" s="87">
        <f t="shared" ref="S148:S211" si="22">Q148*R148</f>
        <v>587400</v>
      </c>
      <c r="T148" s="87">
        <f t="shared" ref="T148:T211" si="23">S148*30%</f>
        <v>176220</v>
      </c>
      <c r="U148" s="87">
        <f>VLOOKUP(B148,'Tranche 1-3 2024'!$B$12:$BB$441,53,FALSE)</f>
        <v>587400</v>
      </c>
      <c r="V148" s="87">
        <f t="shared" ref="V148:V211" si="24">O148*R148-U148</f>
        <v>0</v>
      </c>
      <c r="W148" s="87">
        <f t="shared" ref="W148:W211" si="25">T148+V148</f>
        <v>176220</v>
      </c>
      <c r="X148" s="88">
        <f t="shared" ref="X148:X211" si="26">IF(W148&gt;=0,W148,0)</f>
        <v>176220</v>
      </c>
      <c r="Y148" s="84" t="s">
        <v>53</v>
      </c>
      <c r="Z148" s="84" t="s">
        <v>53</v>
      </c>
      <c r="AA148" s="84" t="s">
        <v>53</v>
      </c>
      <c r="AB148" s="84" t="s">
        <v>53</v>
      </c>
      <c r="AC148" s="84" t="s">
        <v>53</v>
      </c>
      <c r="AD148" s="84" t="s">
        <v>53</v>
      </c>
      <c r="AE148" s="84" t="s">
        <v>51</v>
      </c>
      <c r="AF148" s="84" t="s">
        <v>51</v>
      </c>
      <c r="AG148" s="5"/>
    </row>
    <row r="149" spans="1:33" x14ac:dyDescent="0.25">
      <c r="A149" s="94">
        <f t="shared" si="20"/>
        <v>138</v>
      </c>
      <c r="B149" s="99" t="s">
        <v>850</v>
      </c>
      <c r="C149" s="83" t="s">
        <v>851</v>
      </c>
      <c r="D149" s="83" t="s">
        <v>56</v>
      </c>
      <c r="E149" s="83" t="s">
        <v>777</v>
      </c>
      <c r="F149" s="83" t="s">
        <v>58</v>
      </c>
      <c r="G149" s="83" t="s">
        <v>59</v>
      </c>
      <c r="H149" s="83" t="s">
        <v>778</v>
      </c>
      <c r="I149" s="83" t="s">
        <v>779</v>
      </c>
      <c r="J149" s="83" t="s">
        <v>852</v>
      </c>
      <c r="K149" s="83" t="s">
        <v>853</v>
      </c>
      <c r="L149" s="83" t="s">
        <v>3</v>
      </c>
      <c r="M149" s="84" t="s">
        <v>51</v>
      </c>
      <c r="N149" s="83" t="s">
        <v>52</v>
      </c>
      <c r="O149" s="85">
        <v>111</v>
      </c>
      <c r="P149" s="85"/>
      <c r="Q149" s="85">
        <f t="shared" si="21"/>
        <v>111</v>
      </c>
      <c r="R149" s="86">
        <v>8900</v>
      </c>
      <c r="S149" s="87">
        <f t="shared" si="22"/>
        <v>987900</v>
      </c>
      <c r="T149" s="87">
        <f t="shared" si="23"/>
        <v>296370</v>
      </c>
      <c r="U149" s="87">
        <f>VLOOKUP(B149,'Tranche 1-3 2024'!$B$12:$BB$441,53,FALSE)</f>
        <v>987900</v>
      </c>
      <c r="V149" s="87">
        <f t="shared" si="24"/>
        <v>0</v>
      </c>
      <c r="W149" s="87">
        <f t="shared" si="25"/>
        <v>296370</v>
      </c>
      <c r="X149" s="88">
        <f t="shared" si="26"/>
        <v>296370</v>
      </c>
      <c r="Y149" s="84" t="s">
        <v>53</v>
      </c>
      <c r="Z149" s="84" t="s">
        <v>53</v>
      </c>
      <c r="AA149" s="84" t="s">
        <v>53</v>
      </c>
      <c r="AB149" s="84" t="s">
        <v>53</v>
      </c>
      <c r="AC149" s="84" t="s">
        <v>53</v>
      </c>
      <c r="AD149" s="84" t="s">
        <v>53</v>
      </c>
      <c r="AE149" s="84" t="s">
        <v>51</v>
      </c>
      <c r="AF149" s="84" t="s">
        <v>51</v>
      </c>
      <c r="AG149" s="5"/>
    </row>
    <row r="150" spans="1:33" x14ac:dyDescent="0.25">
      <c r="A150" s="94">
        <f t="shared" si="20"/>
        <v>139</v>
      </c>
      <c r="B150" s="99" t="s">
        <v>846</v>
      </c>
      <c r="C150" s="83" t="s">
        <v>847</v>
      </c>
      <c r="D150" s="83" t="s">
        <v>43</v>
      </c>
      <c r="E150" s="83" t="s">
        <v>777</v>
      </c>
      <c r="F150" s="83" t="s">
        <v>58</v>
      </c>
      <c r="G150" s="83" t="s">
        <v>59</v>
      </c>
      <c r="H150" s="83" t="s">
        <v>778</v>
      </c>
      <c r="I150" s="83" t="s">
        <v>779</v>
      </c>
      <c r="J150" s="83" t="s">
        <v>848</v>
      </c>
      <c r="K150" s="83" t="s">
        <v>849</v>
      </c>
      <c r="L150" s="83" t="s">
        <v>3</v>
      </c>
      <c r="M150" s="84" t="s">
        <v>51</v>
      </c>
      <c r="N150" s="83" t="s">
        <v>52</v>
      </c>
      <c r="O150" s="85">
        <v>138</v>
      </c>
      <c r="P150" s="85"/>
      <c r="Q150" s="85">
        <f t="shared" si="21"/>
        <v>138</v>
      </c>
      <c r="R150" s="86">
        <v>8900</v>
      </c>
      <c r="S150" s="87">
        <f t="shared" si="22"/>
        <v>1228200</v>
      </c>
      <c r="T150" s="87">
        <f t="shared" si="23"/>
        <v>368460</v>
      </c>
      <c r="U150" s="87">
        <f>VLOOKUP(B150,'Tranche 1-3 2024'!$B$12:$BB$441,53,FALSE)</f>
        <v>1228200</v>
      </c>
      <c r="V150" s="87">
        <f t="shared" si="24"/>
        <v>0</v>
      </c>
      <c r="W150" s="87">
        <f t="shared" si="25"/>
        <v>368460</v>
      </c>
      <c r="X150" s="88">
        <f t="shared" si="26"/>
        <v>368460</v>
      </c>
      <c r="Y150" s="84" t="s">
        <v>53</v>
      </c>
      <c r="Z150" s="84" t="s">
        <v>53</v>
      </c>
      <c r="AA150" s="84" t="s">
        <v>53</v>
      </c>
      <c r="AB150" s="84" t="s">
        <v>53</v>
      </c>
      <c r="AC150" s="84" t="s">
        <v>53</v>
      </c>
      <c r="AD150" s="84" t="s">
        <v>53</v>
      </c>
      <c r="AE150" s="84" t="s">
        <v>51</v>
      </c>
      <c r="AF150" s="84" t="s">
        <v>51</v>
      </c>
      <c r="AG150" s="5"/>
    </row>
    <row r="151" spans="1:33" x14ac:dyDescent="0.25">
      <c r="A151" s="94">
        <f t="shared" si="20"/>
        <v>140</v>
      </c>
      <c r="B151" s="99" t="s">
        <v>1103</v>
      </c>
      <c r="C151" s="83" t="s">
        <v>1104</v>
      </c>
      <c r="D151" s="83" t="s">
        <v>56</v>
      </c>
      <c r="E151" s="83" t="s">
        <v>777</v>
      </c>
      <c r="F151" s="83" t="s">
        <v>58</v>
      </c>
      <c r="G151" s="83" t="s">
        <v>59</v>
      </c>
      <c r="H151" s="83" t="s">
        <v>1100</v>
      </c>
      <c r="I151" s="83" t="s">
        <v>779</v>
      </c>
      <c r="J151" s="83" t="s">
        <v>1105</v>
      </c>
      <c r="K151" s="83" t="s">
        <v>1106</v>
      </c>
      <c r="L151" s="83" t="s">
        <v>3</v>
      </c>
      <c r="M151" s="84" t="s">
        <v>51</v>
      </c>
      <c r="N151" s="83" t="s">
        <v>52</v>
      </c>
      <c r="O151" s="85">
        <v>35</v>
      </c>
      <c r="P151" s="85"/>
      <c r="Q151" s="85">
        <f t="shared" si="21"/>
        <v>35</v>
      </c>
      <c r="R151" s="86">
        <v>8900</v>
      </c>
      <c r="S151" s="87">
        <f t="shared" si="22"/>
        <v>311500</v>
      </c>
      <c r="T151" s="87">
        <f t="shared" si="23"/>
        <v>93450</v>
      </c>
      <c r="U151" s="87">
        <f>VLOOKUP(B151,'Tranche 1-3 2024'!$B$12:$BB$441,53,FALSE)</f>
        <v>311500</v>
      </c>
      <c r="V151" s="87">
        <f t="shared" si="24"/>
        <v>0</v>
      </c>
      <c r="W151" s="87">
        <f t="shared" si="25"/>
        <v>93450</v>
      </c>
      <c r="X151" s="88">
        <f t="shared" si="26"/>
        <v>93450</v>
      </c>
      <c r="Y151" s="84" t="s">
        <v>53</v>
      </c>
      <c r="Z151" s="84" t="s">
        <v>53</v>
      </c>
      <c r="AA151" s="84" t="s">
        <v>53</v>
      </c>
      <c r="AB151" s="84" t="s">
        <v>53</v>
      </c>
      <c r="AC151" s="84" t="s">
        <v>53</v>
      </c>
      <c r="AD151" s="84" t="s">
        <v>53</v>
      </c>
      <c r="AE151" s="84" t="s">
        <v>51</v>
      </c>
      <c r="AF151" s="84" t="s">
        <v>51</v>
      </c>
      <c r="AG151" s="5"/>
    </row>
    <row r="152" spans="1:33" x14ac:dyDescent="0.25">
      <c r="A152" s="94">
        <f t="shared" si="20"/>
        <v>141</v>
      </c>
      <c r="B152" s="99" t="s">
        <v>854</v>
      </c>
      <c r="C152" s="83" t="s">
        <v>855</v>
      </c>
      <c r="D152" s="83" t="s">
        <v>43</v>
      </c>
      <c r="E152" s="83" t="s">
        <v>68</v>
      </c>
      <c r="F152" s="83" t="s">
        <v>45</v>
      </c>
      <c r="G152" s="83" t="s">
        <v>46</v>
      </c>
      <c r="H152" s="83" t="s">
        <v>778</v>
      </c>
      <c r="I152" s="83" t="s">
        <v>779</v>
      </c>
      <c r="J152" s="83" t="s">
        <v>856</v>
      </c>
      <c r="K152" s="83" t="s">
        <v>857</v>
      </c>
      <c r="L152" s="83" t="s">
        <v>3</v>
      </c>
      <c r="M152" s="84" t="s">
        <v>51</v>
      </c>
      <c r="N152" s="83" t="s">
        <v>52</v>
      </c>
      <c r="O152" s="85">
        <v>53</v>
      </c>
      <c r="P152" s="85"/>
      <c r="Q152" s="85">
        <f t="shared" si="21"/>
        <v>53</v>
      </c>
      <c r="R152" s="86">
        <v>8900</v>
      </c>
      <c r="S152" s="87">
        <f t="shared" si="22"/>
        <v>471700</v>
      </c>
      <c r="T152" s="87">
        <f t="shared" si="23"/>
        <v>141510</v>
      </c>
      <c r="U152" s="87">
        <f>VLOOKUP(B152,'Tranche 1-3 2024'!$B$12:$BB$441,53,FALSE)</f>
        <v>471700</v>
      </c>
      <c r="V152" s="87">
        <f t="shared" si="24"/>
        <v>0</v>
      </c>
      <c r="W152" s="87">
        <f t="shared" si="25"/>
        <v>141510</v>
      </c>
      <c r="X152" s="88">
        <f t="shared" si="26"/>
        <v>141510</v>
      </c>
      <c r="Y152" s="84" t="s">
        <v>53</v>
      </c>
      <c r="Z152" s="84" t="s">
        <v>53</v>
      </c>
      <c r="AA152" s="84" t="s">
        <v>53</v>
      </c>
      <c r="AB152" s="84" t="s">
        <v>53</v>
      </c>
      <c r="AC152" s="84" t="s">
        <v>53</v>
      </c>
      <c r="AD152" s="84" t="s">
        <v>53</v>
      </c>
      <c r="AE152" s="84" t="s">
        <v>51</v>
      </c>
      <c r="AF152" s="84" t="s">
        <v>51</v>
      </c>
      <c r="AG152" s="5"/>
    </row>
    <row r="153" spans="1:33" x14ac:dyDescent="0.25">
      <c r="A153" s="94">
        <f t="shared" si="20"/>
        <v>142</v>
      </c>
      <c r="B153" s="99" t="s">
        <v>1044</v>
      </c>
      <c r="C153" s="83" t="s">
        <v>1045</v>
      </c>
      <c r="D153" s="83" t="s">
        <v>43</v>
      </c>
      <c r="E153" s="83" t="s">
        <v>777</v>
      </c>
      <c r="F153" s="83" t="s">
        <v>58</v>
      </c>
      <c r="G153" s="83" t="s">
        <v>59</v>
      </c>
      <c r="H153" s="83" t="s">
        <v>976</v>
      </c>
      <c r="I153" s="83" t="s">
        <v>779</v>
      </c>
      <c r="J153" s="83" t="s">
        <v>1046</v>
      </c>
      <c r="K153" s="83" t="s">
        <v>1047</v>
      </c>
      <c r="L153" s="83" t="s">
        <v>3</v>
      </c>
      <c r="M153" s="84" t="s">
        <v>51</v>
      </c>
      <c r="N153" s="83" t="s">
        <v>52</v>
      </c>
      <c r="O153" s="85">
        <v>54</v>
      </c>
      <c r="P153" s="85"/>
      <c r="Q153" s="85">
        <f t="shared" si="21"/>
        <v>54</v>
      </c>
      <c r="R153" s="86">
        <v>8900</v>
      </c>
      <c r="S153" s="87">
        <f t="shared" si="22"/>
        <v>480600</v>
      </c>
      <c r="T153" s="87">
        <f t="shared" si="23"/>
        <v>144180</v>
      </c>
      <c r="U153" s="87">
        <f>VLOOKUP(B153,'Tranche 1-3 2024'!$B$12:$BB$441,53,FALSE)</f>
        <v>480600</v>
      </c>
      <c r="V153" s="87">
        <f t="shared" si="24"/>
        <v>0</v>
      </c>
      <c r="W153" s="87">
        <f t="shared" si="25"/>
        <v>144180</v>
      </c>
      <c r="X153" s="88">
        <f t="shared" si="26"/>
        <v>144180</v>
      </c>
      <c r="Y153" s="84" t="s">
        <v>53</v>
      </c>
      <c r="Z153" s="84" t="s">
        <v>53</v>
      </c>
      <c r="AA153" s="84" t="s">
        <v>53</v>
      </c>
      <c r="AB153" s="84" t="s">
        <v>53</v>
      </c>
      <c r="AC153" s="84" t="s">
        <v>53</v>
      </c>
      <c r="AD153" s="84" t="s">
        <v>53</v>
      </c>
      <c r="AE153" s="84" t="s">
        <v>51</v>
      </c>
      <c r="AF153" s="84" t="s">
        <v>51</v>
      </c>
      <c r="AG153" s="5"/>
    </row>
    <row r="154" spans="1:33" x14ac:dyDescent="0.25">
      <c r="A154" s="94">
        <f t="shared" si="20"/>
        <v>143</v>
      </c>
      <c r="B154" s="99" t="s">
        <v>1123</v>
      </c>
      <c r="C154" s="83" t="s">
        <v>1124</v>
      </c>
      <c r="D154" s="83" t="s">
        <v>43</v>
      </c>
      <c r="E154" s="83" t="s">
        <v>777</v>
      </c>
      <c r="F154" s="83" t="s">
        <v>58</v>
      </c>
      <c r="G154" s="83" t="s">
        <v>59</v>
      </c>
      <c r="H154" s="83" t="s">
        <v>778</v>
      </c>
      <c r="I154" s="83" t="s">
        <v>779</v>
      </c>
      <c r="J154" s="83" t="s">
        <v>1125</v>
      </c>
      <c r="K154" s="83" t="s">
        <v>1126</v>
      </c>
      <c r="L154" s="83" t="s">
        <v>3</v>
      </c>
      <c r="M154" s="84" t="s">
        <v>51</v>
      </c>
      <c r="N154" s="83" t="s">
        <v>52</v>
      </c>
      <c r="O154" s="85">
        <v>49</v>
      </c>
      <c r="P154" s="85"/>
      <c r="Q154" s="85">
        <f t="shared" si="21"/>
        <v>49</v>
      </c>
      <c r="R154" s="86">
        <v>8900</v>
      </c>
      <c r="S154" s="87">
        <f t="shared" si="22"/>
        <v>436100</v>
      </c>
      <c r="T154" s="87">
        <f t="shared" si="23"/>
        <v>130830</v>
      </c>
      <c r="U154" s="87">
        <f>VLOOKUP(B154,'Tranche 1-3 2024'!$B$12:$BB$441,53,FALSE)</f>
        <v>436100</v>
      </c>
      <c r="V154" s="87">
        <f t="shared" si="24"/>
        <v>0</v>
      </c>
      <c r="W154" s="87">
        <f t="shared" si="25"/>
        <v>130830</v>
      </c>
      <c r="X154" s="88">
        <f t="shared" si="26"/>
        <v>130830</v>
      </c>
      <c r="Y154" s="84" t="s">
        <v>53</v>
      </c>
      <c r="Z154" s="84" t="s">
        <v>53</v>
      </c>
      <c r="AA154" s="84" t="s">
        <v>53</v>
      </c>
      <c r="AB154" s="84" t="s">
        <v>53</v>
      </c>
      <c r="AC154" s="84" t="s">
        <v>53</v>
      </c>
      <c r="AD154" s="84" t="s">
        <v>53</v>
      </c>
      <c r="AE154" s="84" t="s">
        <v>51</v>
      </c>
      <c r="AF154" s="84" t="s">
        <v>51</v>
      </c>
      <c r="AG154" s="5"/>
    </row>
    <row r="155" spans="1:33" x14ac:dyDescent="0.25">
      <c r="A155" s="94">
        <f t="shared" si="20"/>
        <v>144</v>
      </c>
      <c r="B155" s="99" t="s">
        <v>858</v>
      </c>
      <c r="C155" s="83" t="s">
        <v>859</v>
      </c>
      <c r="D155" s="83" t="s">
        <v>43</v>
      </c>
      <c r="E155" s="83" t="s">
        <v>777</v>
      </c>
      <c r="F155" s="83" t="s">
        <v>58</v>
      </c>
      <c r="G155" s="83" t="s">
        <v>59</v>
      </c>
      <c r="H155" s="83" t="s">
        <v>778</v>
      </c>
      <c r="I155" s="83" t="s">
        <v>779</v>
      </c>
      <c r="J155" s="83" t="s">
        <v>860</v>
      </c>
      <c r="K155" s="83" t="s">
        <v>861</v>
      </c>
      <c r="L155" s="83" t="s">
        <v>3</v>
      </c>
      <c r="M155" s="84" t="s">
        <v>51</v>
      </c>
      <c r="N155" s="83" t="s">
        <v>52</v>
      </c>
      <c r="O155" s="85">
        <v>117</v>
      </c>
      <c r="P155" s="85"/>
      <c r="Q155" s="85">
        <f t="shared" si="21"/>
        <v>117</v>
      </c>
      <c r="R155" s="86">
        <v>8900</v>
      </c>
      <c r="S155" s="87">
        <f t="shared" si="22"/>
        <v>1041300</v>
      </c>
      <c r="T155" s="87">
        <f t="shared" si="23"/>
        <v>312390</v>
      </c>
      <c r="U155" s="87">
        <f>VLOOKUP(B155,'Tranche 1-3 2024'!$B$12:$BB$441,53,FALSE)</f>
        <v>1041300</v>
      </c>
      <c r="V155" s="87">
        <f t="shared" si="24"/>
        <v>0</v>
      </c>
      <c r="W155" s="87">
        <f t="shared" si="25"/>
        <v>312390</v>
      </c>
      <c r="X155" s="88">
        <f t="shared" si="26"/>
        <v>312390</v>
      </c>
      <c r="Y155" s="84" t="s">
        <v>53</v>
      </c>
      <c r="Z155" s="84" t="s">
        <v>53</v>
      </c>
      <c r="AA155" s="84" t="s">
        <v>53</v>
      </c>
      <c r="AB155" s="84" t="s">
        <v>53</v>
      </c>
      <c r="AC155" s="84" t="s">
        <v>53</v>
      </c>
      <c r="AD155" s="84" t="s">
        <v>53</v>
      </c>
      <c r="AE155" s="84" t="s">
        <v>51</v>
      </c>
      <c r="AF155" s="84" t="s">
        <v>51</v>
      </c>
      <c r="AG155" s="5"/>
    </row>
    <row r="156" spans="1:33" x14ac:dyDescent="0.25">
      <c r="A156" s="94">
        <f t="shared" si="20"/>
        <v>145</v>
      </c>
      <c r="B156" s="99" t="s">
        <v>1048</v>
      </c>
      <c r="C156" s="83" t="s">
        <v>1049</v>
      </c>
      <c r="D156" s="83" t="s">
        <v>43</v>
      </c>
      <c r="E156" s="83" t="s">
        <v>68</v>
      </c>
      <c r="F156" s="83" t="s">
        <v>45</v>
      </c>
      <c r="G156" s="83" t="s">
        <v>46</v>
      </c>
      <c r="H156" s="83" t="s">
        <v>976</v>
      </c>
      <c r="I156" s="83" t="s">
        <v>779</v>
      </c>
      <c r="J156" s="83" t="s">
        <v>1050</v>
      </c>
      <c r="K156" s="83" t="s">
        <v>1051</v>
      </c>
      <c r="L156" s="83" t="s">
        <v>3</v>
      </c>
      <c r="M156" s="84" t="s">
        <v>51</v>
      </c>
      <c r="N156" s="83" t="s">
        <v>52</v>
      </c>
      <c r="O156" s="85">
        <v>66</v>
      </c>
      <c r="P156" s="85"/>
      <c r="Q156" s="85">
        <f t="shared" si="21"/>
        <v>66</v>
      </c>
      <c r="R156" s="86">
        <v>8900</v>
      </c>
      <c r="S156" s="87">
        <f t="shared" si="22"/>
        <v>587400</v>
      </c>
      <c r="T156" s="87">
        <f t="shared" si="23"/>
        <v>176220</v>
      </c>
      <c r="U156" s="87">
        <f>VLOOKUP(B156,'Tranche 1-3 2024'!$B$12:$BB$441,53,FALSE)</f>
        <v>587400</v>
      </c>
      <c r="V156" s="87">
        <f t="shared" si="24"/>
        <v>0</v>
      </c>
      <c r="W156" s="87">
        <f t="shared" si="25"/>
        <v>176220</v>
      </c>
      <c r="X156" s="88">
        <f t="shared" si="26"/>
        <v>176220</v>
      </c>
      <c r="Y156" s="84" t="s">
        <v>53</v>
      </c>
      <c r="Z156" s="84" t="s">
        <v>53</v>
      </c>
      <c r="AA156" s="84" t="s">
        <v>53</v>
      </c>
      <c r="AB156" s="84" t="s">
        <v>53</v>
      </c>
      <c r="AC156" s="84" t="s">
        <v>53</v>
      </c>
      <c r="AD156" s="84" t="s">
        <v>53</v>
      </c>
      <c r="AE156" s="84" t="s">
        <v>51</v>
      </c>
      <c r="AF156" s="84" t="s">
        <v>51</v>
      </c>
      <c r="AG156" s="5"/>
    </row>
    <row r="157" spans="1:33" x14ac:dyDescent="0.25">
      <c r="A157" s="94">
        <f t="shared" si="20"/>
        <v>146</v>
      </c>
      <c r="B157" s="99" t="s">
        <v>862</v>
      </c>
      <c r="C157" s="83" t="s">
        <v>863</v>
      </c>
      <c r="D157" s="83" t="s">
        <v>43</v>
      </c>
      <c r="E157" s="83" t="s">
        <v>777</v>
      </c>
      <c r="F157" s="83" t="s">
        <v>58</v>
      </c>
      <c r="G157" s="83" t="s">
        <v>59</v>
      </c>
      <c r="H157" s="83" t="s">
        <v>778</v>
      </c>
      <c r="I157" s="83" t="s">
        <v>779</v>
      </c>
      <c r="J157" s="83" t="s">
        <v>864</v>
      </c>
      <c r="K157" s="83" t="s">
        <v>865</v>
      </c>
      <c r="L157" s="83" t="s">
        <v>3</v>
      </c>
      <c r="M157" s="84" t="s">
        <v>51</v>
      </c>
      <c r="N157" s="83" t="s">
        <v>52</v>
      </c>
      <c r="O157" s="85">
        <v>173</v>
      </c>
      <c r="P157" s="85"/>
      <c r="Q157" s="85">
        <f t="shared" si="21"/>
        <v>173</v>
      </c>
      <c r="R157" s="86">
        <v>8900</v>
      </c>
      <c r="S157" s="87">
        <f t="shared" si="22"/>
        <v>1539700</v>
      </c>
      <c r="T157" s="87">
        <f t="shared" si="23"/>
        <v>461910</v>
      </c>
      <c r="U157" s="87">
        <f>VLOOKUP(B157,'Tranche 1-3 2024'!$B$12:$BB$441,53,FALSE)</f>
        <v>1548600</v>
      </c>
      <c r="V157" s="87">
        <f t="shared" si="24"/>
        <v>-8900</v>
      </c>
      <c r="W157" s="87">
        <f t="shared" si="25"/>
        <v>453010</v>
      </c>
      <c r="X157" s="88">
        <f t="shared" si="26"/>
        <v>453010</v>
      </c>
      <c r="Y157" s="84" t="s">
        <v>53</v>
      </c>
      <c r="Z157" s="84" t="s">
        <v>53</v>
      </c>
      <c r="AA157" s="84" t="s">
        <v>53</v>
      </c>
      <c r="AB157" s="84" t="s">
        <v>53</v>
      </c>
      <c r="AC157" s="84" t="s">
        <v>53</v>
      </c>
      <c r="AD157" s="84" t="s">
        <v>53</v>
      </c>
      <c r="AE157" s="84" t="s">
        <v>51</v>
      </c>
      <c r="AF157" s="84" t="s">
        <v>51</v>
      </c>
      <c r="AG157" s="5"/>
    </row>
    <row r="158" spans="1:33" x14ac:dyDescent="0.25">
      <c r="A158" s="94">
        <f t="shared" si="20"/>
        <v>147</v>
      </c>
      <c r="B158" s="99" t="s">
        <v>1107</v>
      </c>
      <c r="C158" s="83" t="s">
        <v>1108</v>
      </c>
      <c r="D158" s="83" t="s">
        <v>43</v>
      </c>
      <c r="E158" s="83" t="s">
        <v>450</v>
      </c>
      <c r="F158" s="83" t="s">
        <v>45</v>
      </c>
      <c r="G158" s="83" t="s">
        <v>46</v>
      </c>
      <c r="H158" s="83" t="s">
        <v>1100</v>
      </c>
      <c r="I158" s="83" t="s">
        <v>779</v>
      </c>
      <c r="J158" s="83" t="s">
        <v>1109</v>
      </c>
      <c r="K158" s="83" t="s">
        <v>1110</v>
      </c>
      <c r="L158" s="83" t="s">
        <v>3</v>
      </c>
      <c r="M158" s="84" t="s">
        <v>51</v>
      </c>
      <c r="N158" s="83" t="s">
        <v>52</v>
      </c>
      <c r="O158" s="85">
        <v>74</v>
      </c>
      <c r="P158" s="85"/>
      <c r="Q158" s="85">
        <f t="shared" si="21"/>
        <v>74</v>
      </c>
      <c r="R158" s="86">
        <v>8900</v>
      </c>
      <c r="S158" s="87">
        <f t="shared" si="22"/>
        <v>658600</v>
      </c>
      <c r="T158" s="87">
        <f t="shared" si="23"/>
        <v>197580</v>
      </c>
      <c r="U158" s="87">
        <f>VLOOKUP(B158,'Tranche 1-3 2024'!$B$12:$BB$441,53,FALSE)</f>
        <v>667500</v>
      </c>
      <c r="V158" s="87">
        <f t="shared" si="24"/>
        <v>-8900</v>
      </c>
      <c r="W158" s="87">
        <f t="shared" si="25"/>
        <v>188680</v>
      </c>
      <c r="X158" s="88">
        <f t="shared" si="26"/>
        <v>188680</v>
      </c>
      <c r="Y158" s="84" t="s">
        <v>53</v>
      </c>
      <c r="Z158" s="84" t="s">
        <v>53</v>
      </c>
      <c r="AA158" s="84" t="s">
        <v>53</v>
      </c>
      <c r="AB158" s="84" t="s">
        <v>53</v>
      </c>
      <c r="AC158" s="84" t="s">
        <v>53</v>
      </c>
      <c r="AD158" s="84" t="s">
        <v>53</v>
      </c>
      <c r="AE158" s="84" t="s">
        <v>51</v>
      </c>
      <c r="AF158" s="84" t="s">
        <v>51</v>
      </c>
      <c r="AG158" s="5"/>
    </row>
    <row r="159" spans="1:33" x14ac:dyDescent="0.25">
      <c r="A159" s="94">
        <f t="shared" si="20"/>
        <v>148</v>
      </c>
      <c r="B159" s="99" t="s">
        <v>1111</v>
      </c>
      <c r="C159" s="83" t="s">
        <v>1112</v>
      </c>
      <c r="D159" s="83" t="s">
        <v>43</v>
      </c>
      <c r="E159" s="83" t="s">
        <v>777</v>
      </c>
      <c r="F159" s="83" t="s">
        <v>58</v>
      </c>
      <c r="G159" s="83" t="s">
        <v>59</v>
      </c>
      <c r="H159" s="83" t="s">
        <v>1100</v>
      </c>
      <c r="I159" s="83" t="s">
        <v>779</v>
      </c>
      <c r="J159" s="83" t="s">
        <v>1113</v>
      </c>
      <c r="K159" s="83" t="s">
        <v>1114</v>
      </c>
      <c r="L159" s="83" t="s">
        <v>3</v>
      </c>
      <c r="M159" s="84" t="s">
        <v>51</v>
      </c>
      <c r="N159" s="83" t="s">
        <v>52</v>
      </c>
      <c r="O159" s="85">
        <v>44</v>
      </c>
      <c r="P159" s="85"/>
      <c r="Q159" s="85">
        <f t="shared" si="21"/>
        <v>44</v>
      </c>
      <c r="R159" s="86">
        <v>8900</v>
      </c>
      <c r="S159" s="87">
        <f t="shared" si="22"/>
        <v>391600</v>
      </c>
      <c r="T159" s="87">
        <f t="shared" si="23"/>
        <v>117480</v>
      </c>
      <c r="U159" s="87">
        <f>VLOOKUP(B159,'Tranche 1-3 2024'!$B$12:$BB$441,53,FALSE)</f>
        <v>391600</v>
      </c>
      <c r="V159" s="87">
        <f t="shared" si="24"/>
        <v>0</v>
      </c>
      <c r="W159" s="87">
        <f t="shared" si="25"/>
        <v>117480</v>
      </c>
      <c r="X159" s="88">
        <f t="shared" si="26"/>
        <v>117480</v>
      </c>
      <c r="Y159" s="84" t="s">
        <v>53</v>
      </c>
      <c r="Z159" s="84" t="s">
        <v>53</v>
      </c>
      <c r="AA159" s="84" t="s">
        <v>53</v>
      </c>
      <c r="AB159" s="84" t="s">
        <v>53</v>
      </c>
      <c r="AC159" s="84" t="s">
        <v>53</v>
      </c>
      <c r="AD159" s="84" t="s">
        <v>53</v>
      </c>
      <c r="AE159" s="84" t="s">
        <v>51</v>
      </c>
      <c r="AF159" s="84" t="s">
        <v>51</v>
      </c>
      <c r="AG159" s="5"/>
    </row>
    <row r="160" spans="1:33" x14ac:dyDescent="0.25">
      <c r="A160" s="94">
        <f t="shared" si="20"/>
        <v>149</v>
      </c>
      <c r="B160" s="99" t="s">
        <v>1007</v>
      </c>
      <c r="C160" s="83" t="s">
        <v>1008</v>
      </c>
      <c r="D160" s="83" t="s">
        <v>43</v>
      </c>
      <c r="E160" s="83" t="s">
        <v>777</v>
      </c>
      <c r="F160" s="83" t="s">
        <v>58</v>
      </c>
      <c r="G160" s="83" t="s">
        <v>59</v>
      </c>
      <c r="H160" s="83" t="s">
        <v>778</v>
      </c>
      <c r="I160" s="83" t="s">
        <v>779</v>
      </c>
      <c r="J160" s="83" t="s">
        <v>1009</v>
      </c>
      <c r="K160" s="83" t="s">
        <v>1010</v>
      </c>
      <c r="L160" s="83" t="s">
        <v>3</v>
      </c>
      <c r="M160" s="84" t="s">
        <v>51</v>
      </c>
      <c r="N160" s="83" t="s">
        <v>52</v>
      </c>
      <c r="O160" s="85">
        <v>103</v>
      </c>
      <c r="P160" s="85"/>
      <c r="Q160" s="85">
        <f t="shared" si="21"/>
        <v>103</v>
      </c>
      <c r="R160" s="86">
        <v>8900</v>
      </c>
      <c r="S160" s="87">
        <f t="shared" si="22"/>
        <v>916700</v>
      </c>
      <c r="T160" s="87">
        <f t="shared" si="23"/>
        <v>275010</v>
      </c>
      <c r="U160" s="87">
        <f>VLOOKUP(B160,'Tranche 1-3 2024'!$B$12:$BB$441,53,FALSE)</f>
        <v>925600</v>
      </c>
      <c r="V160" s="87">
        <f t="shared" si="24"/>
        <v>-8900</v>
      </c>
      <c r="W160" s="87">
        <f t="shared" si="25"/>
        <v>266110</v>
      </c>
      <c r="X160" s="88">
        <f t="shared" si="26"/>
        <v>266110</v>
      </c>
      <c r="Y160" s="84" t="s">
        <v>53</v>
      </c>
      <c r="Z160" s="84" t="s">
        <v>53</v>
      </c>
      <c r="AA160" s="84" t="s">
        <v>53</v>
      </c>
      <c r="AB160" s="84" t="s">
        <v>53</v>
      </c>
      <c r="AC160" s="84" t="s">
        <v>53</v>
      </c>
      <c r="AD160" s="84" t="s">
        <v>53</v>
      </c>
      <c r="AE160" s="84" t="s">
        <v>51</v>
      </c>
      <c r="AF160" s="84" t="s">
        <v>51</v>
      </c>
      <c r="AG160" s="5"/>
    </row>
    <row r="161" spans="1:33" x14ac:dyDescent="0.25">
      <c r="A161" s="94">
        <f t="shared" si="20"/>
        <v>150</v>
      </c>
      <c r="B161" s="99" t="s">
        <v>1056</v>
      </c>
      <c r="C161" s="83" t="s">
        <v>1057</v>
      </c>
      <c r="D161" s="83" t="s">
        <v>43</v>
      </c>
      <c r="E161" s="83" t="s">
        <v>777</v>
      </c>
      <c r="F161" s="83" t="s">
        <v>58</v>
      </c>
      <c r="G161" s="83" t="s">
        <v>59</v>
      </c>
      <c r="H161" s="83" t="s">
        <v>976</v>
      </c>
      <c r="I161" s="83" t="s">
        <v>779</v>
      </c>
      <c r="J161" s="83" t="s">
        <v>1058</v>
      </c>
      <c r="K161" s="83" t="s">
        <v>1059</v>
      </c>
      <c r="L161" s="83" t="s">
        <v>3</v>
      </c>
      <c r="M161" s="84" t="s">
        <v>51</v>
      </c>
      <c r="N161" s="83" t="s">
        <v>52</v>
      </c>
      <c r="O161" s="85">
        <v>114</v>
      </c>
      <c r="P161" s="85"/>
      <c r="Q161" s="85">
        <f t="shared" si="21"/>
        <v>114</v>
      </c>
      <c r="R161" s="86">
        <v>8900</v>
      </c>
      <c r="S161" s="87">
        <f t="shared" si="22"/>
        <v>1014600</v>
      </c>
      <c r="T161" s="87">
        <f t="shared" si="23"/>
        <v>304380</v>
      </c>
      <c r="U161" s="87">
        <f>VLOOKUP(B161,'Tranche 1-3 2024'!$B$12:$BB$441,53,FALSE)</f>
        <v>1014600</v>
      </c>
      <c r="V161" s="87">
        <f t="shared" si="24"/>
        <v>0</v>
      </c>
      <c r="W161" s="87">
        <f t="shared" si="25"/>
        <v>304380</v>
      </c>
      <c r="X161" s="88">
        <f t="shared" si="26"/>
        <v>304380</v>
      </c>
      <c r="Y161" s="84" t="s">
        <v>53</v>
      </c>
      <c r="Z161" s="84" t="s">
        <v>53</v>
      </c>
      <c r="AA161" s="84" t="s">
        <v>53</v>
      </c>
      <c r="AB161" s="84" t="s">
        <v>53</v>
      </c>
      <c r="AC161" s="84" t="s">
        <v>53</v>
      </c>
      <c r="AD161" s="84" t="s">
        <v>53</v>
      </c>
      <c r="AE161" s="84" t="s">
        <v>51</v>
      </c>
      <c r="AF161" s="84" t="s">
        <v>51</v>
      </c>
      <c r="AG161" s="5"/>
    </row>
    <row r="162" spans="1:33" x14ac:dyDescent="0.25">
      <c r="A162" s="94">
        <f t="shared" si="20"/>
        <v>151</v>
      </c>
      <c r="B162" s="99" t="s">
        <v>873</v>
      </c>
      <c r="C162" s="83" t="s">
        <v>874</v>
      </c>
      <c r="D162" s="83" t="s">
        <v>43</v>
      </c>
      <c r="E162" s="83" t="s">
        <v>68</v>
      </c>
      <c r="F162" s="83" t="s">
        <v>45</v>
      </c>
      <c r="G162" s="83" t="s">
        <v>46</v>
      </c>
      <c r="H162" s="83" t="s">
        <v>778</v>
      </c>
      <c r="I162" s="83" t="s">
        <v>779</v>
      </c>
      <c r="J162" s="83" t="s">
        <v>875</v>
      </c>
      <c r="K162" s="83" t="s">
        <v>876</v>
      </c>
      <c r="L162" s="83" t="s">
        <v>3</v>
      </c>
      <c r="M162" s="84" t="s">
        <v>51</v>
      </c>
      <c r="N162" s="83" t="s">
        <v>52</v>
      </c>
      <c r="O162" s="85">
        <v>69</v>
      </c>
      <c r="P162" s="85"/>
      <c r="Q162" s="85">
        <f t="shared" si="21"/>
        <v>69</v>
      </c>
      <c r="R162" s="86">
        <v>8900</v>
      </c>
      <c r="S162" s="87">
        <f t="shared" si="22"/>
        <v>614100</v>
      </c>
      <c r="T162" s="87">
        <f t="shared" si="23"/>
        <v>184230</v>
      </c>
      <c r="U162" s="87">
        <f>VLOOKUP(B162,'Tranche 1-3 2024'!$B$12:$BB$441,53,FALSE)</f>
        <v>614100</v>
      </c>
      <c r="V162" s="87">
        <f t="shared" si="24"/>
        <v>0</v>
      </c>
      <c r="W162" s="87">
        <f t="shared" si="25"/>
        <v>184230</v>
      </c>
      <c r="X162" s="88">
        <f t="shared" si="26"/>
        <v>184230</v>
      </c>
      <c r="Y162" s="84" t="s">
        <v>53</v>
      </c>
      <c r="Z162" s="84" t="s">
        <v>53</v>
      </c>
      <c r="AA162" s="84" t="s">
        <v>53</v>
      </c>
      <c r="AB162" s="84" t="s">
        <v>53</v>
      </c>
      <c r="AC162" s="84" t="s">
        <v>53</v>
      </c>
      <c r="AD162" s="84" t="s">
        <v>53</v>
      </c>
      <c r="AE162" s="84" t="s">
        <v>51</v>
      </c>
      <c r="AF162" s="84" t="s">
        <v>51</v>
      </c>
      <c r="AG162" s="5"/>
    </row>
    <row r="163" spans="1:33" x14ac:dyDescent="0.25">
      <c r="A163" s="94">
        <f t="shared" si="20"/>
        <v>152</v>
      </c>
      <c r="B163" s="99" t="s">
        <v>877</v>
      </c>
      <c r="C163" s="83" t="s">
        <v>878</v>
      </c>
      <c r="D163" s="83" t="s">
        <v>43</v>
      </c>
      <c r="E163" s="83" t="s">
        <v>777</v>
      </c>
      <c r="F163" s="83" t="s">
        <v>58</v>
      </c>
      <c r="G163" s="83" t="s">
        <v>59</v>
      </c>
      <c r="H163" s="83" t="s">
        <v>778</v>
      </c>
      <c r="I163" s="83" t="s">
        <v>779</v>
      </c>
      <c r="J163" s="83" t="s">
        <v>879</v>
      </c>
      <c r="K163" s="83" t="s">
        <v>880</v>
      </c>
      <c r="L163" s="83" t="s">
        <v>3</v>
      </c>
      <c r="M163" s="84" t="s">
        <v>51</v>
      </c>
      <c r="N163" s="83" t="s">
        <v>52</v>
      </c>
      <c r="O163" s="85">
        <v>79</v>
      </c>
      <c r="P163" s="85"/>
      <c r="Q163" s="85">
        <f t="shared" si="21"/>
        <v>79</v>
      </c>
      <c r="R163" s="86">
        <v>8900</v>
      </c>
      <c r="S163" s="87">
        <f t="shared" si="22"/>
        <v>703100</v>
      </c>
      <c r="T163" s="87">
        <f t="shared" si="23"/>
        <v>210930</v>
      </c>
      <c r="U163" s="87">
        <f>VLOOKUP(B163,'Tranche 1-3 2024'!$B$12:$BB$441,53,FALSE)</f>
        <v>729800</v>
      </c>
      <c r="V163" s="87">
        <f t="shared" si="24"/>
        <v>-26700</v>
      </c>
      <c r="W163" s="87">
        <f t="shared" si="25"/>
        <v>184230</v>
      </c>
      <c r="X163" s="88">
        <f t="shared" si="26"/>
        <v>184230</v>
      </c>
      <c r="Y163" s="84" t="s">
        <v>53</v>
      </c>
      <c r="Z163" s="84" t="s">
        <v>53</v>
      </c>
      <c r="AA163" s="84" t="s">
        <v>53</v>
      </c>
      <c r="AB163" s="84" t="s">
        <v>53</v>
      </c>
      <c r="AC163" s="84" t="s">
        <v>53</v>
      </c>
      <c r="AD163" s="84" t="s">
        <v>53</v>
      </c>
      <c r="AE163" s="84" t="s">
        <v>51</v>
      </c>
      <c r="AF163" s="84" t="s">
        <v>51</v>
      </c>
      <c r="AG163" s="5"/>
    </row>
    <row r="164" spans="1:33" x14ac:dyDescent="0.25">
      <c r="A164" s="94">
        <f t="shared" si="20"/>
        <v>153</v>
      </c>
      <c r="B164" s="99" t="s">
        <v>1060</v>
      </c>
      <c r="C164" s="83" t="s">
        <v>1061</v>
      </c>
      <c r="D164" s="83" t="s">
        <v>43</v>
      </c>
      <c r="E164" s="83" t="s">
        <v>777</v>
      </c>
      <c r="F164" s="83" t="s">
        <v>58</v>
      </c>
      <c r="G164" s="83" t="s">
        <v>59</v>
      </c>
      <c r="H164" s="83" t="s">
        <v>976</v>
      </c>
      <c r="I164" s="83" t="s">
        <v>779</v>
      </c>
      <c r="J164" s="83" t="s">
        <v>1062</v>
      </c>
      <c r="K164" s="83" t="s">
        <v>1063</v>
      </c>
      <c r="L164" s="83" t="s">
        <v>3</v>
      </c>
      <c r="M164" s="84" t="s">
        <v>51</v>
      </c>
      <c r="N164" s="83" t="s">
        <v>76</v>
      </c>
      <c r="O164" s="85">
        <v>82</v>
      </c>
      <c r="P164" s="85"/>
      <c r="Q164" s="85">
        <f t="shared" si="21"/>
        <v>82</v>
      </c>
      <c r="R164" s="86">
        <v>8900</v>
      </c>
      <c r="S164" s="87">
        <f t="shared" si="22"/>
        <v>729800</v>
      </c>
      <c r="T164" s="87">
        <f t="shared" si="23"/>
        <v>218940</v>
      </c>
      <c r="U164" s="87">
        <f>VLOOKUP(B164,'Tranche 1-3 2024'!$B$12:$BB$441,53,FALSE)</f>
        <v>729800</v>
      </c>
      <c r="V164" s="87">
        <f t="shared" si="24"/>
        <v>0</v>
      </c>
      <c r="W164" s="87">
        <f t="shared" si="25"/>
        <v>218940</v>
      </c>
      <c r="X164" s="88">
        <f t="shared" si="26"/>
        <v>218940</v>
      </c>
      <c r="Y164" s="84" t="s">
        <v>53</v>
      </c>
      <c r="Z164" s="84" t="s">
        <v>53</v>
      </c>
      <c r="AA164" s="84" t="s">
        <v>53</v>
      </c>
      <c r="AB164" s="84" t="s">
        <v>53</v>
      </c>
      <c r="AC164" s="84" t="s">
        <v>53</v>
      </c>
      <c r="AD164" s="84" t="s">
        <v>53</v>
      </c>
      <c r="AE164" s="84" t="s">
        <v>51</v>
      </c>
      <c r="AF164" s="84" t="s">
        <v>51</v>
      </c>
      <c r="AG164" s="5"/>
    </row>
    <row r="165" spans="1:33" x14ac:dyDescent="0.25">
      <c r="A165" s="94">
        <f t="shared" si="20"/>
        <v>154</v>
      </c>
      <c r="B165" s="99" t="s">
        <v>1064</v>
      </c>
      <c r="C165" s="83" t="s">
        <v>1065</v>
      </c>
      <c r="D165" s="83" t="s">
        <v>43</v>
      </c>
      <c r="E165" s="83" t="s">
        <v>777</v>
      </c>
      <c r="F165" s="83" t="s">
        <v>58</v>
      </c>
      <c r="G165" s="83" t="s">
        <v>59</v>
      </c>
      <c r="H165" s="83" t="s">
        <v>976</v>
      </c>
      <c r="I165" s="83" t="s">
        <v>779</v>
      </c>
      <c r="J165" s="83" t="s">
        <v>1066</v>
      </c>
      <c r="K165" s="83" t="s">
        <v>1067</v>
      </c>
      <c r="L165" s="83" t="s">
        <v>3</v>
      </c>
      <c r="M165" s="84" t="s">
        <v>51</v>
      </c>
      <c r="N165" s="83" t="s">
        <v>52</v>
      </c>
      <c r="O165" s="85">
        <v>40</v>
      </c>
      <c r="P165" s="85"/>
      <c r="Q165" s="85">
        <f t="shared" si="21"/>
        <v>40</v>
      </c>
      <c r="R165" s="86">
        <v>8900</v>
      </c>
      <c r="S165" s="87">
        <f t="shared" si="22"/>
        <v>356000</v>
      </c>
      <c r="T165" s="87">
        <f t="shared" si="23"/>
        <v>106800</v>
      </c>
      <c r="U165" s="87">
        <f>VLOOKUP(B165,'Tranche 1-3 2024'!$B$12:$BB$441,53,FALSE)</f>
        <v>364900</v>
      </c>
      <c r="V165" s="87">
        <f t="shared" si="24"/>
        <v>-8900</v>
      </c>
      <c r="W165" s="87">
        <f t="shared" si="25"/>
        <v>97900</v>
      </c>
      <c r="X165" s="88">
        <f t="shared" si="26"/>
        <v>97900</v>
      </c>
      <c r="Y165" s="84" t="s">
        <v>53</v>
      </c>
      <c r="Z165" s="84" t="s">
        <v>53</v>
      </c>
      <c r="AA165" s="84" t="s">
        <v>53</v>
      </c>
      <c r="AB165" s="84" t="s">
        <v>53</v>
      </c>
      <c r="AC165" s="84" t="s">
        <v>53</v>
      </c>
      <c r="AD165" s="84" t="s">
        <v>53</v>
      </c>
      <c r="AE165" s="84" t="s">
        <v>51</v>
      </c>
      <c r="AF165" s="84" t="s">
        <v>51</v>
      </c>
      <c r="AG165" s="5"/>
    </row>
    <row r="166" spans="1:33" x14ac:dyDescent="0.25">
      <c r="A166" s="94">
        <f t="shared" si="20"/>
        <v>155</v>
      </c>
      <c r="B166" s="99" t="s">
        <v>885</v>
      </c>
      <c r="C166" s="83" t="s">
        <v>886</v>
      </c>
      <c r="D166" s="83" t="s">
        <v>56</v>
      </c>
      <c r="E166" s="83" t="s">
        <v>304</v>
      </c>
      <c r="F166" s="83" t="s">
        <v>45</v>
      </c>
      <c r="G166" s="83" t="s">
        <v>46</v>
      </c>
      <c r="H166" s="83" t="s">
        <v>778</v>
      </c>
      <c r="I166" s="83" t="s">
        <v>779</v>
      </c>
      <c r="J166" s="83" t="s">
        <v>887</v>
      </c>
      <c r="K166" s="83" t="s">
        <v>888</v>
      </c>
      <c r="L166" s="83" t="s">
        <v>3</v>
      </c>
      <c r="M166" s="84" t="s">
        <v>51</v>
      </c>
      <c r="N166" s="83" t="s">
        <v>52</v>
      </c>
      <c r="O166" s="85">
        <v>48</v>
      </c>
      <c r="P166" s="85"/>
      <c r="Q166" s="85">
        <f t="shared" si="21"/>
        <v>48</v>
      </c>
      <c r="R166" s="86">
        <v>8900</v>
      </c>
      <c r="S166" s="87">
        <f t="shared" si="22"/>
        <v>427200</v>
      </c>
      <c r="T166" s="87">
        <f t="shared" si="23"/>
        <v>128160</v>
      </c>
      <c r="U166" s="87">
        <f>VLOOKUP(B166,'Tranche 1-3 2024'!$B$12:$BB$441,53,FALSE)</f>
        <v>427200</v>
      </c>
      <c r="V166" s="87">
        <f t="shared" si="24"/>
        <v>0</v>
      </c>
      <c r="W166" s="87">
        <f t="shared" si="25"/>
        <v>128160</v>
      </c>
      <c r="X166" s="88">
        <f t="shared" si="26"/>
        <v>128160</v>
      </c>
      <c r="Y166" s="84" t="s">
        <v>53</v>
      </c>
      <c r="Z166" s="84" t="s">
        <v>53</v>
      </c>
      <c r="AA166" s="84" t="s">
        <v>53</v>
      </c>
      <c r="AB166" s="84" t="s">
        <v>53</v>
      </c>
      <c r="AC166" s="84" t="s">
        <v>53</v>
      </c>
      <c r="AD166" s="84" t="s">
        <v>53</v>
      </c>
      <c r="AE166" s="84" t="s">
        <v>51</v>
      </c>
      <c r="AF166" s="84" t="s">
        <v>51</v>
      </c>
      <c r="AG166" s="5"/>
    </row>
    <row r="167" spans="1:33" x14ac:dyDescent="0.25">
      <c r="A167" s="94">
        <f t="shared" si="20"/>
        <v>156</v>
      </c>
      <c r="B167" s="99" t="s">
        <v>1002</v>
      </c>
      <c r="C167" s="83" t="s">
        <v>1003</v>
      </c>
      <c r="D167" s="83" t="s">
        <v>43</v>
      </c>
      <c r="E167" s="83" t="s">
        <v>777</v>
      </c>
      <c r="F167" s="83" t="s">
        <v>58</v>
      </c>
      <c r="G167" s="83" t="s">
        <v>59</v>
      </c>
      <c r="H167" s="83" t="s">
        <v>1004</v>
      </c>
      <c r="I167" s="83" t="s">
        <v>779</v>
      </c>
      <c r="J167" s="83" t="s">
        <v>1005</v>
      </c>
      <c r="K167" s="83" t="s">
        <v>1006</v>
      </c>
      <c r="L167" s="83" t="s">
        <v>3</v>
      </c>
      <c r="M167" s="84" t="s">
        <v>51</v>
      </c>
      <c r="N167" s="83" t="s">
        <v>52</v>
      </c>
      <c r="O167" s="85">
        <v>65</v>
      </c>
      <c r="P167" s="85">
        <f>VLOOKUP(B167,'[1]Student Wthout BRN'!AF$3:AG$294,2,FALSE)</f>
        <v>4</v>
      </c>
      <c r="Q167" s="85">
        <f t="shared" si="21"/>
        <v>61</v>
      </c>
      <c r="R167" s="86">
        <v>8900</v>
      </c>
      <c r="S167" s="87">
        <f t="shared" si="22"/>
        <v>542900</v>
      </c>
      <c r="T167" s="87">
        <f t="shared" si="23"/>
        <v>162870</v>
      </c>
      <c r="U167" s="87">
        <f>VLOOKUP(B167,'Tranche 1-3 2024'!$B$12:$BB$441,53,FALSE)</f>
        <v>578500</v>
      </c>
      <c r="V167" s="87">
        <f t="shared" si="24"/>
        <v>0</v>
      </c>
      <c r="W167" s="87">
        <f t="shared" si="25"/>
        <v>162870</v>
      </c>
      <c r="X167" s="88">
        <f t="shared" si="26"/>
        <v>162870</v>
      </c>
      <c r="Y167" s="84" t="s">
        <v>53</v>
      </c>
      <c r="Z167" s="84" t="s">
        <v>53</v>
      </c>
      <c r="AA167" s="84" t="s">
        <v>53</v>
      </c>
      <c r="AB167" s="84" t="s">
        <v>53</v>
      </c>
      <c r="AC167" s="84" t="s">
        <v>53</v>
      </c>
      <c r="AD167" s="84" t="s">
        <v>53</v>
      </c>
      <c r="AE167" s="84" t="s">
        <v>51</v>
      </c>
      <c r="AF167" s="84" t="s">
        <v>51</v>
      </c>
      <c r="AG167" s="5"/>
    </row>
    <row r="168" spans="1:33" x14ac:dyDescent="0.25">
      <c r="A168" s="94">
        <f t="shared" si="20"/>
        <v>157</v>
      </c>
      <c r="B168" s="99" t="s">
        <v>889</v>
      </c>
      <c r="C168" s="83" t="s">
        <v>890</v>
      </c>
      <c r="D168" s="83" t="s">
        <v>43</v>
      </c>
      <c r="E168" s="83" t="s">
        <v>777</v>
      </c>
      <c r="F168" s="83" t="s">
        <v>58</v>
      </c>
      <c r="G168" s="83" t="s">
        <v>59</v>
      </c>
      <c r="H168" s="83" t="s">
        <v>778</v>
      </c>
      <c r="I168" s="83" t="s">
        <v>779</v>
      </c>
      <c r="J168" s="83" t="s">
        <v>891</v>
      </c>
      <c r="K168" s="83" t="s">
        <v>892</v>
      </c>
      <c r="L168" s="83" t="s">
        <v>3</v>
      </c>
      <c r="M168" s="84" t="s">
        <v>51</v>
      </c>
      <c r="N168" s="83" t="s">
        <v>52</v>
      </c>
      <c r="O168" s="85">
        <v>253</v>
      </c>
      <c r="P168" s="85"/>
      <c r="Q168" s="85">
        <f t="shared" si="21"/>
        <v>253</v>
      </c>
      <c r="R168" s="86">
        <v>8900</v>
      </c>
      <c r="S168" s="87">
        <f t="shared" si="22"/>
        <v>2251700</v>
      </c>
      <c r="T168" s="87">
        <f t="shared" si="23"/>
        <v>675510</v>
      </c>
      <c r="U168" s="87">
        <f>VLOOKUP(B168,'Tranche 1-3 2024'!$B$12:$BB$441,53,FALSE)</f>
        <v>2251700</v>
      </c>
      <c r="V168" s="87">
        <f t="shared" si="24"/>
        <v>0</v>
      </c>
      <c r="W168" s="87">
        <f t="shared" si="25"/>
        <v>675510</v>
      </c>
      <c r="X168" s="88">
        <f t="shared" si="26"/>
        <v>675510</v>
      </c>
      <c r="Y168" s="84" t="s">
        <v>53</v>
      </c>
      <c r="Z168" s="84" t="s">
        <v>53</v>
      </c>
      <c r="AA168" s="84" t="s">
        <v>53</v>
      </c>
      <c r="AB168" s="84" t="s">
        <v>53</v>
      </c>
      <c r="AC168" s="84" t="s">
        <v>53</v>
      </c>
      <c r="AD168" s="84" t="s">
        <v>53</v>
      </c>
      <c r="AE168" s="84" t="s">
        <v>51</v>
      </c>
      <c r="AF168" s="84" t="s">
        <v>51</v>
      </c>
      <c r="AG168" s="5"/>
    </row>
    <row r="169" spans="1:33" x14ac:dyDescent="0.25">
      <c r="A169" s="94">
        <f t="shared" si="20"/>
        <v>158</v>
      </c>
      <c r="B169" s="99" t="s">
        <v>893</v>
      </c>
      <c r="C169" s="83" t="s">
        <v>894</v>
      </c>
      <c r="D169" s="83" t="s">
        <v>56</v>
      </c>
      <c r="E169" s="83" t="s">
        <v>777</v>
      </c>
      <c r="F169" s="83" t="s">
        <v>58</v>
      </c>
      <c r="G169" s="83" t="s">
        <v>59</v>
      </c>
      <c r="H169" s="83" t="s">
        <v>778</v>
      </c>
      <c r="I169" s="83" t="s">
        <v>779</v>
      </c>
      <c r="J169" s="83" t="s">
        <v>895</v>
      </c>
      <c r="K169" s="83" t="s">
        <v>896</v>
      </c>
      <c r="L169" s="83" t="s">
        <v>3</v>
      </c>
      <c r="M169" s="84" t="s">
        <v>51</v>
      </c>
      <c r="N169" s="83" t="s">
        <v>52</v>
      </c>
      <c r="O169" s="85">
        <v>219</v>
      </c>
      <c r="P169" s="85"/>
      <c r="Q169" s="85">
        <f t="shared" si="21"/>
        <v>219</v>
      </c>
      <c r="R169" s="86">
        <v>8900</v>
      </c>
      <c r="S169" s="87">
        <f t="shared" si="22"/>
        <v>1949100</v>
      </c>
      <c r="T169" s="87">
        <f t="shared" si="23"/>
        <v>584730</v>
      </c>
      <c r="U169" s="87">
        <f>VLOOKUP(B169,'Tranche 1-3 2024'!$B$12:$BB$441,53,FALSE)</f>
        <v>1949100</v>
      </c>
      <c r="V169" s="87">
        <f t="shared" si="24"/>
        <v>0</v>
      </c>
      <c r="W169" s="87">
        <f t="shared" si="25"/>
        <v>584730</v>
      </c>
      <c r="X169" s="88">
        <f t="shared" si="26"/>
        <v>584730</v>
      </c>
      <c r="Y169" s="84" t="s">
        <v>53</v>
      </c>
      <c r="Z169" s="84" t="s">
        <v>53</v>
      </c>
      <c r="AA169" s="84" t="s">
        <v>53</v>
      </c>
      <c r="AB169" s="84" t="s">
        <v>53</v>
      </c>
      <c r="AC169" s="84" t="s">
        <v>53</v>
      </c>
      <c r="AD169" s="84" t="s">
        <v>53</v>
      </c>
      <c r="AE169" s="84" t="s">
        <v>51</v>
      </c>
      <c r="AF169" s="84" t="s">
        <v>51</v>
      </c>
      <c r="AG169" s="5"/>
    </row>
    <row r="170" spans="1:33" x14ac:dyDescent="0.25">
      <c r="A170" s="94">
        <f t="shared" si="20"/>
        <v>159</v>
      </c>
      <c r="B170" s="99" t="s">
        <v>950</v>
      </c>
      <c r="C170" s="83" t="s">
        <v>951</v>
      </c>
      <c r="D170" s="83" t="s">
        <v>56</v>
      </c>
      <c r="E170" s="83" t="s">
        <v>179</v>
      </c>
      <c r="F170" s="83" t="s">
        <v>45</v>
      </c>
      <c r="G170" s="83" t="s">
        <v>46</v>
      </c>
      <c r="H170" s="83" t="s">
        <v>778</v>
      </c>
      <c r="I170" s="83" t="s">
        <v>779</v>
      </c>
      <c r="J170" s="83" t="s">
        <v>952</v>
      </c>
      <c r="K170" s="83" t="s">
        <v>953</v>
      </c>
      <c r="L170" s="83" t="s">
        <v>3</v>
      </c>
      <c r="M170" s="84" t="s">
        <v>51</v>
      </c>
      <c r="N170" s="83" t="s">
        <v>52</v>
      </c>
      <c r="O170" s="85">
        <v>299</v>
      </c>
      <c r="P170" s="85"/>
      <c r="Q170" s="85">
        <f t="shared" si="21"/>
        <v>299</v>
      </c>
      <c r="R170" s="86">
        <v>8900</v>
      </c>
      <c r="S170" s="87">
        <f t="shared" si="22"/>
        <v>2661100</v>
      </c>
      <c r="T170" s="87">
        <f t="shared" si="23"/>
        <v>798330</v>
      </c>
      <c r="U170" s="87">
        <f>VLOOKUP(B170,'Tranche 1-3 2024'!$B$12:$BB$441,53,FALSE)</f>
        <v>2661100</v>
      </c>
      <c r="V170" s="87">
        <f t="shared" si="24"/>
        <v>0</v>
      </c>
      <c r="W170" s="87">
        <f t="shared" si="25"/>
        <v>798330</v>
      </c>
      <c r="X170" s="88">
        <f t="shared" si="26"/>
        <v>798330</v>
      </c>
      <c r="Y170" s="84" t="s">
        <v>53</v>
      </c>
      <c r="Z170" s="84" t="s">
        <v>53</v>
      </c>
      <c r="AA170" s="84" t="s">
        <v>53</v>
      </c>
      <c r="AB170" s="84" t="s">
        <v>53</v>
      </c>
      <c r="AC170" s="84" t="s">
        <v>53</v>
      </c>
      <c r="AD170" s="84" t="s">
        <v>53</v>
      </c>
      <c r="AE170" s="84" t="s">
        <v>51</v>
      </c>
      <c r="AF170" s="84" t="s">
        <v>51</v>
      </c>
      <c r="AG170" s="5"/>
    </row>
    <row r="171" spans="1:33" x14ac:dyDescent="0.25">
      <c r="A171" s="94">
        <f t="shared" si="20"/>
        <v>160</v>
      </c>
      <c r="B171" s="99" t="s">
        <v>897</v>
      </c>
      <c r="C171" s="83" t="s">
        <v>898</v>
      </c>
      <c r="D171" s="83" t="s">
        <v>56</v>
      </c>
      <c r="E171" s="83" t="s">
        <v>304</v>
      </c>
      <c r="F171" s="83" t="s">
        <v>45</v>
      </c>
      <c r="G171" s="83" t="s">
        <v>46</v>
      </c>
      <c r="H171" s="83" t="s">
        <v>778</v>
      </c>
      <c r="I171" s="83" t="s">
        <v>779</v>
      </c>
      <c r="J171" s="83" t="s">
        <v>899</v>
      </c>
      <c r="K171" s="83" t="s">
        <v>900</v>
      </c>
      <c r="L171" s="83" t="s">
        <v>3</v>
      </c>
      <c r="M171" s="84" t="s">
        <v>51</v>
      </c>
      <c r="N171" s="83" t="s">
        <v>52</v>
      </c>
      <c r="O171" s="85">
        <v>121</v>
      </c>
      <c r="P171" s="85"/>
      <c r="Q171" s="85">
        <f t="shared" si="21"/>
        <v>121</v>
      </c>
      <c r="R171" s="86">
        <v>8900</v>
      </c>
      <c r="S171" s="87">
        <f t="shared" si="22"/>
        <v>1076900</v>
      </c>
      <c r="T171" s="87">
        <f t="shared" si="23"/>
        <v>323070</v>
      </c>
      <c r="U171" s="87">
        <f>VLOOKUP(B171,'Tranche 1-3 2024'!$B$12:$BB$441,53,FALSE)</f>
        <v>1094700</v>
      </c>
      <c r="V171" s="87">
        <f t="shared" si="24"/>
        <v>-17800</v>
      </c>
      <c r="W171" s="87">
        <f t="shared" si="25"/>
        <v>305270</v>
      </c>
      <c r="X171" s="88">
        <f t="shared" si="26"/>
        <v>305270</v>
      </c>
      <c r="Y171" s="84" t="s">
        <v>53</v>
      </c>
      <c r="Z171" s="84" t="s">
        <v>53</v>
      </c>
      <c r="AA171" s="84" t="s">
        <v>53</v>
      </c>
      <c r="AB171" s="84" t="s">
        <v>53</v>
      </c>
      <c r="AC171" s="84" t="s">
        <v>53</v>
      </c>
      <c r="AD171" s="84" t="s">
        <v>53</v>
      </c>
      <c r="AE171" s="84" t="s">
        <v>51</v>
      </c>
      <c r="AF171" s="84" t="s">
        <v>51</v>
      </c>
      <c r="AG171" s="5"/>
    </row>
    <row r="172" spans="1:33" x14ac:dyDescent="0.25">
      <c r="A172" s="94">
        <f t="shared" si="20"/>
        <v>161</v>
      </c>
      <c r="B172" s="99" t="s">
        <v>1072</v>
      </c>
      <c r="C172" s="83" t="s">
        <v>1073</v>
      </c>
      <c r="D172" s="83" t="s">
        <v>56</v>
      </c>
      <c r="E172" s="83" t="s">
        <v>179</v>
      </c>
      <c r="F172" s="83" t="s">
        <v>45</v>
      </c>
      <c r="G172" s="83" t="s">
        <v>46</v>
      </c>
      <c r="H172" s="83" t="s">
        <v>976</v>
      </c>
      <c r="I172" s="83" t="s">
        <v>779</v>
      </c>
      <c r="J172" s="83" t="s">
        <v>1074</v>
      </c>
      <c r="K172" s="83" t="s">
        <v>1075</v>
      </c>
      <c r="L172" s="83" t="s">
        <v>3</v>
      </c>
      <c r="M172" s="84" t="s">
        <v>51</v>
      </c>
      <c r="N172" s="83" t="s">
        <v>52</v>
      </c>
      <c r="O172" s="85">
        <v>20</v>
      </c>
      <c r="P172" s="85"/>
      <c r="Q172" s="85">
        <f t="shared" si="21"/>
        <v>20</v>
      </c>
      <c r="R172" s="86">
        <v>8900</v>
      </c>
      <c r="S172" s="87">
        <f t="shared" si="22"/>
        <v>178000</v>
      </c>
      <c r="T172" s="87">
        <f t="shared" si="23"/>
        <v>53400</v>
      </c>
      <c r="U172" s="87">
        <f>VLOOKUP(B172,'Tranche 1-3 2024'!$B$12:$BB$441,53,FALSE)</f>
        <v>178000</v>
      </c>
      <c r="V172" s="87">
        <f t="shared" si="24"/>
        <v>0</v>
      </c>
      <c r="W172" s="87">
        <f t="shared" si="25"/>
        <v>53400</v>
      </c>
      <c r="X172" s="88">
        <f t="shared" si="26"/>
        <v>53400</v>
      </c>
      <c r="Y172" s="84" t="s">
        <v>53</v>
      </c>
      <c r="Z172" s="84" t="s">
        <v>53</v>
      </c>
      <c r="AA172" s="84" t="s">
        <v>53</v>
      </c>
      <c r="AB172" s="84" t="s">
        <v>53</v>
      </c>
      <c r="AC172" s="84" t="s">
        <v>53</v>
      </c>
      <c r="AD172" s="84" t="s">
        <v>53</v>
      </c>
      <c r="AE172" s="84" t="s">
        <v>51</v>
      </c>
      <c r="AF172" s="84" t="s">
        <v>51</v>
      </c>
      <c r="AG172" s="5"/>
    </row>
    <row r="173" spans="1:33" x14ac:dyDescent="0.25">
      <c r="A173" s="94">
        <f t="shared" si="20"/>
        <v>162</v>
      </c>
      <c r="B173" s="99" t="s">
        <v>901</v>
      </c>
      <c r="C173" s="83" t="s">
        <v>902</v>
      </c>
      <c r="D173" s="83" t="s">
        <v>56</v>
      </c>
      <c r="E173" s="83" t="s">
        <v>179</v>
      </c>
      <c r="F173" s="83" t="s">
        <v>45</v>
      </c>
      <c r="G173" s="83" t="s">
        <v>46</v>
      </c>
      <c r="H173" s="83" t="s">
        <v>778</v>
      </c>
      <c r="I173" s="83" t="s">
        <v>779</v>
      </c>
      <c r="J173" s="83" t="s">
        <v>903</v>
      </c>
      <c r="K173" s="83" t="s">
        <v>904</v>
      </c>
      <c r="L173" s="83" t="s">
        <v>3</v>
      </c>
      <c r="M173" s="84" t="s">
        <v>51</v>
      </c>
      <c r="N173" s="83" t="s">
        <v>52</v>
      </c>
      <c r="O173" s="85">
        <v>30</v>
      </c>
      <c r="P173" s="85"/>
      <c r="Q173" s="85">
        <f t="shared" si="21"/>
        <v>30</v>
      </c>
      <c r="R173" s="86">
        <v>8900</v>
      </c>
      <c r="S173" s="87">
        <f t="shared" si="22"/>
        <v>267000</v>
      </c>
      <c r="T173" s="87">
        <f t="shared" si="23"/>
        <v>80100</v>
      </c>
      <c r="U173" s="87">
        <f>VLOOKUP(B173,'Tranche 1-3 2024'!$B$12:$BB$441,53,FALSE)</f>
        <v>267000</v>
      </c>
      <c r="V173" s="87">
        <f t="shared" si="24"/>
        <v>0</v>
      </c>
      <c r="W173" s="87">
        <f t="shared" si="25"/>
        <v>80100</v>
      </c>
      <c r="X173" s="88">
        <f t="shared" si="26"/>
        <v>80100</v>
      </c>
      <c r="Y173" s="84" t="s">
        <v>53</v>
      </c>
      <c r="Z173" s="84" t="s">
        <v>53</v>
      </c>
      <c r="AA173" s="84" t="s">
        <v>53</v>
      </c>
      <c r="AB173" s="84" t="s">
        <v>53</v>
      </c>
      <c r="AC173" s="84" t="s">
        <v>53</v>
      </c>
      <c r="AD173" s="84" t="s">
        <v>53</v>
      </c>
      <c r="AE173" s="84" t="s">
        <v>51</v>
      </c>
      <c r="AF173" s="84" t="s">
        <v>51</v>
      </c>
      <c r="AG173" s="5"/>
    </row>
    <row r="174" spans="1:33" x14ac:dyDescent="0.25">
      <c r="A174" s="94">
        <f t="shared" si="20"/>
        <v>163</v>
      </c>
      <c r="B174" s="99" t="s">
        <v>1040</v>
      </c>
      <c r="C174" s="83" t="s">
        <v>1041</v>
      </c>
      <c r="D174" s="83" t="s">
        <v>43</v>
      </c>
      <c r="E174" s="83" t="s">
        <v>777</v>
      </c>
      <c r="F174" s="83" t="s">
        <v>58</v>
      </c>
      <c r="G174" s="83" t="s">
        <v>59</v>
      </c>
      <c r="H174" s="83" t="s">
        <v>976</v>
      </c>
      <c r="I174" s="83" t="s">
        <v>779</v>
      </c>
      <c r="J174" s="83" t="s">
        <v>1042</v>
      </c>
      <c r="K174" s="83" t="s">
        <v>1043</v>
      </c>
      <c r="L174" s="83" t="s">
        <v>3</v>
      </c>
      <c r="M174" s="84" t="s">
        <v>53</v>
      </c>
      <c r="N174" s="83" t="s">
        <v>52</v>
      </c>
      <c r="O174" s="85">
        <v>70</v>
      </c>
      <c r="P174" s="85"/>
      <c r="Q174" s="85">
        <f t="shared" si="21"/>
        <v>70</v>
      </c>
      <c r="R174" s="86">
        <v>8900</v>
      </c>
      <c r="S174" s="87">
        <f t="shared" si="22"/>
        <v>623000</v>
      </c>
      <c r="T174" s="87">
        <f t="shared" si="23"/>
        <v>186900</v>
      </c>
      <c r="U174" s="87">
        <f>VLOOKUP(B174,'Tranche 1-3 2024'!$B$12:$BB$441,53,FALSE)</f>
        <v>623000</v>
      </c>
      <c r="V174" s="87">
        <f t="shared" si="24"/>
        <v>0</v>
      </c>
      <c r="W174" s="87">
        <f t="shared" si="25"/>
        <v>186900</v>
      </c>
      <c r="X174" s="88">
        <f t="shared" si="26"/>
        <v>186900</v>
      </c>
      <c r="Y174" s="84" t="s">
        <v>53</v>
      </c>
      <c r="Z174" s="84" t="s">
        <v>53</v>
      </c>
      <c r="AA174" s="84" t="s">
        <v>53</v>
      </c>
      <c r="AB174" s="84" t="s">
        <v>53</v>
      </c>
      <c r="AC174" s="84" t="s">
        <v>53</v>
      </c>
      <c r="AD174" s="84" t="s">
        <v>53</v>
      </c>
      <c r="AE174" s="84" t="s">
        <v>51</v>
      </c>
      <c r="AF174" s="84" t="s">
        <v>51</v>
      </c>
      <c r="AG174" s="5"/>
    </row>
    <row r="175" spans="1:33" x14ac:dyDescent="0.25">
      <c r="A175" s="94">
        <f t="shared" si="20"/>
        <v>164</v>
      </c>
      <c r="B175" s="99" t="s">
        <v>1076</v>
      </c>
      <c r="C175" s="83" t="s">
        <v>1077</v>
      </c>
      <c r="D175" s="83" t="s">
        <v>56</v>
      </c>
      <c r="E175" s="83" t="s">
        <v>777</v>
      </c>
      <c r="F175" s="83" t="s">
        <v>58</v>
      </c>
      <c r="G175" s="83" t="s">
        <v>59</v>
      </c>
      <c r="H175" s="83" t="s">
        <v>976</v>
      </c>
      <c r="I175" s="83" t="s">
        <v>779</v>
      </c>
      <c r="J175" s="83" t="s">
        <v>1042</v>
      </c>
      <c r="K175" s="83" t="s">
        <v>1043</v>
      </c>
      <c r="L175" s="83" t="s">
        <v>3</v>
      </c>
      <c r="M175" s="84" t="s">
        <v>53</v>
      </c>
      <c r="N175" s="83" t="s">
        <v>52</v>
      </c>
      <c r="O175" s="85">
        <v>38</v>
      </c>
      <c r="P175" s="85"/>
      <c r="Q175" s="85">
        <f t="shared" si="21"/>
        <v>38</v>
      </c>
      <c r="R175" s="86">
        <v>8900</v>
      </c>
      <c r="S175" s="87">
        <f t="shared" si="22"/>
        <v>338200</v>
      </c>
      <c r="T175" s="87">
        <f t="shared" si="23"/>
        <v>101460</v>
      </c>
      <c r="U175" s="87">
        <f>VLOOKUP(B175,'Tranche 1-3 2024'!$B$12:$BB$441,53,FALSE)</f>
        <v>338200</v>
      </c>
      <c r="V175" s="87">
        <f t="shared" si="24"/>
        <v>0</v>
      </c>
      <c r="W175" s="87">
        <f t="shared" si="25"/>
        <v>101460</v>
      </c>
      <c r="X175" s="88">
        <f t="shared" si="26"/>
        <v>101460</v>
      </c>
      <c r="Y175" s="84" t="s">
        <v>53</v>
      </c>
      <c r="Z175" s="84" t="s">
        <v>53</v>
      </c>
      <c r="AA175" s="84" t="s">
        <v>53</v>
      </c>
      <c r="AB175" s="84" t="s">
        <v>53</v>
      </c>
      <c r="AC175" s="84" t="s">
        <v>53</v>
      </c>
      <c r="AD175" s="84" t="s">
        <v>53</v>
      </c>
      <c r="AE175" s="84" t="s">
        <v>51</v>
      </c>
      <c r="AF175" s="84" t="s">
        <v>51</v>
      </c>
      <c r="AG175" s="5"/>
    </row>
    <row r="176" spans="1:33" x14ac:dyDescent="0.25">
      <c r="A176" s="94">
        <f t="shared" si="20"/>
        <v>165</v>
      </c>
      <c r="B176" s="99" t="s">
        <v>909</v>
      </c>
      <c r="C176" s="83" t="s">
        <v>910</v>
      </c>
      <c r="D176" s="83" t="s">
        <v>56</v>
      </c>
      <c r="E176" s="83" t="s">
        <v>304</v>
      </c>
      <c r="F176" s="83" t="s">
        <v>45</v>
      </c>
      <c r="G176" s="83" t="s">
        <v>46</v>
      </c>
      <c r="H176" s="83" t="s">
        <v>778</v>
      </c>
      <c r="I176" s="83" t="s">
        <v>779</v>
      </c>
      <c r="J176" s="83" t="s">
        <v>911</v>
      </c>
      <c r="K176" s="83" t="s">
        <v>912</v>
      </c>
      <c r="L176" s="83" t="s">
        <v>3</v>
      </c>
      <c r="M176" s="84" t="s">
        <v>51</v>
      </c>
      <c r="N176" s="83" t="s">
        <v>52</v>
      </c>
      <c r="O176" s="85">
        <v>28</v>
      </c>
      <c r="P176" s="85"/>
      <c r="Q176" s="85">
        <f t="shared" si="21"/>
        <v>28</v>
      </c>
      <c r="R176" s="86">
        <v>8900</v>
      </c>
      <c r="S176" s="87">
        <f t="shared" si="22"/>
        <v>249200</v>
      </c>
      <c r="T176" s="87">
        <f t="shared" si="23"/>
        <v>74760</v>
      </c>
      <c r="U176" s="87">
        <f>VLOOKUP(B176,'Tranche 1-3 2024'!$B$12:$BB$441,53,FALSE)</f>
        <v>249200</v>
      </c>
      <c r="V176" s="87">
        <f t="shared" si="24"/>
        <v>0</v>
      </c>
      <c r="W176" s="87">
        <f t="shared" si="25"/>
        <v>74760</v>
      </c>
      <c r="X176" s="88">
        <f t="shared" si="26"/>
        <v>74760</v>
      </c>
      <c r="Y176" s="84" t="s">
        <v>53</v>
      </c>
      <c r="Z176" s="84" t="s">
        <v>53</v>
      </c>
      <c r="AA176" s="84" t="s">
        <v>53</v>
      </c>
      <c r="AB176" s="84" t="s">
        <v>53</v>
      </c>
      <c r="AC176" s="84" t="s">
        <v>53</v>
      </c>
      <c r="AD176" s="84" t="s">
        <v>53</v>
      </c>
      <c r="AE176" s="84" t="s">
        <v>51</v>
      </c>
      <c r="AF176" s="84" t="s">
        <v>51</v>
      </c>
      <c r="AG176" s="5"/>
    </row>
    <row r="177" spans="1:33" x14ac:dyDescent="0.25">
      <c r="A177" s="94">
        <f t="shared" si="20"/>
        <v>166</v>
      </c>
      <c r="B177" s="99" t="s">
        <v>1078</v>
      </c>
      <c r="C177" s="83" t="s">
        <v>1079</v>
      </c>
      <c r="D177" s="83" t="s">
        <v>43</v>
      </c>
      <c r="E177" s="83" t="s">
        <v>777</v>
      </c>
      <c r="F177" s="83" t="s">
        <v>58</v>
      </c>
      <c r="G177" s="83" t="s">
        <v>59</v>
      </c>
      <c r="H177" s="83" t="s">
        <v>976</v>
      </c>
      <c r="I177" s="83" t="s">
        <v>779</v>
      </c>
      <c r="J177" s="83" t="s">
        <v>1080</v>
      </c>
      <c r="K177" s="83" t="s">
        <v>1081</v>
      </c>
      <c r="L177" s="83" t="s">
        <v>3</v>
      </c>
      <c r="M177" s="84" t="s">
        <v>51</v>
      </c>
      <c r="N177" s="83" t="s">
        <v>52</v>
      </c>
      <c r="O177" s="85">
        <v>78</v>
      </c>
      <c r="P177" s="85"/>
      <c r="Q177" s="85">
        <f t="shared" si="21"/>
        <v>78</v>
      </c>
      <c r="R177" s="86">
        <v>8900</v>
      </c>
      <c r="S177" s="87">
        <f t="shared" si="22"/>
        <v>694200</v>
      </c>
      <c r="T177" s="87">
        <f t="shared" si="23"/>
        <v>208260</v>
      </c>
      <c r="U177" s="87">
        <f>VLOOKUP(B177,'Tranche 1-3 2024'!$B$12:$BB$441,53,FALSE)</f>
        <v>694200</v>
      </c>
      <c r="V177" s="87">
        <f t="shared" si="24"/>
        <v>0</v>
      </c>
      <c r="W177" s="87">
        <f t="shared" si="25"/>
        <v>208260</v>
      </c>
      <c r="X177" s="88">
        <f t="shared" si="26"/>
        <v>208260</v>
      </c>
      <c r="Y177" s="84" t="s">
        <v>53</v>
      </c>
      <c r="Z177" s="84" t="s">
        <v>53</v>
      </c>
      <c r="AA177" s="84" t="s">
        <v>53</v>
      </c>
      <c r="AB177" s="84" t="s">
        <v>53</v>
      </c>
      <c r="AC177" s="84" t="s">
        <v>53</v>
      </c>
      <c r="AD177" s="84" t="s">
        <v>53</v>
      </c>
      <c r="AE177" s="84" t="s">
        <v>51</v>
      </c>
      <c r="AF177" s="84" t="s">
        <v>51</v>
      </c>
      <c r="AG177" s="5"/>
    </row>
    <row r="178" spans="1:33" x14ac:dyDescent="0.25">
      <c r="A178" s="94">
        <f t="shared" si="20"/>
        <v>167</v>
      </c>
      <c r="B178" s="99" t="s">
        <v>925</v>
      </c>
      <c r="C178" s="83" t="s">
        <v>926</v>
      </c>
      <c r="D178" s="83" t="s">
        <v>43</v>
      </c>
      <c r="E178" s="83" t="s">
        <v>777</v>
      </c>
      <c r="F178" s="83" t="s">
        <v>58</v>
      </c>
      <c r="G178" s="83" t="s">
        <v>59</v>
      </c>
      <c r="H178" s="83" t="s">
        <v>778</v>
      </c>
      <c r="I178" s="83" t="s">
        <v>779</v>
      </c>
      <c r="J178" s="83" t="s">
        <v>927</v>
      </c>
      <c r="K178" s="83" t="s">
        <v>928</v>
      </c>
      <c r="L178" s="83" t="s">
        <v>3</v>
      </c>
      <c r="M178" s="84" t="s">
        <v>51</v>
      </c>
      <c r="N178" s="83" t="s">
        <v>52</v>
      </c>
      <c r="O178" s="85">
        <v>164</v>
      </c>
      <c r="P178" s="85"/>
      <c r="Q178" s="85">
        <f t="shared" si="21"/>
        <v>164</v>
      </c>
      <c r="R178" s="86">
        <v>8900</v>
      </c>
      <c r="S178" s="87">
        <f t="shared" si="22"/>
        <v>1459600</v>
      </c>
      <c r="T178" s="87">
        <f t="shared" si="23"/>
        <v>437880</v>
      </c>
      <c r="U178" s="87">
        <f>VLOOKUP(B178,'Tranche 1-3 2024'!$B$12:$BB$441,53,FALSE)</f>
        <v>1459600</v>
      </c>
      <c r="V178" s="87">
        <f t="shared" si="24"/>
        <v>0</v>
      </c>
      <c r="W178" s="87">
        <f t="shared" si="25"/>
        <v>437880</v>
      </c>
      <c r="X178" s="88">
        <f t="shared" si="26"/>
        <v>437880</v>
      </c>
      <c r="Y178" s="84" t="s">
        <v>53</v>
      </c>
      <c r="Z178" s="84" t="s">
        <v>51</v>
      </c>
      <c r="AA178" s="84" t="s">
        <v>53</v>
      </c>
      <c r="AB178" s="84" t="s">
        <v>53</v>
      </c>
      <c r="AC178" s="84" t="s">
        <v>53</v>
      </c>
      <c r="AD178" s="84" t="s">
        <v>53</v>
      </c>
      <c r="AE178" s="84" t="s">
        <v>51</v>
      </c>
      <c r="AF178" s="84" t="s">
        <v>51</v>
      </c>
      <c r="AG178" s="5"/>
    </row>
    <row r="179" spans="1:33" x14ac:dyDescent="0.25">
      <c r="A179" s="94">
        <f t="shared" si="20"/>
        <v>168</v>
      </c>
      <c r="B179" s="99" t="s">
        <v>974</v>
      </c>
      <c r="C179" s="83" t="s">
        <v>975</v>
      </c>
      <c r="D179" s="83" t="s">
        <v>43</v>
      </c>
      <c r="E179" s="83" t="s">
        <v>777</v>
      </c>
      <c r="F179" s="83" t="s">
        <v>58</v>
      </c>
      <c r="G179" s="83" t="s">
        <v>59</v>
      </c>
      <c r="H179" s="83" t="s">
        <v>976</v>
      </c>
      <c r="I179" s="83" t="s">
        <v>779</v>
      </c>
      <c r="J179" s="83" t="s">
        <v>977</v>
      </c>
      <c r="K179" s="83" t="s">
        <v>978</v>
      </c>
      <c r="L179" s="83" t="s">
        <v>3</v>
      </c>
      <c r="M179" s="84" t="s">
        <v>51</v>
      </c>
      <c r="N179" s="83" t="s">
        <v>52</v>
      </c>
      <c r="O179" s="85">
        <v>42</v>
      </c>
      <c r="P179" s="85"/>
      <c r="Q179" s="85">
        <f t="shared" si="21"/>
        <v>42</v>
      </c>
      <c r="R179" s="86">
        <v>8900</v>
      </c>
      <c r="S179" s="87">
        <f t="shared" si="22"/>
        <v>373800</v>
      </c>
      <c r="T179" s="87">
        <f t="shared" si="23"/>
        <v>112140</v>
      </c>
      <c r="U179" s="87">
        <f>VLOOKUP(B179,'Tranche 1-3 2024'!$B$12:$BB$441,53,FALSE)</f>
        <v>373800</v>
      </c>
      <c r="V179" s="87">
        <f t="shared" si="24"/>
        <v>0</v>
      </c>
      <c r="W179" s="87">
        <f t="shared" si="25"/>
        <v>112140</v>
      </c>
      <c r="X179" s="88">
        <f t="shared" si="26"/>
        <v>112140</v>
      </c>
      <c r="Y179" s="84" t="s">
        <v>53</v>
      </c>
      <c r="Z179" s="84" t="s">
        <v>53</v>
      </c>
      <c r="AA179" s="84" t="s">
        <v>53</v>
      </c>
      <c r="AB179" s="84" t="s">
        <v>53</v>
      </c>
      <c r="AC179" s="84" t="s">
        <v>53</v>
      </c>
      <c r="AD179" s="84" t="s">
        <v>53</v>
      </c>
      <c r="AE179" s="84" t="s">
        <v>51</v>
      </c>
      <c r="AF179" s="84" t="s">
        <v>51</v>
      </c>
      <c r="AG179" s="5"/>
    </row>
    <row r="180" spans="1:33" x14ac:dyDescent="0.25">
      <c r="A180" s="94">
        <f t="shared" si="20"/>
        <v>169</v>
      </c>
      <c r="B180" s="99" t="s">
        <v>997</v>
      </c>
      <c r="C180" s="83" t="s">
        <v>998</v>
      </c>
      <c r="D180" s="83" t="s">
        <v>43</v>
      </c>
      <c r="E180" s="83" t="s">
        <v>777</v>
      </c>
      <c r="F180" s="83" t="s">
        <v>58</v>
      </c>
      <c r="G180" s="83" t="s">
        <v>59</v>
      </c>
      <c r="H180" s="83" t="s">
        <v>999</v>
      </c>
      <c r="I180" s="83" t="s">
        <v>779</v>
      </c>
      <c r="J180" s="83" t="s">
        <v>1000</v>
      </c>
      <c r="K180" s="83" t="s">
        <v>1001</v>
      </c>
      <c r="L180" s="83" t="s">
        <v>3</v>
      </c>
      <c r="M180" s="84" t="s">
        <v>51</v>
      </c>
      <c r="N180" s="83" t="s">
        <v>52</v>
      </c>
      <c r="O180" s="85">
        <v>215</v>
      </c>
      <c r="P180" s="85"/>
      <c r="Q180" s="85">
        <f t="shared" si="21"/>
        <v>215</v>
      </c>
      <c r="R180" s="86">
        <v>8900</v>
      </c>
      <c r="S180" s="87">
        <f t="shared" si="22"/>
        <v>1913500</v>
      </c>
      <c r="T180" s="87">
        <f t="shared" si="23"/>
        <v>574050</v>
      </c>
      <c r="U180" s="87">
        <f>VLOOKUP(B180,'Tranche 1-3 2024'!$B$12:$BB$441,53,FALSE)</f>
        <v>1913500</v>
      </c>
      <c r="V180" s="87">
        <f t="shared" si="24"/>
        <v>0</v>
      </c>
      <c r="W180" s="87">
        <f t="shared" si="25"/>
        <v>574050</v>
      </c>
      <c r="X180" s="88">
        <f t="shared" si="26"/>
        <v>574050</v>
      </c>
      <c r="Y180" s="84" t="s">
        <v>53</v>
      </c>
      <c r="Z180" s="84" t="s">
        <v>53</v>
      </c>
      <c r="AA180" s="84" t="s">
        <v>53</v>
      </c>
      <c r="AB180" s="84" t="s">
        <v>53</v>
      </c>
      <c r="AC180" s="84" t="s">
        <v>53</v>
      </c>
      <c r="AD180" s="84" t="s">
        <v>53</v>
      </c>
      <c r="AE180" s="84" t="s">
        <v>51</v>
      </c>
      <c r="AF180" s="84" t="s">
        <v>51</v>
      </c>
      <c r="AG180" s="5"/>
    </row>
    <row r="181" spans="1:33" x14ac:dyDescent="0.25">
      <c r="A181" s="94">
        <f t="shared" si="20"/>
        <v>170</v>
      </c>
      <c r="B181" s="99" t="s">
        <v>1115</v>
      </c>
      <c r="C181" s="83" t="s">
        <v>1116</v>
      </c>
      <c r="D181" s="83" t="s">
        <v>43</v>
      </c>
      <c r="E181" s="83" t="s">
        <v>777</v>
      </c>
      <c r="F181" s="83" t="s">
        <v>58</v>
      </c>
      <c r="G181" s="83" t="s">
        <v>59</v>
      </c>
      <c r="H181" s="83" t="s">
        <v>1100</v>
      </c>
      <c r="I181" s="83" t="s">
        <v>779</v>
      </c>
      <c r="J181" s="83" t="s">
        <v>1117</v>
      </c>
      <c r="K181" s="83" t="s">
        <v>1118</v>
      </c>
      <c r="L181" s="83" t="s">
        <v>3</v>
      </c>
      <c r="M181" s="84" t="s">
        <v>51</v>
      </c>
      <c r="N181" s="83" t="s">
        <v>52</v>
      </c>
      <c r="O181" s="85">
        <v>27</v>
      </c>
      <c r="P181" s="85"/>
      <c r="Q181" s="85">
        <f t="shared" si="21"/>
        <v>27</v>
      </c>
      <c r="R181" s="86">
        <v>8900</v>
      </c>
      <c r="S181" s="87">
        <f t="shared" si="22"/>
        <v>240300</v>
      </c>
      <c r="T181" s="87">
        <f t="shared" si="23"/>
        <v>72090</v>
      </c>
      <c r="U181" s="87">
        <f>VLOOKUP(B181,'Tranche 1-3 2024'!$B$12:$BB$441,53,FALSE)</f>
        <v>240300</v>
      </c>
      <c r="V181" s="87">
        <f t="shared" si="24"/>
        <v>0</v>
      </c>
      <c r="W181" s="87">
        <f t="shared" si="25"/>
        <v>72090</v>
      </c>
      <c r="X181" s="88">
        <f t="shared" si="26"/>
        <v>72090</v>
      </c>
      <c r="Y181" s="84" t="s">
        <v>53</v>
      </c>
      <c r="Z181" s="84" t="s">
        <v>53</v>
      </c>
      <c r="AA181" s="84" t="s">
        <v>53</v>
      </c>
      <c r="AB181" s="84" t="s">
        <v>53</v>
      </c>
      <c r="AC181" s="84" t="s">
        <v>53</v>
      </c>
      <c r="AD181" s="84" t="s">
        <v>53</v>
      </c>
      <c r="AE181" s="84" t="s">
        <v>51</v>
      </c>
      <c r="AF181" s="84" t="s">
        <v>51</v>
      </c>
      <c r="AG181" s="5"/>
    </row>
    <row r="182" spans="1:33" x14ac:dyDescent="0.25">
      <c r="A182" s="94">
        <f t="shared" si="20"/>
        <v>171</v>
      </c>
      <c r="B182" s="99" t="s">
        <v>1082</v>
      </c>
      <c r="C182" s="83" t="s">
        <v>1083</v>
      </c>
      <c r="D182" s="83" t="s">
        <v>43</v>
      </c>
      <c r="E182" s="83" t="s">
        <v>777</v>
      </c>
      <c r="F182" s="83" t="s">
        <v>58</v>
      </c>
      <c r="G182" s="83" t="s">
        <v>59</v>
      </c>
      <c r="H182" s="83" t="s">
        <v>976</v>
      </c>
      <c r="I182" s="83" t="s">
        <v>779</v>
      </c>
      <c r="J182" s="83" t="s">
        <v>1084</v>
      </c>
      <c r="K182" s="83" t="s">
        <v>1085</v>
      </c>
      <c r="L182" s="83" t="s">
        <v>3</v>
      </c>
      <c r="M182" s="84" t="s">
        <v>51</v>
      </c>
      <c r="N182" s="83" t="s">
        <v>52</v>
      </c>
      <c r="O182" s="85">
        <v>90</v>
      </c>
      <c r="P182" s="85"/>
      <c r="Q182" s="85">
        <f t="shared" si="21"/>
        <v>90</v>
      </c>
      <c r="R182" s="86">
        <v>8900</v>
      </c>
      <c r="S182" s="87">
        <f t="shared" si="22"/>
        <v>801000</v>
      </c>
      <c r="T182" s="87">
        <f t="shared" si="23"/>
        <v>240300</v>
      </c>
      <c r="U182" s="87">
        <f>VLOOKUP(B182,'Tranche 1-3 2024'!$B$12:$BB$441,53,FALSE)</f>
        <v>801000</v>
      </c>
      <c r="V182" s="87">
        <f t="shared" si="24"/>
        <v>0</v>
      </c>
      <c r="W182" s="87">
        <f t="shared" si="25"/>
        <v>240300</v>
      </c>
      <c r="X182" s="88">
        <f t="shared" si="26"/>
        <v>240300</v>
      </c>
      <c r="Y182" s="84" t="s">
        <v>53</v>
      </c>
      <c r="Z182" s="84" t="s">
        <v>53</v>
      </c>
      <c r="AA182" s="84" t="s">
        <v>53</v>
      </c>
      <c r="AB182" s="84" t="s">
        <v>53</v>
      </c>
      <c r="AC182" s="84" t="s">
        <v>53</v>
      </c>
      <c r="AD182" s="84" t="s">
        <v>53</v>
      </c>
      <c r="AE182" s="84" t="s">
        <v>51</v>
      </c>
      <c r="AF182" s="84" t="s">
        <v>51</v>
      </c>
      <c r="AG182" s="5"/>
    </row>
    <row r="183" spans="1:33" x14ac:dyDescent="0.25">
      <c r="A183" s="94">
        <f t="shared" si="20"/>
        <v>172</v>
      </c>
      <c r="B183" s="99" t="s">
        <v>917</v>
      </c>
      <c r="C183" s="83" t="s">
        <v>918</v>
      </c>
      <c r="D183" s="83" t="s">
        <v>43</v>
      </c>
      <c r="E183" s="83" t="s">
        <v>450</v>
      </c>
      <c r="F183" s="83" t="s">
        <v>45</v>
      </c>
      <c r="G183" s="83" t="s">
        <v>46</v>
      </c>
      <c r="H183" s="83" t="s">
        <v>778</v>
      </c>
      <c r="I183" s="83" t="s">
        <v>779</v>
      </c>
      <c r="J183" s="83" t="s">
        <v>919</v>
      </c>
      <c r="K183" s="83" t="s">
        <v>920</v>
      </c>
      <c r="L183" s="83" t="s">
        <v>3</v>
      </c>
      <c r="M183" s="84" t="s">
        <v>51</v>
      </c>
      <c r="N183" s="83" t="s">
        <v>52</v>
      </c>
      <c r="O183" s="85">
        <v>122</v>
      </c>
      <c r="P183" s="85"/>
      <c r="Q183" s="85">
        <f t="shared" si="21"/>
        <v>122</v>
      </c>
      <c r="R183" s="86">
        <v>8900</v>
      </c>
      <c r="S183" s="87">
        <f t="shared" si="22"/>
        <v>1085800</v>
      </c>
      <c r="T183" s="87">
        <f t="shared" si="23"/>
        <v>325740</v>
      </c>
      <c r="U183" s="87">
        <f>VLOOKUP(B183,'Tranche 1-3 2024'!$B$12:$BB$441,53,FALSE)</f>
        <v>1094700</v>
      </c>
      <c r="V183" s="87">
        <f t="shared" si="24"/>
        <v>-8900</v>
      </c>
      <c r="W183" s="87">
        <f t="shared" si="25"/>
        <v>316840</v>
      </c>
      <c r="X183" s="88">
        <f t="shared" si="26"/>
        <v>316840</v>
      </c>
      <c r="Y183" s="84" t="s">
        <v>53</v>
      </c>
      <c r="Z183" s="84" t="s">
        <v>53</v>
      </c>
      <c r="AA183" s="84" t="s">
        <v>53</v>
      </c>
      <c r="AB183" s="84" t="s">
        <v>53</v>
      </c>
      <c r="AC183" s="84" t="s">
        <v>53</v>
      </c>
      <c r="AD183" s="84" t="s">
        <v>53</v>
      </c>
      <c r="AE183" s="84" t="s">
        <v>51</v>
      </c>
      <c r="AF183" s="84" t="s">
        <v>51</v>
      </c>
      <c r="AG183" s="5"/>
    </row>
    <row r="184" spans="1:33" x14ac:dyDescent="0.25">
      <c r="A184" s="94">
        <f t="shared" si="20"/>
        <v>173</v>
      </c>
      <c r="B184" s="99" t="s">
        <v>842</v>
      </c>
      <c r="C184" s="83" t="s">
        <v>843</v>
      </c>
      <c r="D184" s="83" t="s">
        <v>56</v>
      </c>
      <c r="E184" s="83" t="s">
        <v>179</v>
      </c>
      <c r="F184" s="83" t="s">
        <v>45</v>
      </c>
      <c r="G184" s="83" t="s">
        <v>46</v>
      </c>
      <c r="H184" s="83" t="s">
        <v>778</v>
      </c>
      <c r="I184" s="83" t="s">
        <v>779</v>
      </c>
      <c r="J184" s="83" t="s">
        <v>844</v>
      </c>
      <c r="K184" s="83" t="s">
        <v>845</v>
      </c>
      <c r="L184" s="83" t="s">
        <v>3</v>
      </c>
      <c r="M184" s="84" t="s">
        <v>51</v>
      </c>
      <c r="N184" s="83" t="s">
        <v>52</v>
      </c>
      <c r="O184" s="85">
        <v>298</v>
      </c>
      <c r="P184" s="85"/>
      <c r="Q184" s="85">
        <f t="shared" si="21"/>
        <v>298</v>
      </c>
      <c r="R184" s="86">
        <v>8900</v>
      </c>
      <c r="S184" s="87">
        <f t="shared" si="22"/>
        <v>2652200</v>
      </c>
      <c r="T184" s="87">
        <f t="shared" si="23"/>
        <v>795660</v>
      </c>
      <c r="U184" s="87">
        <f>VLOOKUP(B184,'Tranche 1-3 2024'!$B$12:$BB$441,53,FALSE)</f>
        <v>2652200</v>
      </c>
      <c r="V184" s="87">
        <f t="shared" si="24"/>
        <v>0</v>
      </c>
      <c r="W184" s="87">
        <f t="shared" si="25"/>
        <v>795660</v>
      </c>
      <c r="X184" s="88">
        <f t="shared" si="26"/>
        <v>795660</v>
      </c>
      <c r="Y184" s="84" t="s">
        <v>53</v>
      </c>
      <c r="Z184" s="84" t="s">
        <v>53</v>
      </c>
      <c r="AA184" s="84" t="s">
        <v>53</v>
      </c>
      <c r="AB184" s="84" t="s">
        <v>53</v>
      </c>
      <c r="AC184" s="84" t="s">
        <v>53</v>
      </c>
      <c r="AD184" s="84" t="s">
        <v>53</v>
      </c>
      <c r="AE184" s="84" t="s">
        <v>51</v>
      </c>
      <c r="AF184" s="84" t="s">
        <v>51</v>
      </c>
      <c r="AG184" s="5"/>
    </row>
    <row r="185" spans="1:33" x14ac:dyDescent="0.25">
      <c r="A185" s="94">
        <f t="shared" si="20"/>
        <v>174</v>
      </c>
      <c r="B185" s="99" t="s">
        <v>869</v>
      </c>
      <c r="C185" s="83" t="s">
        <v>870</v>
      </c>
      <c r="D185" s="83" t="s">
        <v>56</v>
      </c>
      <c r="E185" s="83" t="s">
        <v>179</v>
      </c>
      <c r="F185" s="83" t="s">
        <v>45</v>
      </c>
      <c r="G185" s="83" t="s">
        <v>46</v>
      </c>
      <c r="H185" s="83" t="s">
        <v>778</v>
      </c>
      <c r="I185" s="83" t="s">
        <v>779</v>
      </c>
      <c r="J185" s="83" t="s">
        <v>871</v>
      </c>
      <c r="K185" s="83" t="s">
        <v>872</v>
      </c>
      <c r="L185" s="83" t="s">
        <v>3</v>
      </c>
      <c r="M185" s="84" t="s">
        <v>51</v>
      </c>
      <c r="N185" s="83" t="s">
        <v>52</v>
      </c>
      <c r="O185" s="85">
        <v>86</v>
      </c>
      <c r="P185" s="85"/>
      <c r="Q185" s="85">
        <f t="shared" si="21"/>
        <v>86</v>
      </c>
      <c r="R185" s="86">
        <v>8900</v>
      </c>
      <c r="S185" s="87">
        <f t="shared" si="22"/>
        <v>765400</v>
      </c>
      <c r="T185" s="87">
        <f t="shared" si="23"/>
        <v>229620</v>
      </c>
      <c r="U185" s="87">
        <f>VLOOKUP(B185,'Tranche 1-3 2024'!$B$12:$BB$441,53,FALSE)</f>
        <v>765400</v>
      </c>
      <c r="V185" s="87">
        <f t="shared" si="24"/>
        <v>0</v>
      </c>
      <c r="W185" s="87">
        <f t="shared" si="25"/>
        <v>229620</v>
      </c>
      <c r="X185" s="88">
        <f t="shared" si="26"/>
        <v>229620</v>
      </c>
      <c r="Y185" s="84" t="s">
        <v>53</v>
      </c>
      <c r="Z185" s="84" t="s">
        <v>53</v>
      </c>
      <c r="AA185" s="84" t="s">
        <v>53</v>
      </c>
      <c r="AB185" s="84" t="s">
        <v>53</v>
      </c>
      <c r="AC185" s="84" t="s">
        <v>53</v>
      </c>
      <c r="AD185" s="84" t="s">
        <v>53</v>
      </c>
      <c r="AE185" s="84" t="s">
        <v>51</v>
      </c>
      <c r="AF185" s="84" t="s">
        <v>51</v>
      </c>
      <c r="AG185" s="5"/>
    </row>
    <row r="186" spans="1:33" x14ac:dyDescent="0.25">
      <c r="A186" s="94">
        <f t="shared" si="20"/>
        <v>175</v>
      </c>
      <c r="B186" s="99" t="s">
        <v>921</v>
      </c>
      <c r="C186" s="83" t="s">
        <v>922</v>
      </c>
      <c r="D186" s="83" t="s">
        <v>43</v>
      </c>
      <c r="E186" s="83" t="s">
        <v>777</v>
      </c>
      <c r="F186" s="83" t="s">
        <v>58</v>
      </c>
      <c r="G186" s="83" t="s">
        <v>59</v>
      </c>
      <c r="H186" s="83" t="s">
        <v>778</v>
      </c>
      <c r="I186" s="83" t="s">
        <v>779</v>
      </c>
      <c r="J186" s="83" t="s">
        <v>923</v>
      </c>
      <c r="K186" s="83" t="s">
        <v>924</v>
      </c>
      <c r="L186" s="83" t="s">
        <v>3</v>
      </c>
      <c r="M186" s="84" t="s">
        <v>51</v>
      </c>
      <c r="N186" s="83" t="s">
        <v>52</v>
      </c>
      <c r="O186" s="85">
        <v>146</v>
      </c>
      <c r="P186" s="85"/>
      <c r="Q186" s="85">
        <f t="shared" si="21"/>
        <v>146</v>
      </c>
      <c r="R186" s="86">
        <v>8900</v>
      </c>
      <c r="S186" s="87">
        <f t="shared" si="22"/>
        <v>1299400</v>
      </c>
      <c r="T186" s="87">
        <f t="shared" si="23"/>
        <v>389820</v>
      </c>
      <c r="U186" s="87">
        <f>VLOOKUP(B186,'Tranche 1-3 2024'!$B$12:$BB$441,53,FALSE)</f>
        <v>1299400</v>
      </c>
      <c r="V186" s="87">
        <f t="shared" si="24"/>
        <v>0</v>
      </c>
      <c r="W186" s="87">
        <f t="shared" si="25"/>
        <v>389820</v>
      </c>
      <c r="X186" s="88">
        <f t="shared" si="26"/>
        <v>389820</v>
      </c>
      <c r="Y186" s="84" t="s">
        <v>53</v>
      </c>
      <c r="Z186" s="84" t="s">
        <v>53</v>
      </c>
      <c r="AA186" s="84" t="s">
        <v>53</v>
      </c>
      <c r="AB186" s="84" t="s">
        <v>53</v>
      </c>
      <c r="AC186" s="84" t="s">
        <v>53</v>
      </c>
      <c r="AD186" s="84" t="s">
        <v>53</v>
      </c>
      <c r="AE186" s="84" t="s">
        <v>51</v>
      </c>
      <c r="AF186" s="84" t="s">
        <v>51</v>
      </c>
      <c r="AG186" s="5"/>
    </row>
    <row r="187" spans="1:33" x14ac:dyDescent="0.25">
      <c r="A187" s="94">
        <f t="shared" si="20"/>
        <v>176</v>
      </c>
      <c r="B187" s="99" t="s">
        <v>929</v>
      </c>
      <c r="C187" s="83" t="s">
        <v>930</v>
      </c>
      <c r="D187" s="83" t="s">
        <v>43</v>
      </c>
      <c r="E187" s="83" t="s">
        <v>777</v>
      </c>
      <c r="F187" s="83" t="s">
        <v>58</v>
      </c>
      <c r="G187" s="83" t="s">
        <v>59</v>
      </c>
      <c r="H187" s="83" t="s">
        <v>778</v>
      </c>
      <c r="I187" s="83" t="s">
        <v>779</v>
      </c>
      <c r="J187" s="83" t="s">
        <v>931</v>
      </c>
      <c r="K187" s="83" t="s">
        <v>932</v>
      </c>
      <c r="L187" s="83" t="s">
        <v>3</v>
      </c>
      <c r="M187" s="84" t="s">
        <v>51</v>
      </c>
      <c r="N187" s="83" t="s">
        <v>52</v>
      </c>
      <c r="O187" s="85">
        <v>243</v>
      </c>
      <c r="P187" s="85"/>
      <c r="Q187" s="85">
        <f t="shared" si="21"/>
        <v>243</v>
      </c>
      <c r="R187" s="86">
        <v>8900</v>
      </c>
      <c r="S187" s="87">
        <f t="shared" si="22"/>
        <v>2162700</v>
      </c>
      <c r="T187" s="87">
        <f t="shared" si="23"/>
        <v>648810</v>
      </c>
      <c r="U187" s="87">
        <f>VLOOKUP(B187,'Tranche 1-3 2024'!$B$12:$BB$441,53,FALSE)</f>
        <v>2207200</v>
      </c>
      <c r="V187" s="87">
        <f t="shared" si="24"/>
        <v>-44500</v>
      </c>
      <c r="W187" s="87">
        <f t="shared" si="25"/>
        <v>604310</v>
      </c>
      <c r="X187" s="88">
        <f t="shared" si="26"/>
        <v>604310</v>
      </c>
      <c r="Y187" s="84" t="s">
        <v>53</v>
      </c>
      <c r="Z187" s="84" t="s">
        <v>53</v>
      </c>
      <c r="AA187" s="84" t="s">
        <v>53</v>
      </c>
      <c r="AB187" s="84" t="s">
        <v>53</v>
      </c>
      <c r="AC187" s="84" t="s">
        <v>53</v>
      </c>
      <c r="AD187" s="84" t="s">
        <v>53</v>
      </c>
      <c r="AE187" s="84" t="s">
        <v>51</v>
      </c>
      <c r="AF187" s="84" t="s">
        <v>51</v>
      </c>
      <c r="AG187" s="5"/>
    </row>
    <row r="188" spans="1:33" x14ac:dyDescent="0.25">
      <c r="A188" s="94">
        <f t="shared" si="20"/>
        <v>177</v>
      </c>
      <c r="B188" s="99" t="s">
        <v>1090</v>
      </c>
      <c r="C188" s="83" t="s">
        <v>1091</v>
      </c>
      <c r="D188" s="83" t="s">
        <v>56</v>
      </c>
      <c r="E188" s="83" t="s">
        <v>179</v>
      </c>
      <c r="F188" s="83" t="s">
        <v>45</v>
      </c>
      <c r="G188" s="83" t="s">
        <v>46</v>
      </c>
      <c r="H188" s="83" t="s">
        <v>976</v>
      </c>
      <c r="I188" s="83" t="s">
        <v>779</v>
      </c>
      <c r="J188" s="83" t="s">
        <v>1092</v>
      </c>
      <c r="K188" s="83" t="s">
        <v>1093</v>
      </c>
      <c r="L188" s="83" t="s">
        <v>3</v>
      </c>
      <c r="M188" s="84" t="s">
        <v>51</v>
      </c>
      <c r="N188" s="83" t="s">
        <v>52</v>
      </c>
      <c r="O188" s="85">
        <v>113</v>
      </c>
      <c r="P188" s="85"/>
      <c r="Q188" s="85">
        <f t="shared" si="21"/>
        <v>113</v>
      </c>
      <c r="R188" s="86">
        <v>8900</v>
      </c>
      <c r="S188" s="87">
        <f t="shared" si="22"/>
        <v>1005700</v>
      </c>
      <c r="T188" s="87">
        <f t="shared" si="23"/>
        <v>301710</v>
      </c>
      <c r="U188" s="87">
        <f>VLOOKUP(B188,'Tranche 1-3 2024'!$B$12:$BB$441,53,FALSE)</f>
        <v>1005700</v>
      </c>
      <c r="V188" s="87">
        <f t="shared" si="24"/>
        <v>0</v>
      </c>
      <c r="W188" s="87">
        <f t="shared" si="25"/>
        <v>301710</v>
      </c>
      <c r="X188" s="88">
        <f t="shared" si="26"/>
        <v>301710</v>
      </c>
      <c r="Y188" s="84" t="s">
        <v>53</v>
      </c>
      <c r="Z188" s="84" t="s">
        <v>53</v>
      </c>
      <c r="AA188" s="84" t="s">
        <v>53</v>
      </c>
      <c r="AB188" s="84" t="s">
        <v>53</v>
      </c>
      <c r="AC188" s="84" t="s">
        <v>53</v>
      </c>
      <c r="AD188" s="84" t="s">
        <v>53</v>
      </c>
      <c r="AE188" s="84" t="s">
        <v>51</v>
      </c>
      <c r="AF188" s="84" t="s">
        <v>51</v>
      </c>
      <c r="AG188" s="5"/>
    </row>
    <row r="189" spans="1:33" x14ac:dyDescent="0.25">
      <c r="A189" s="94">
        <f t="shared" si="20"/>
        <v>178</v>
      </c>
      <c r="B189" s="99" t="s">
        <v>993</v>
      </c>
      <c r="C189" s="83" t="s">
        <v>994</v>
      </c>
      <c r="D189" s="83" t="s">
        <v>43</v>
      </c>
      <c r="E189" s="83" t="s">
        <v>777</v>
      </c>
      <c r="F189" s="83" t="s">
        <v>58</v>
      </c>
      <c r="G189" s="83" t="s">
        <v>59</v>
      </c>
      <c r="H189" s="83" t="s">
        <v>990</v>
      </c>
      <c r="I189" s="83" t="s">
        <v>779</v>
      </c>
      <c r="J189" s="83" t="s">
        <v>995</v>
      </c>
      <c r="K189" s="83" t="s">
        <v>996</v>
      </c>
      <c r="L189" s="83" t="s">
        <v>3</v>
      </c>
      <c r="M189" s="84" t="s">
        <v>51</v>
      </c>
      <c r="N189" s="83" t="s">
        <v>52</v>
      </c>
      <c r="O189" s="85">
        <v>128</v>
      </c>
      <c r="P189" s="85"/>
      <c r="Q189" s="85">
        <f t="shared" si="21"/>
        <v>128</v>
      </c>
      <c r="R189" s="86">
        <v>8900</v>
      </c>
      <c r="S189" s="87">
        <f t="shared" si="22"/>
        <v>1139200</v>
      </c>
      <c r="T189" s="87">
        <f t="shared" si="23"/>
        <v>341760</v>
      </c>
      <c r="U189" s="87">
        <f>VLOOKUP(B189,'Tranche 1-3 2024'!$B$12:$BB$441,53,FALSE)</f>
        <v>1148100</v>
      </c>
      <c r="V189" s="87">
        <f t="shared" si="24"/>
        <v>-8900</v>
      </c>
      <c r="W189" s="87">
        <f t="shared" si="25"/>
        <v>332860</v>
      </c>
      <c r="X189" s="88">
        <f t="shared" si="26"/>
        <v>332860</v>
      </c>
      <c r="Y189" s="84" t="s">
        <v>53</v>
      </c>
      <c r="Z189" s="84" t="s">
        <v>53</v>
      </c>
      <c r="AA189" s="84" t="s">
        <v>53</v>
      </c>
      <c r="AB189" s="84" t="s">
        <v>53</v>
      </c>
      <c r="AC189" s="84" t="s">
        <v>53</v>
      </c>
      <c r="AD189" s="84" t="s">
        <v>53</v>
      </c>
      <c r="AE189" s="84" t="s">
        <v>51</v>
      </c>
      <c r="AF189" s="84" t="s">
        <v>51</v>
      </c>
      <c r="AG189" s="5"/>
    </row>
    <row r="190" spans="1:33" x14ac:dyDescent="0.25">
      <c r="A190" s="94">
        <f t="shared" si="20"/>
        <v>179</v>
      </c>
      <c r="B190" s="99" t="s">
        <v>933</v>
      </c>
      <c r="C190" s="83" t="s">
        <v>934</v>
      </c>
      <c r="D190" s="83" t="s">
        <v>56</v>
      </c>
      <c r="E190" s="83" t="s">
        <v>179</v>
      </c>
      <c r="F190" s="83" t="s">
        <v>45</v>
      </c>
      <c r="G190" s="83" t="s">
        <v>46</v>
      </c>
      <c r="H190" s="83" t="s">
        <v>778</v>
      </c>
      <c r="I190" s="83" t="s">
        <v>779</v>
      </c>
      <c r="J190" s="83" t="s">
        <v>935</v>
      </c>
      <c r="K190" s="83" t="s">
        <v>936</v>
      </c>
      <c r="L190" s="83" t="s">
        <v>3</v>
      </c>
      <c r="M190" s="84" t="s">
        <v>51</v>
      </c>
      <c r="N190" s="83" t="s">
        <v>52</v>
      </c>
      <c r="O190" s="85">
        <v>287</v>
      </c>
      <c r="P190" s="85"/>
      <c r="Q190" s="85">
        <f t="shared" si="21"/>
        <v>287</v>
      </c>
      <c r="R190" s="86">
        <v>8900</v>
      </c>
      <c r="S190" s="87">
        <f t="shared" si="22"/>
        <v>2554300</v>
      </c>
      <c r="T190" s="87">
        <f t="shared" si="23"/>
        <v>766290</v>
      </c>
      <c r="U190" s="87">
        <f>VLOOKUP(B190,'Tranche 1-3 2024'!$B$12:$BB$441,53,FALSE)</f>
        <v>2554300</v>
      </c>
      <c r="V190" s="87">
        <f t="shared" si="24"/>
        <v>0</v>
      </c>
      <c r="W190" s="87">
        <f t="shared" si="25"/>
        <v>766290</v>
      </c>
      <c r="X190" s="88">
        <f t="shared" si="26"/>
        <v>766290</v>
      </c>
      <c r="Y190" s="84" t="s">
        <v>53</v>
      </c>
      <c r="Z190" s="84" t="s">
        <v>53</v>
      </c>
      <c r="AA190" s="84" t="s">
        <v>53</v>
      </c>
      <c r="AB190" s="84" t="s">
        <v>53</v>
      </c>
      <c r="AC190" s="84" t="s">
        <v>53</v>
      </c>
      <c r="AD190" s="84" t="s">
        <v>53</v>
      </c>
      <c r="AE190" s="84" t="s">
        <v>51</v>
      </c>
      <c r="AF190" s="84" t="s">
        <v>51</v>
      </c>
      <c r="AG190" s="5"/>
    </row>
    <row r="191" spans="1:33" x14ac:dyDescent="0.25">
      <c r="A191" s="94">
        <f t="shared" si="20"/>
        <v>180</v>
      </c>
      <c r="B191" s="99" t="s">
        <v>937</v>
      </c>
      <c r="C191" s="83" t="s">
        <v>938</v>
      </c>
      <c r="D191" s="83" t="s">
        <v>43</v>
      </c>
      <c r="E191" s="83" t="s">
        <v>777</v>
      </c>
      <c r="F191" s="83" t="s">
        <v>58</v>
      </c>
      <c r="G191" s="83" t="s">
        <v>59</v>
      </c>
      <c r="H191" s="83" t="s">
        <v>939</v>
      </c>
      <c r="I191" s="83" t="s">
        <v>779</v>
      </c>
      <c r="J191" s="83" t="s">
        <v>940</v>
      </c>
      <c r="K191" s="83" t="s">
        <v>941</v>
      </c>
      <c r="L191" s="83" t="s">
        <v>3</v>
      </c>
      <c r="M191" s="84" t="s">
        <v>51</v>
      </c>
      <c r="N191" s="83" t="s">
        <v>52</v>
      </c>
      <c r="O191" s="85">
        <v>108</v>
      </c>
      <c r="P191" s="85"/>
      <c r="Q191" s="85">
        <f t="shared" si="21"/>
        <v>108</v>
      </c>
      <c r="R191" s="86">
        <v>8900</v>
      </c>
      <c r="S191" s="87">
        <f t="shared" si="22"/>
        <v>961200</v>
      </c>
      <c r="T191" s="87">
        <f t="shared" si="23"/>
        <v>288360</v>
      </c>
      <c r="U191" s="87">
        <f>VLOOKUP(B191,'Tranche 1-3 2024'!$B$12:$BB$441,53,FALSE)</f>
        <v>961200</v>
      </c>
      <c r="V191" s="87">
        <f t="shared" si="24"/>
        <v>0</v>
      </c>
      <c r="W191" s="87">
        <f t="shared" si="25"/>
        <v>288360</v>
      </c>
      <c r="X191" s="88">
        <f t="shared" si="26"/>
        <v>288360</v>
      </c>
      <c r="Y191" s="84" t="s">
        <v>53</v>
      </c>
      <c r="Z191" s="84" t="s">
        <v>53</v>
      </c>
      <c r="AA191" s="84" t="s">
        <v>53</v>
      </c>
      <c r="AB191" s="84" t="s">
        <v>53</v>
      </c>
      <c r="AC191" s="84" t="s">
        <v>53</v>
      </c>
      <c r="AD191" s="84" t="s">
        <v>53</v>
      </c>
      <c r="AE191" s="84" t="s">
        <v>51</v>
      </c>
      <c r="AF191" s="84" t="s">
        <v>51</v>
      </c>
      <c r="AG191" s="5"/>
    </row>
    <row r="192" spans="1:33" x14ac:dyDescent="0.25">
      <c r="A192" s="94">
        <f t="shared" si="20"/>
        <v>181</v>
      </c>
      <c r="B192" s="99" t="s">
        <v>942</v>
      </c>
      <c r="C192" s="83" t="s">
        <v>943</v>
      </c>
      <c r="D192" s="83" t="s">
        <v>43</v>
      </c>
      <c r="E192" s="83" t="s">
        <v>777</v>
      </c>
      <c r="F192" s="83" t="s">
        <v>58</v>
      </c>
      <c r="G192" s="83" t="s">
        <v>59</v>
      </c>
      <c r="H192" s="83" t="s">
        <v>778</v>
      </c>
      <c r="I192" s="83" t="s">
        <v>779</v>
      </c>
      <c r="J192" s="83" t="s">
        <v>944</v>
      </c>
      <c r="K192" s="83" t="s">
        <v>945</v>
      </c>
      <c r="L192" s="83" t="s">
        <v>3</v>
      </c>
      <c r="M192" s="84" t="s">
        <v>51</v>
      </c>
      <c r="N192" s="83" t="s">
        <v>52</v>
      </c>
      <c r="O192" s="85">
        <v>82</v>
      </c>
      <c r="P192" s="85"/>
      <c r="Q192" s="85">
        <f t="shared" si="21"/>
        <v>82</v>
      </c>
      <c r="R192" s="86">
        <v>8900</v>
      </c>
      <c r="S192" s="87">
        <f t="shared" si="22"/>
        <v>729800</v>
      </c>
      <c r="T192" s="87">
        <f t="shared" si="23"/>
        <v>218940</v>
      </c>
      <c r="U192" s="87">
        <f>VLOOKUP(B192,'Tranche 1-3 2024'!$B$12:$BB$441,53,FALSE)</f>
        <v>729800</v>
      </c>
      <c r="V192" s="87">
        <f t="shared" si="24"/>
        <v>0</v>
      </c>
      <c r="W192" s="87">
        <f t="shared" si="25"/>
        <v>218940</v>
      </c>
      <c r="X192" s="88">
        <f t="shared" si="26"/>
        <v>218940</v>
      </c>
      <c r="Y192" s="84" t="s">
        <v>53</v>
      </c>
      <c r="Z192" s="84" t="s">
        <v>53</v>
      </c>
      <c r="AA192" s="84" t="s">
        <v>53</v>
      </c>
      <c r="AB192" s="84" t="s">
        <v>53</v>
      </c>
      <c r="AC192" s="84" t="s">
        <v>53</v>
      </c>
      <c r="AD192" s="84" t="s">
        <v>53</v>
      </c>
      <c r="AE192" s="84" t="s">
        <v>51</v>
      </c>
      <c r="AF192" s="84" t="s">
        <v>51</v>
      </c>
      <c r="AG192" s="5"/>
    </row>
    <row r="193" spans="1:33" x14ac:dyDescent="0.25">
      <c r="A193" s="94">
        <f t="shared" si="20"/>
        <v>182</v>
      </c>
      <c r="B193" s="99" t="s">
        <v>979</v>
      </c>
      <c r="C193" s="83" t="s">
        <v>980</v>
      </c>
      <c r="D193" s="83" t="s">
        <v>56</v>
      </c>
      <c r="E193" s="83" t="s">
        <v>179</v>
      </c>
      <c r="F193" s="83" t="s">
        <v>45</v>
      </c>
      <c r="G193" s="83" t="s">
        <v>46</v>
      </c>
      <c r="H193" s="83" t="s">
        <v>981</v>
      </c>
      <c r="I193" s="83" t="s">
        <v>779</v>
      </c>
      <c r="J193" s="83" t="s">
        <v>982</v>
      </c>
      <c r="K193" s="83" t="s">
        <v>983</v>
      </c>
      <c r="L193" s="83" t="s">
        <v>3</v>
      </c>
      <c r="M193" s="84" t="s">
        <v>51</v>
      </c>
      <c r="N193" s="83" t="s">
        <v>52</v>
      </c>
      <c r="O193" s="85">
        <v>377</v>
      </c>
      <c r="P193" s="85"/>
      <c r="Q193" s="85">
        <f t="shared" si="21"/>
        <v>377</v>
      </c>
      <c r="R193" s="86">
        <v>8900</v>
      </c>
      <c r="S193" s="87">
        <f t="shared" si="22"/>
        <v>3355300</v>
      </c>
      <c r="T193" s="87">
        <f t="shared" si="23"/>
        <v>1006590</v>
      </c>
      <c r="U193" s="87">
        <f>VLOOKUP(B193,'Tranche 1-3 2024'!$B$12:$BB$441,53,FALSE)</f>
        <v>3390900</v>
      </c>
      <c r="V193" s="87">
        <f t="shared" si="24"/>
        <v>-35600</v>
      </c>
      <c r="W193" s="87">
        <f t="shared" si="25"/>
        <v>970990</v>
      </c>
      <c r="X193" s="88">
        <f t="shared" si="26"/>
        <v>970990</v>
      </c>
      <c r="Y193" s="84" t="s">
        <v>53</v>
      </c>
      <c r="Z193" s="84" t="s">
        <v>53</v>
      </c>
      <c r="AA193" s="84" t="s">
        <v>53</v>
      </c>
      <c r="AB193" s="84" t="s">
        <v>53</v>
      </c>
      <c r="AC193" s="84" t="s">
        <v>53</v>
      </c>
      <c r="AD193" s="84" t="s">
        <v>53</v>
      </c>
      <c r="AE193" s="84" t="s">
        <v>51</v>
      </c>
      <c r="AF193" s="84" t="s">
        <v>51</v>
      </c>
      <c r="AG193" s="5"/>
    </row>
    <row r="194" spans="1:33" x14ac:dyDescent="0.25">
      <c r="A194" s="94">
        <f t="shared" si="20"/>
        <v>183</v>
      </c>
      <c r="B194" s="99" t="s">
        <v>1119</v>
      </c>
      <c r="C194" s="83" t="s">
        <v>1120</v>
      </c>
      <c r="D194" s="83" t="s">
        <v>43</v>
      </c>
      <c r="E194" s="83" t="s">
        <v>777</v>
      </c>
      <c r="F194" s="83" t="s">
        <v>58</v>
      </c>
      <c r="G194" s="83" t="s">
        <v>59</v>
      </c>
      <c r="H194" s="83" t="s">
        <v>1100</v>
      </c>
      <c r="I194" s="83" t="s">
        <v>779</v>
      </c>
      <c r="J194" s="83" t="s">
        <v>1121</v>
      </c>
      <c r="K194" s="83" t="s">
        <v>1122</v>
      </c>
      <c r="L194" s="83" t="s">
        <v>3</v>
      </c>
      <c r="M194" s="84" t="s">
        <v>51</v>
      </c>
      <c r="N194" s="83" t="s">
        <v>52</v>
      </c>
      <c r="O194" s="85">
        <v>30</v>
      </c>
      <c r="P194" s="85"/>
      <c r="Q194" s="85">
        <f t="shared" si="21"/>
        <v>30</v>
      </c>
      <c r="R194" s="86">
        <v>8900</v>
      </c>
      <c r="S194" s="87">
        <f t="shared" si="22"/>
        <v>267000</v>
      </c>
      <c r="T194" s="87">
        <f t="shared" si="23"/>
        <v>80100</v>
      </c>
      <c r="U194" s="87">
        <f>VLOOKUP(B194,'Tranche 1-3 2024'!$B$12:$BB$441,53,FALSE)</f>
        <v>267000</v>
      </c>
      <c r="V194" s="87">
        <f t="shared" si="24"/>
        <v>0</v>
      </c>
      <c r="W194" s="87">
        <f t="shared" si="25"/>
        <v>80100</v>
      </c>
      <c r="X194" s="88">
        <f t="shared" si="26"/>
        <v>80100</v>
      </c>
      <c r="Y194" s="84" t="s">
        <v>53</v>
      </c>
      <c r="Z194" s="84" t="s">
        <v>53</v>
      </c>
      <c r="AA194" s="84" t="s">
        <v>53</v>
      </c>
      <c r="AB194" s="84" t="s">
        <v>53</v>
      </c>
      <c r="AC194" s="84" t="s">
        <v>53</v>
      </c>
      <c r="AD194" s="84" t="s">
        <v>53</v>
      </c>
      <c r="AE194" s="84" t="s">
        <v>51</v>
      </c>
      <c r="AF194" s="84" t="s">
        <v>51</v>
      </c>
      <c r="AG194" s="5"/>
    </row>
    <row r="195" spans="1:33" x14ac:dyDescent="0.25">
      <c r="A195" s="94">
        <f t="shared" si="20"/>
        <v>184</v>
      </c>
      <c r="B195" s="99" t="s">
        <v>782</v>
      </c>
      <c r="C195" s="83" t="s">
        <v>783</v>
      </c>
      <c r="D195" s="83" t="s">
        <v>56</v>
      </c>
      <c r="E195" s="83" t="s">
        <v>777</v>
      </c>
      <c r="F195" s="83" t="s">
        <v>58</v>
      </c>
      <c r="G195" s="83" t="s">
        <v>59</v>
      </c>
      <c r="H195" s="83" t="s">
        <v>778</v>
      </c>
      <c r="I195" s="83" t="s">
        <v>779</v>
      </c>
      <c r="J195" s="83" t="s">
        <v>784</v>
      </c>
      <c r="K195" s="83" t="s">
        <v>785</v>
      </c>
      <c r="L195" s="83" t="s">
        <v>3</v>
      </c>
      <c r="M195" s="84" t="s">
        <v>51</v>
      </c>
      <c r="N195" s="83" t="s">
        <v>52</v>
      </c>
      <c r="O195" s="85">
        <v>98</v>
      </c>
      <c r="P195" s="85"/>
      <c r="Q195" s="85">
        <f t="shared" si="21"/>
        <v>98</v>
      </c>
      <c r="R195" s="86">
        <v>8900</v>
      </c>
      <c r="S195" s="87">
        <f t="shared" si="22"/>
        <v>872200</v>
      </c>
      <c r="T195" s="87">
        <f t="shared" si="23"/>
        <v>261660</v>
      </c>
      <c r="U195" s="87">
        <f>VLOOKUP(B195,'Tranche 1-3 2024'!$B$12:$BB$441,53,FALSE)</f>
        <v>872200</v>
      </c>
      <c r="V195" s="87">
        <f t="shared" si="24"/>
        <v>0</v>
      </c>
      <c r="W195" s="87">
        <f t="shared" si="25"/>
        <v>261660</v>
      </c>
      <c r="X195" s="88">
        <f t="shared" si="26"/>
        <v>261660</v>
      </c>
      <c r="Y195" s="84" t="s">
        <v>53</v>
      </c>
      <c r="Z195" s="84" t="s">
        <v>53</v>
      </c>
      <c r="AA195" s="84" t="s">
        <v>53</v>
      </c>
      <c r="AB195" s="84" t="s">
        <v>53</v>
      </c>
      <c r="AC195" s="84" t="s">
        <v>53</v>
      </c>
      <c r="AD195" s="84" t="s">
        <v>53</v>
      </c>
      <c r="AE195" s="84" t="s">
        <v>51</v>
      </c>
      <c r="AF195" s="84" t="s">
        <v>51</v>
      </c>
      <c r="AG195" s="5"/>
    </row>
    <row r="196" spans="1:33" x14ac:dyDescent="0.25">
      <c r="A196" s="94">
        <f t="shared" si="20"/>
        <v>185</v>
      </c>
      <c r="B196" s="99" t="s">
        <v>946</v>
      </c>
      <c r="C196" s="83" t="s">
        <v>947</v>
      </c>
      <c r="D196" s="83" t="s">
        <v>43</v>
      </c>
      <c r="E196" s="83" t="s">
        <v>777</v>
      </c>
      <c r="F196" s="83" t="s">
        <v>58</v>
      </c>
      <c r="G196" s="83" t="s">
        <v>59</v>
      </c>
      <c r="H196" s="83" t="s">
        <v>778</v>
      </c>
      <c r="I196" s="83" t="s">
        <v>779</v>
      </c>
      <c r="J196" s="83" t="s">
        <v>948</v>
      </c>
      <c r="K196" s="83" t="s">
        <v>949</v>
      </c>
      <c r="L196" s="83" t="s">
        <v>3</v>
      </c>
      <c r="M196" s="84" t="s">
        <v>51</v>
      </c>
      <c r="N196" s="83" t="s">
        <v>52</v>
      </c>
      <c r="O196" s="85">
        <v>78</v>
      </c>
      <c r="P196" s="85"/>
      <c r="Q196" s="85">
        <f t="shared" si="21"/>
        <v>78</v>
      </c>
      <c r="R196" s="86">
        <v>8900</v>
      </c>
      <c r="S196" s="87">
        <f t="shared" si="22"/>
        <v>694200</v>
      </c>
      <c r="T196" s="87">
        <f t="shared" si="23"/>
        <v>208260</v>
      </c>
      <c r="U196" s="87">
        <f>VLOOKUP(B196,'Tranche 1-3 2024'!$B$12:$BB$441,53,FALSE)</f>
        <v>694200</v>
      </c>
      <c r="V196" s="87">
        <f t="shared" si="24"/>
        <v>0</v>
      </c>
      <c r="W196" s="87">
        <f t="shared" si="25"/>
        <v>208260</v>
      </c>
      <c r="X196" s="88">
        <f t="shared" si="26"/>
        <v>208260</v>
      </c>
      <c r="Y196" s="84" t="s">
        <v>53</v>
      </c>
      <c r="Z196" s="84" t="s">
        <v>53</v>
      </c>
      <c r="AA196" s="84" t="s">
        <v>53</v>
      </c>
      <c r="AB196" s="84" t="s">
        <v>53</v>
      </c>
      <c r="AC196" s="84" t="s">
        <v>53</v>
      </c>
      <c r="AD196" s="84" t="s">
        <v>53</v>
      </c>
      <c r="AE196" s="84" t="s">
        <v>51</v>
      </c>
      <c r="AF196" s="84" t="s">
        <v>51</v>
      </c>
      <c r="AG196" s="5"/>
    </row>
    <row r="197" spans="1:33" x14ac:dyDescent="0.25">
      <c r="A197" s="94">
        <f t="shared" si="20"/>
        <v>186</v>
      </c>
      <c r="B197" s="99" t="s">
        <v>1098</v>
      </c>
      <c r="C197" s="83" t="s">
        <v>1099</v>
      </c>
      <c r="D197" s="83" t="s">
        <v>56</v>
      </c>
      <c r="E197" s="83" t="s">
        <v>777</v>
      </c>
      <c r="F197" s="83" t="s">
        <v>58</v>
      </c>
      <c r="G197" s="83" t="s">
        <v>59</v>
      </c>
      <c r="H197" s="83" t="s">
        <v>1100</v>
      </c>
      <c r="I197" s="83" t="s">
        <v>779</v>
      </c>
      <c r="J197" s="83" t="s">
        <v>1101</v>
      </c>
      <c r="K197" s="83" t="s">
        <v>1102</v>
      </c>
      <c r="L197" s="83" t="s">
        <v>3</v>
      </c>
      <c r="M197" s="84" t="s">
        <v>51</v>
      </c>
      <c r="N197" s="83" t="s">
        <v>52</v>
      </c>
      <c r="O197" s="85">
        <v>18</v>
      </c>
      <c r="P197" s="85"/>
      <c r="Q197" s="85">
        <f t="shared" si="21"/>
        <v>18</v>
      </c>
      <c r="R197" s="86">
        <v>8900</v>
      </c>
      <c r="S197" s="87">
        <f t="shared" si="22"/>
        <v>160200</v>
      </c>
      <c r="T197" s="87">
        <f t="shared" si="23"/>
        <v>48060</v>
      </c>
      <c r="U197" s="87">
        <f>VLOOKUP(B197,'Tranche 1-3 2024'!$B$12:$BB$441,53,FALSE)</f>
        <v>160200</v>
      </c>
      <c r="V197" s="87">
        <f t="shared" si="24"/>
        <v>0</v>
      </c>
      <c r="W197" s="87">
        <f t="shared" si="25"/>
        <v>48060</v>
      </c>
      <c r="X197" s="88">
        <f t="shared" si="26"/>
        <v>48060</v>
      </c>
      <c r="Y197" s="84" t="s">
        <v>53</v>
      </c>
      <c r="Z197" s="84" t="s">
        <v>53</v>
      </c>
      <c r="AA197" s="84" t="s">
        <v>53</v>
      </c>
      <c r="AB197" s="84" t="s">
        <v>53</v>
      </c>
      <c r="AC197" s="84" t="s">
        <v>53</v>
      </c>
      <c r="AD197" s="84" t="s">
        <v>53</v>
      </c>
      <c r="AE197" s="84" t="s">
        <v>51</v>
      </c>
      <c r="AF197" s="84" t="s">
        <v>51</v>
      </c>
      <c r="AG197" s="5"/>
    </row>
    <row r="198" spans="1:33" x14ac:dyDescent="0.25">
      <c r="A198" s="94">
        <f t="shared" si="20"/>
        <v>187</v>
      </c>
      <c r="B198" s="99" t="s">
        <v>954</v>
      </c>
      <c r="C198" s="83" t="s">
        <v>955</v>
      </c>
      <c r="D198" s="83" t="s">
        <v>56</v>
      </c>
      <c r="E198" s="83" t="s">
        <v>304</v>
      </c>
      <c r="F198" s="83" t="s">
        <v>45</v>
      </c>
      <c r="G198" s="83" t="s">
        <v>46</v>
      </c>
      <c r="H198" s="83" t="s">
        <v>778</v>
      </c>
      <c r="I198" s="83" t="s">
        <v>779</v>
      </c>
      <c r="J198" s="83" t="s">
        <v>956</v>
      </c>
      <c r="K198" s="83" t="s">
        <v>957</v>
      </c>
      <c r="L198" s="83" t="s">
        <v>3</v>
      </c>
      <c r="M198" s="84" t="s">
        <v>51</v>
      </c>
      <c r="N198" s="83" t="s">
        <v>52</v>
      </c>
      <c r="O198" s="85">
        <v>20</v>
      </c>
      <c r="P198" s="85"/>
      <c r="Q198" s="85">
        <f t="shared" si="21"/>
        <v>20</v>
      </c>
      <c r="R198" s="86">
        <v>8900</v>
      </c>
      <c r="S198" s="87">
        <f t="shared" si="22"/>
        <v>178000</v>
      </c>
      <c r="T198" s="87">
        <f t="shared" si="23"/>
        <v>53400</v>
      </c>
      <c r="U198" s="87">
        <f>VLOOKUP(B198,'Tranche 1-3 2024'!$B$12:$BB$441,53,FALSE)</f>
        <v>186900</v>
      </c>
      <c r="V198" s="87">
        <f t="shared" si="24"/>
        <v>-8900</v>
      </c>
      <c r="W198" s="87">
        <f t="shared" si="25"/>
        <v>44500</v>
      </c>
      <c r="X198" s="88">
        <f t="shared" si="26"/>
        <v>44500</v>
      </c>
      <c r="Y198" s="84" t="s">
        <v>53</v>
      </c>
      <c r="Z198" s="84" t="s">
        <v>53</v>
      </c>
      <c r="AA198" s="84" t="s">
        <v>53</v>
      </c>
      <c r="AB198" s="84" t="s">
        <v>53</v>
      </c>
      <c r="AC198" s="84" t="s">
        <v>53</v>
      </c>
      <c r="AD198" s="84" t="s">
        <v>53</v>
      </c>
      <c r="AE198" s="84" t="s">
        <v>51</v>
      </c>
      <c r="AF198" s="84" t="s">
        <v>53</v>
      </c>
      <c r="AG198" s="5"/>
    </row>
    <row r="199" spans="1:33" x14ac:dyDescent="0.25">
      <c r="A199" s="94">
        <f t="shared" si="20"/>
        <v>188</v>
      </c>
      <c r="B199" s="99" t="s">
        <v>958</v>
      </c>
      <c r="C199" s="83" t="s">
        <v>959</v>
      </c>
      <c r="D199" s="83" t="s">
        <v>56</v>
      </c>
      <c r="E199" s="83" t="s">
        <v>777</v>
      </c>
      <c r="F199" s="83" t="s">
        <v>58</v>
      </c>
      <c r="G199" s="83" t="s">
        <v>59</v>
      </c>
      <c r="H199" s="83" t="s">
        <v>778</v>
      </c>
      <c r="I199" s="83" t="s">
        <v>779</v>
      </c>
      <c r="J199" s="83" t="s">
        <v>960</v>
      </c>
      <c r="K199" s="83" t="s">
        <v>961</v>
      </c>
      <c r="L199" s="83" t="s">
        <v>3</v>
      </c>
      <c r="M199" s="84" t="s">
        <v>51</v>
      </c>
      <c r="N199" s="83" t="s">
        <v>52</v>
      </c>
      <c r="O199" s="85">
        <v>22</v>
      </c>
      <c r="P199" s="85"/>
      <c r="Q199" s="85">
        <f t="shared" si="21"/>
        <v>22</v>
      </c>
      <c r="R199" s="86">
        <v>8900</v>
      </c>
      <c r="S199" s="87">
        <f t="shared" si="22"/>
        <v>195800</v>
      </c>
      <c r="T199" s="87">
        <f t="shared" si="23"/>
        <v>58740</v>
      </c>
      <c r="U199" s="87">
        <f>VLOOKUP(B199,'Tranche 1-3 2024'!$B$12:$BB$441,53,FALSE)</f>
        <v>195800</v>
      </c>
      <c r="V199" s="87">
        <f t="shared" si="24"/>
        <v>0</v>
      </c>
      <c r="W199" s="87">
        <f t="shared" si="25"/>
        <v>58740</v>
      </c>
      <c r="X199" s="88">
        <f t="shared" si="26"/>
        <v>58740</v>
      </c>
      <c r="Y199" s="84" t="s">
        <v>53</v>
      </c>
      <c r="Z199" s="84" t="s">
        <v>53</v>
      </c>
      <c r="AA199" s="84" t="s">
        <v>53</v>
      </c>
      <c r="AB199" s="84" t="s">
        <v>53</v>
      </c>
      <c r="AC199" s="84" t="s">
        <v>53</v>
      </c>
      <c r="AD199" s="84" t="s">
        <v>53</v>
      </c>
      <c r="AE199" s="84" t="s">
        <v>51</v>
      </c>
      <c r="AF199" s="84" t="s">
        <v>51</v>
      </c>
      <c r="AG199" s="5"/>
    </row>
    <row r="200" spans="1:33" x14ac:dyDescent="0.25">
      <c r="A200" s="94">
        <f t="shared" si="20"/>
        <v>189</v>
      </c>
      <c r="B200" s="99" t="s">
        <v>962</v>
      </c>
      <c r="C200" s="83" t="s">
        <v>963</v>
      </c>
      <c r="D200" s="83" t="s">
        <v>43</v>
      </c>
      <c r="E200" s="83" t="s">
        <v>68</v>
      </c>
      <c r="F200" s="83" t="s">
        <v>45</v>
      </c>
      <c r="G200" s="83" t="s">
        <v>46</v>
      </c>
      <c r="H200" s="83" t="s">
        <v>778</v>
      </c>
      <c r="I200" s="83" t="s">
        <v>779</v>
      </c>
      <c r="J200" s="83" t="s">
        <v>964</v>
      </c>
      <c r="K200" s="83" t="s">
        <v>965</v>
      </c>
      <c r="L200" s="83" t="s">
        <v>3</v>
      </c>
      <c r="M200" s="84" t="s">
        <v>51</v>
      </c>
      <c r="N200" s="83" t="s">
        <v>52</v>
      </c>
      <c r="O200" s="85">
        <v>38</v>
      </c>
      <c r="P200" s="85"/>
      <c r="Q200" s="85">
        <f t="shared" si="21"/>
        <v>38</v>
      </c>
      <c r="R200" s="86">
        <v>8900</v>
      </c>
      <c r="S200" s="87">
        <f t="shared" si="22"/>
        <v>338200</v>
      </c>
      <c r="T200" s="87">
        <f t="shared" si="23"/>
        <v>101460</v>
      </c>
      <c r="U200" s="87">
        <f>VLOOKUP(B200,'Tranche 1-3 2024'!$B$12:$BB$441,53,FALSE)</f>
        <v>338200</v>
      </c>
      <c r="V200" s="87">
        <f t="shared" si="24"/>
        <v>0</v>
      </c>
      <c r="W200" s="87">
        <f t="shared" si="25"/>
        <v>101460</v>
      </c>
      <c r="X200" s="88">
        <f t="shared" si="26"/>
        <v>101460</v>
      </c>
      <c r="Y200" s="84" t="s">
        <v>53</v>
      </c>
      <c r="Z200" s="84" t="s">
        <v>53</v>
      </c>
      <c r="AA200" s="84" t="s">
        <v>53</v>
      </c>
      <c r="AB200" s="84" t="s">
        <v>53</v>
      </c>
      <c r="AC200" s="84" t="s">
        <v>53</v>
      </c>
      <c r="AD200" s="84" t="s">
        <v>53</v>
      </c>
      <c r="AE200" s="84" t="s">
        <v>51</v>
      </c>
      <c r="AF200" s="84" t="s">
        <v>51</v>
      </c>
      <c r="AG200" s="5"/>
    </row>
    <row r="201" spans="1:33" x14ac:dyDescent="0.25">
      <c r="A201" s="94">
        <f t="shared" si="20"/>
        <v>190</v>
      </c>
      <c r="B201" s="99" t="s">
        <v>966</v>
      </c>
      <c r="C201" s="83" t="s">
        <v>967</v>
      </c>
      <c r="D201" s="83" t="s">
        <v>56</v>
      </c>
      <c r="E201" s="83" t="s">
        <v>304</v>
      </c>
      <c r="F201" s="83" t="s">
        <v>45</v>
      </c>
      <c r="G201" s="83" t="s">
        <v>46</v>
      </c>
      <c r="H201" s="83" t="s">
        <v>778</v>
      </c>
      <c r="I201" s="83" t="s">
        <v>779</v>
      </c>
      <c r="J201" s="83" t="s">
        <v>968</v>
      </c>
      <c r="K201" s="83" t="s">
        <v>969</v>
      </c>
      <c r="L201" s="83" t="s">
        <v>3</v>
      </c>
      <c r="M201" s="84" t="s">
        <v>51</v>
      </c>
      <c r="N201" s="83" t="s">
        <v>52</v>
      </c>
      <c r="O201" s="85">
        <v>55</v>
      </c>
      <c r="P201" s="85"/>
      <c r="Q201" s="85">
        <f t="shared" si="21"/>
        <v>55</v>
      </c>
      <c r="R201" s="86">
        <v>8900</v>
      </c>
      <c r="S201" s="87">
        <f t="shared" si="22"/>
        <v>489500</v>
      </c>
      <c r="T201" s="87">
        <f t="shared" si="23"/>
        <v>146850</v>
      </c>
      <c r="U201" s="87">
        <f>VLOOKUP(B201,'Tranche 1-3 2024'!$B$12:$BB$441,53,FALSE)</f>
        <v>489500</v>
      </c>
      <c r="V201" s="87">
        <f t="shared" si="24"/>
        <v>0</v>
      </c>
      <c r="W201" s="87">
        <f t="shared" si="25"/>
        <v>146850</v>
      </c>
      <c r="X201" s="88">
        <f t="shared" si="26"/>
        <v>146850</v>
      </c>
      <c r="Y201" s="84" t="s">
        <v>53</v>
      </c>
      <c r="Z201" s="84" t="s">
        <v>53</v>
      </c>
      <c r="AA201" s="84" t="s">
        <v>53</v>
      </c>
      <c r="AB201" s="84" t="s">
        <v>53</v>
      </c>
      <c r="AC201" s="84" t="s">
        <v>53</v>
      </c>
      <c r="AD201" s="84" t="s">
        <v>53</v>
      </c>
      <c r="AE201" s="84" t="s">
        <v>51</v>
      </c>
      <c r="AF201" s="84" t="s">
        <v>51</v>
      </c>
      <c r="AG201" s="5"/>
    </row>
    <row r="202" spans="1:33" x14ac:dyDescent="0.25">
      <c r="A202" s="94">
        <f t="shared" si="20"/>
        <v>191</v>
      </c>
      <c r="B202" s="99" t="s">
        <v>970</v>
      </c>
      <c r="C202" s="83" t="s">
        <v>971</v>
      </c>
      <c r="D202" s="83" t="s">
        <v>43</v>
      </c>
      <c r="E202" s="83" t="s">
        <v>777</v>
      </c>
      <c r="F202" s="83" t="s">
        <v>58</v>
      </c>
      <c r="G202" s="83" t="s">
        <v>59</v>
      </c>
      <c r="H202" s="83" t="s">
        <v>778</v>
      </c>
      <c r="I202" s="83" t="s">
        <v>779</v>
      </c>
      <c r="J202" s="83" t="s">
        <v>972</v>
      </c>
      <c r="K202" s="83" t="s">
        <v>973</v>
      </c>
      <c r="L202" s="83" t="s">
        <v>3</v>
      </c>
      <c r="M202" s="84" t="s">
        <v>51</v>
      </c>
      <c r="N202" s="83" t="s">
        <v>52</v>
      </c>
      <c r="O202" s="85">
        <v>109</v>
      </c>
      <c r="P202" s="85"/>
      <c r="Q202" s="85">
        <f t="shared" si="21"/>
        <v>109</v>
      </c>
      <c r="R202" s="86">
        <v>8900</v>
      </c>
      <c r="S202" s="87">
        <f t="shared" si="22"/>
        <v>970100</v>
      </c>
      <c r="T202" s="87">
        <f t="shared" si="23"/>
        <v>291030</v>
      </c>
      <c r="U202" s="87">
        <f>VLOOKUP(B202,'Tranche 1-3 2024'!$B$12:$BB$441,53,FALSE)</f>
        <v>979000</v>
      </c>
      <c r="V202" s="87">
        <f t="shared" si="24"/>
        <v>-8900</v>
      </c>
      <c r="W202" s="87">
        <f t="shared" si="25"/>
        <v>282130</v>
      </c>
      <c r="X202" s="88">
        <f t="shared" si="26"/>
        <v>282130</v>
      </c>
      <c r="Y202" s="84" t="s">
        <v>53</v>
      </c>
      <c r="Z202" s="84" t="s">
        <v>53</v>
      </c>
      <c r="AA202" s="84" t="s">
        <v>53</v>
      </c>
      <c r="AB202" s="84" t="s">
        <v>53</v>
      </c>
      <c r="AC202" s="84" t="s">
        <v>53</v>
      </c>
      <c r="AD202" s="84" t="s">
        <v>53</v>
      </c>
      <c r="AE202" s="84" t="s">
        <v>51</v>
      </c>
      <c r="AF202" s="84" t="s">
        <v>51</v>
      </c>
      <c r="AG202" s="5"/>
    </row>
    <row r="203" spans="1:33" x14ac:dyDescent="0.25">
      <c r="A203" s="94">
        <f t="shared" si="20"/>
        <v>192</v>
      </c>
      <c r="B203" s="99" t="s">
        <v>1094</v>
      </c>
      <c r="C203" s="83" t="s">
        <v>1095</v>
      </c>
      <c r="D203" s="83" t="s">
        <v>43</v>
      </c>
      <c r="E203" s="83" t="s">
        <v>777</v>
      </c>
      <c r="F203" s="83" t="s">
        <v>58</v>
      </c>
      <c r="G203" s="83" t="s">
        <v>59</v>
      </c>
      <c r="H203" s="83" t="s">
        <v>976</v>
      </c>
      <c r="I203" s="83" t="s">
        <v>779</v>
      </c>
      <c r="J203" s="83" t="s">
        <v>1096</v>
      </c>
      <c r="K203" s="83" t="s">
        <v>1097</v>
      </c>
      <c r="L203" s="83" t="s">
        <v>3</v>
      </c>
      <c r="M203" s="84" t="s">
        <v>51</v>
      </c>
      <c r="N203" s="83" t="s">
        <v>76</v>
      </c>
      <c r="O203" s="85">
        <v>67</v>
      </c>
      <c r="P203" s="85"/>
      <c r="Q203" s="85">
        <f t="shared" si="21"/>
        <v>67</v>
      </c>
      <c r="R203" s="86">
        <v>8900</v>
      </c>
      <c r="S203" s="87">
        <f t="shared" si="22"/>
        <v>596300</v>
      </c>
      <c r="T203" s="87">
        <f t="shared" si="23"/>
        <v>178890</v>
      </c>
      <c r="U203" s="87">
        <f>VLOOKUP(B203,'Tranche 1-3 2024'!$B$12:$BB$441,53,FALSE)</f>
        <v>596300</v>
      </c>
      <c r="V203" s="87">
        <f t="shared" si="24"/>
        <v>0</v>
      </c>
      <c r="W203" s="87">
        <f t="shared" si="25"/>
        <v>178890</v>
      </c>
      <c r="X203" s="88">
        <f t="shared" si="26"/>
        <v>178890</v>
      </c>
      <c r="Y203" s="84" t="s">
        <v>53</v>
      </c>
      <c r="Z203" s="84" t="s">
        <v>53</v>
      </c>
      <c r="AA203" s="84" t="s">
        <v>53</v>
      </c>
      <c r="AB203" s="84" t="s">
        <v>53</v>
      </c>
      <c r="AC203" s="84" t="s">
        <v>53</v>
      </c>
      <c r="AD203" s="84" t="s">
        <v>53</v>
      </c>
      <c r="AE203" s="84" t="s">
        <v>51</v>
      </c>
      <c r="AF203" s="84" t="s">
        <v>51</v>
      </c>
      <c r="AG203" s="5"/>
    </row>
    <row r="204" spans="1:33" x14ac:dyDescent="0.25">
      <c r="A204" s="94">
        <f t="shared" si="20"/>
        <v>193</v>
      </c>
      <c r="B204" s="99" t="s">
        <v>1179</v>
      </c>
      <c r="C204" s="83" t="s">
        <v>1180</v>
      </c>
      <c r="D204" s="83" t="s">
        <v>43</v>
      </c>
      <c r="E204" s="83" t="s">
        <v>1135</v>
      </c>
      <c r="F204" s="83" t="s">
        <v>58</v>
      </c>
      <c r="G204" s="83" t="s">
        <v>59</v>
      </c>
      <c r="H204" s="83" t="s">
        <v>1181</v>
      </c>
      <c r="I204" s="83" t="s">
        <v>1130</v>
      </c>
      <c r="J204" s="83" t="s">
        <v>1182</v>
      </c>
      <c r="K204" s="83" t="s">
        <v>1183</v>
      </c>
      <c r="L204" s="83" t="s">
        <v>3</v>
      </c>
      <c r="M204" s="84" t="s">
        <v>51</v>
      </c>
      <c r="N204" s="83" t="s">
        <v>76</v>
      </c>
      <c r="O204" s="85">
        <v>151</v>
      </c>
      <c r="P204" s="85">
        <f>VLOOKUP(B204,'[1]Student Wthout BRN'!AF$3:AG$294,2,FALSE)</f>
        <v>69</v>
      </c>
      <c r="Q204" s="85">
        <f t="shared" si="21"/>
        <v>82</v>
      </c>
      <c r="R204" s="86">
        <v>8900</v>
      </c>
      <c r="S204" s="87">
        <f t="shared" si="22"/>
        <v>729800</v>
      </c>
      <c r="T204" s="87">
        <f t="shared" si="23"/>
        <v>218940</v>
      </c>
      <c r="U204" s="87">
        <f>VLOOKUP(B204,'Tranche 1-3 2024'!$B$12:$BB$441,53,FALSE)</f>
        <v>1343900</v>
      </c>
      <c r="V204" s="87">
        <f t="shared" si="24"/>
        <v>0</v>
      </c>
      <c r="W204" s="87">
        <f t="shared" si="25"/>
        <v>218940</v>
      </c>
      <c r="X204" s="88">
        <f t="shared" si="26"/>
        <v>218940</v>
      </c>
      <c r="Y204" s="84" t="s">
        <v>53</v>
      </c>
      <c r="Z204" s="84" t="s">
        <v>53</v>
      </c>
      <c r="AA204" s="84" t="s">
        <v>53</v>
      </c>
      <c r="AB204" s="84" t="s">
        <v>53</v>
      </c>
      <c r="AC204" s="84" t="s">
        <v>53</v>
      </c>
      <c r="AD204" s="84" t="s">
        <v>53</v>
      </c>
      <c r="AE204" s="84" t="s">
        <v>51</v>
      </c>
      <c r="AF204" s="84" t="s">
        <v>51</v>
      </c>
      <c r="AG204" s="5"/>
    </row>
    <row r="205" spans="1:33" x14ac:dyDescent="0.25">
      <c r="A205" s="94">
        <f t="shared" si="20"/>
        <v>194</v>
      </c>
      <c r="B205" s="99" t="s">
        <v>1464</v>
      </c>
      <c r="C205" s="83" t="s">
        <v>1465</v>
      </c>
      <c r="D205" s="83" t="s">
        <v>43</v>
      </c>
      <c r="E205" s="83" t="s">
        <v>1135</v>
      </c>
      <c r="F205" s="83" t="s">
        <v>58</v>
      </c>
      <c r="G205" s="83" t="s">
        <v>59</v>
      </c>
      <c r="H205" s="83" t="s">
        <v>1466</v>
      </c>
      <c r="I205" s="83" t="s">
        <v>1130</v>
      </c>
      <c r="J205" s="83" t="s">
        <v>1467</v>
      </c>
      <c r="K205" s="83" t="s">
        <v>1468</v>
      </c>
      <c r="L205" s="83" t="s">
        <v>3</v>
      </c>
      <c r="M205" s="84" t="s">
        <v>51</v>
      </c>
      <c r="N205" s="83" t="s">
        <v>52</v>
      </c>
      <c r="O205" s="85">
        <v>103</v>
      </c>
      <c r="P205" s="85">
        <f>VLOOKUP(B205,'[1]Student Wthout BRN'!AF$3:AG$294,2,FALSE)</f>
        <v>13</v>
      </c>
      <c r="Q205" s="85">
        <f t="shared" si="21"/>
        <v>90</v>
      </c>
      <c r="R205" s="86">
        <v>8900</v>
      </c>
      <c r="S205" s="87">
        <f t="shared" si="22"/>
        <v>801000</v>
      </c>
      <c r="T205" s="87">
        <f t="shared" si="23"/>
        <v>240300</v>
      </c>
      <c r="U205" s="87">
        <f>VLOOKUP(B205,'Tranche 1-3 2024'!$B$12:$BB$441,53,FALSE)</f>
        <v>916700</v>
      </c>
      <c r="V205" s="87">
        <f t="shared" si="24"/>
        <v>0</v>
      </c>
      <c r="W205" s="87">
        <f t="shared" si="25"/>
        <v>240300</v>
      </c>
      <c r="X205" s="88">
        <f t="shared" si="26"/>
        <v>240300</v>
      </c>
      <c r="Y205" s="84" t="s">
        <v>53</v>
      </c>
      <c r="Z205" s="84" t="s">
        <v>53</v>
      </c>
      <c r="AA205" s="84" t="s">
        <v>53</v>
      </c>
      <c r="AB205" s="84" t="s">
        <v>53</v>
      </c>
      <c r="AC205" s="84" t="s">
        <v>53</v>
      </c>
      <c r="AD205" s="84" t="s">
        <v>53</v>
      </c>
      <c r="AE205" s="84" t="s">
        <v>51</v>
      </c>
      <c r="AF205" s="84" t="s">
        <v>51</v>
      </c>
      <c r="AG205" s="5"/>
    </row>
    <row r="206" spans="1:33" x14ac:dyDescent="0.25">
      <c r="A206" s="94">
        <f t="shared" ref="A206:A236" si="27">A205+1</f>
        <v>195</v>
      </c>
      <c r="B206" s="99" t="s">
        <v>1127</v>
      </c>
      <c r="C206" s="83" t="s">
        <v>1128</v>
      </c>
      <c r="D206" s="83" t="s">
        <v>56</v>
      </c>
      <c r="E206" s="83" t="s">
        <v>179</v>
      </c>
      <c r="F206" s="83" t="s">
        <v>45</v>
      </c>
      <c r="G206" s="83" t="s">
        <v>46</v>
      </c>
      <c r="H206" s="83" t="s">
        <v>1129</v>
      </c>
      <c r="I206" s="83" t="s">
        <v>1130</v>
      </c>
      <c r="J206" s="83" t="s">
        <v>1131</v>
      </c>
      <c r="K206" s="83" t="s">
        <v>1132</v>
      </c>
      <c r="L206" s="83" t="s">
        <v>3</v>
      </c>
      <c r="M206" s="84" t="s">
        <v>51</v>
      </c>
      <c r="N206" s="83" t="s">
        <v>76</v>
      </c>
      <c r="O206" s="85">
        <v>475</v>
      </c>
      <c r="P206" s="85"/>
      <c r="Q206" s="85">
        <f t="shared" si="21"/>
        <v>475</v>
      </c>
      <c r="R206" s="86">
        <v>8900</v>
      </c>
      <c r="S206" s="87">
        <f t="shared" si="22"/>
        <v>4227500</v>
      </c>
      <c r="T206" s="87">
        <f t="shared" si="23"/>
        <v>1268250</v>
      </c>
      <c r="U206" s="87">
        <f>VLOOKUP(B206,'Tranche 1-3 2024'!$B$12:$BB$441,53,FALSE)</f>
        <v>4236400</v>
      </c>
      <c r="V206" s="87">
        <f t="shared" si="24"/>
        <v>-8900</v>
      </c>
      <c r="W206" s="87">
        <f t="shared" si="25"/>
        <v>1259350</v>
      </c>
      <c r="X206" s="88">
        <f t="shared" si="26"/>
        <v>1259350</v>
      </c>
      <c r="Y206" s="84" t="s">
        <v>53</v>
      </c>
      <c r="Z206" s="84" t="s">
        <v>53</v>
      </c>
      <c r="AA206" s="84" t="s">
        <v>53</v>
      </c>
      <c r="AB206" s="84" t="s">
        <v>53</v>
      </c>
      <c r="AC206" s="84" t="s">
        <v>53</v>
      </c>
      <c r="AD206" s="84" t="s">
        <v>53</v>
      </c>
      <c r="AE206" s="84" t="s">
        <v>51</v>
      </c>
      <c r="AF206" s="84" t="s">
        <v>51</v>
      </c>
      <c r="AG206" s="5"/>
    </row>
    <row r="207" spans="1:33" x14ac:dyDescent="0.25">
      <c r="A207" s="94">
        <f t="shared" si="27"/>
        <v>196</v>
      </c>
      <c r="B207" s="99" t="s">
        <v>1192</v>
      </c>
      <c r="C207" s="83" t="s">
        <v>1193</v>
      </c>
      <c r="D207" s="83" t="s">
        <v>56</v>
      </c>
      <c r="E207" s="83" t="s">
        <v>1135</v>
      </c>
      <c r="F207" s="83" t="s">
        <v>58</v>
      </c>
      <c r="G207" s="83" t="s">
        <v>59</v>
      </c>
      <c r="H207" s="83" t="s">
        <v>1181</v>
      </c>
      <c r="I207" s="83" t="s">
        <v>1130</v>
      </c>
      <c r="J207" s="83" t="s">
        <v>1194</v>
      </c>
      <c r="K207" s="83" t="s">
        <v>1195</v>
      </c>
      <c r="L207" s="83" t="s">
        <v>3</v>
      </c>
      <c r="M207" s="84" t="s">
        <v>53</v>
      </c>
      <c r="N207" s="83" t="s">
        <v>52</v>
      </c>
      <c r="O207" s="85">
        <v>89</v>
      </c>
      <c r="P207" s="85">
        <f>VLOOKUP(B207,'[1]Student Wthout BRN'!AF$3:AG$294,2,FALSE)</f>
        <v>13</v>
      </c>
      <c r="Q207" s="85">
        <f t="shared" si="21"/>
        <v>76</v>
      </c>
      <c r="R207" s="86">
        <v>8900</v>
      </c>
      <c r="S207" s="87">
        <f t="shared" si="22"/>
        <v>676400</v>
      </c>
      <c r="T207" s="87">
        <f t="shared" si="23"/>
        <v>202920</v>
      </c>
      <c r="U207" s="87">
        <f>VLOOKUP(B207,'Tranche 1-3 2024'!$B$12:$BB$441,53,FALSE)</f>
        <v>792100</v>
      </c>
      <c r="V207" s="87">
        <f t="shared" si="24"/>
        <v>0</v>
      </c>
      <c r="W207" s="87">
        <f t="shared" si="25"/>
        <v>202920</v>
      </c>
      <c r="X207" s="88">
        <f t="shared" si="26"/>
        <v>202920</v>
      </c>
      <c r="Y207" s="84" t="s">
        <v>53</v>
      </c>
      <c r="Z207" s="84" t="s">
        <v>53</v>
      </c>
      <c r="AA207" s="84" t="s">
        <v>53</v>
      </c>
      <c r="AB207" s="84" t="s">
        <v>53</v>
      </c>
      <c r="AC207" s="84" t="s">
        <v>53</v>
      </c>
      <c r="AD207" s="84" t="s">
        <v>53</v>
      </c>
      <c r="AE207" s="84" t="s">
        <v>51</v>
      </c>
      <c r="AF207" s="84" t="s">
        <v>51</v>
      </c>
      <c r="AG207" s="5"/>
    </row>
    <row r="208" spans="1:33" x14ac:dyDescent="0.25">
      <c r="A208" s="94">
        <f t="shared" si="27"/>
        <v>197</v>
      </c>
      <c r="B208" s="99" t="s">
        <v>1133</v>
      </c>
      <c r="C208" s="83" t="s">
        <v>1134</v>
      </c>
      <c r="D208" s="83" t="s">
        <v>43</v>
      </c>
      <c r="E208" s="83" t="s">
        <v>1135</v>
      </c>
      <c r="F208" s="83" t="s">
        <v>58</v>
      </c>
      <c r="G208" s="83" t="s">
        <v>59</v>
      </c>
      <c r="H208" s="83" t="s">
        <v>1129</v>
      </c>
      <c r="I208" s="83" t="s">
        <v>1130</v>
      </c>
      <c r="J208" s="83" t="s">
        <v>1136</v>
      </c>
      <c r="K208" s="83" t="s">
        <v>1137</v>
      </c>
      <c r="L208" s="83" t="s">
        <v>3</v>
      </c>
      <c r="M208" s="84" t="s">
        <v>51</v>
      </c>
      <c r="N208" s="83" t="s">
        <v>52</v>
      </c>
      <c r="O208" s="85">
        <v>449</v>
      </c>
      <c r="P208" s="85">
        <f>VLOOKUP(B208,'[1]Student Wthout BRN'!AF$3:AG$294,2,FALSE)</f>
        <v>51</v>
      </c>
      <c r="Q208" s="85">
        <f t="shared" si="21"/>
        <v>398</v>
      </c>
      <c r="R208" s="86">
        <v>8900</v>
      </c>
      <c r="S208" s="87">
        <f t="shared" si="22"/>
        <v>3542200</v>
      </c>
      <c r="T208" s="87">
        <f t="shared" si="23"/>
        <v>1062660</v>
      </c>
      <c r="U208" s="87">
        <f>VLOOKUP(B208,'Tranche 1-3 2024'!$B$12:$BB$441,53,FALSE)</f>
        <v>3996100</v>
      </c>
      <c r="V208" s="87">
        <f t="shared" si="24"/>
        <v>0</v>
      </c>
      <c r="W208" s="87">
        <f t="shared" si="25"/>
        <v>1062660</v>
      </c>
      <c r="X208" s="88">
        <f t="shared" si="26"/>
        <v>1062660</v>
      </c>
      <c r="Y208" s="84" t="s">
        <v>53</v>
      </c>
      <c r="Z208" s="84" t="s">
        <v>53</v>
      </c>
      <c r="AA208" s="84" t="s">
        <v>53</v>
      </c>
      <c r="AB208" s="84" t="s">
        <v>53</v>
      </c>
      <c r="AC208" s="84" t="s">
        <v>53</v>
      </c>
      <c r="AD208" s="84" t="s">
        <v>53</v>
      </c>
      <c r="AE208" s="84" t="s">
        <v>51</v>
      </c>
      <c r="AF208" s="84" t="s">
        <v>51</v>
      </c>
      <c r="AG208" s="5"/>
    </row>
    <row r="209" spans="1:33" x14ac:dyDescent="0.25">
      <c r="A209" s="94">
        <f t="shared" si="27"/>
        <v>198</v>
      </c>
      <c r="B209" s="99" t="s">
        <v>1138</v>
      </c>
      <c r="C209" s="83" t="s">
        <v>1139</v>
      </c>
      <c r="D209" s="83" t="s">
        <v>56</v>
      </c>
      <c r="E209" s="83" t="s">
        <v>1135</v>
      </c>
      <c r="F209" s="83" t="s">
        <v>58</v>
      </c>
      <c r="G209" s="83" t="s">
        <v>59</v>
      </c>
      <c r="H209" s="83" t="s">
        <v>1129</v>
      </c>
      <c r="I209" s="83" t="s">
        <v>1130</v>
      </c>
      <c r="J209" s="83" t="s">
        <v>1140</v>
      </c>
      <c r="K209" s="83" t="s">
        <v>1141</v>
      </c>
      <c r="L209" s="83" t="s">
        <v>3</v>
      </c>
      <c r="M209" s="84" t="s">
        <v>53</v>
      </c>
      <c r="N209" s="83" t="s">
        <v>52</v>
      </c>
      <c r="O209" s="85">
        <v>423</v>
      </c>
      <c r="P209" s="85">
        <f>VLOOKUP(B209,'[1]Student Wthout BRN'!AF$3:AG$294,2,FALSE)</f>
        <v>5</v>
      </c>
      <c r="Q209" s="85">
        <f t="shared" si="21"/>
        <v>418</v>
      </c>
      <c r="R209" s="86">
        <v>8900</v>
      </c>
      <c r="S209" s="87">
        <f t="shared" si="22"/>
        <v>3720200</v>
      </c>
      <c r="T209" s="87">
        <f t="shared" si="23"/>
        <v>1116060</v>
      </c>
      <c r="U209" s="87">
        <f>VLOOKUP(B209,'Tranche 1-3 2024'!$B$12:$BB$441,53,FALSE)</f>
        <v>3764700</v>
      </c>
      <c r="V209" s="87">
        <f t="shared" si="24"/>
        <v>0</v>
      </c>
      <c r="W209" s="87">
        <f t="shared" si="25"/>
        <v>1116060</v>
      </c>
      <c r="X209" s="88">
        <f t="shared" si="26"/>
        <v>1116060</v>
      </c>
      <c r="Y209" s="84" t="s">
        <v>53</v>
      </c>
      <c r="Z209" s="84" t="s">
        <v>53</v>
      </c>
      <c r="AA209" s="84" t="s">
        <v>53</v>
      </c>
      <c r="AB209" s="84" t="s">
        <v>53</v>
      </c>
      <c r="AC209" s="84" t="s">
        <v>53</v>
      </c>
      <c r="AD209" s="84" t="s">
        <v>53</v>
      </c>
      <c r="AE209" s="84" t="s">
        <v>51</v>
      </c>
      <c r="AF209" s="84" t="s">
        <v>51</v>
      </c>
      <c r="AG209" s="5"/>
    </row>
    <row r="210" spans="1:33" x14ac:dyDescent="0.25">
      <c r="A210" s="94">
        <f t="shared" si="27"/>
        <v>199</v>
      </c>
      <c r="B210" s="99" t="s">
        <v>1407</v>
      </c>
      <c r="C210" s="83" t="s">
        <v>1408</v>
      </c>
      <c r="D210" s="83" t="s">
        <v>56</v>
      </c>
      <c r="E210" s="83" t="s">
        <v>304</v>
      </c>
      <c r="F210" s="83" t="s">
        <v>45</v>
      </c>
      <c r="G210" s="83" t="s">
        <v>46</v>
      </c>
      <c r="H210" s="83" t="s">
        <v>1129</v>
      </c>
      <c r="I210" s="83" t="s">
        <v>1130</v>
      </c>
      <c r="J210" s="83" t="s">
        <v>1409</v>
      </c>
      <c r="K210" s="83" t="s">
        <v>1410</v>
      </c>
      <c r="L210" s="83" t="s">
        <v>3</v>
      </c>
      <c r="M210" s="84" t="s">
        <v>51</v>
      </c>
      <c r="N210" s="83" t="s">
        <v>52</v>
      </c>
      <c r="O210" s="85">
        <v>124</v>
      </c>
      <c r="P210" s="85">
        <f>VLOOKUP(B210,'[1]Student Wthout BRN'!AF$3:AG$294,2,FALSE)</f>
        <v>2</v>
      </c>
      <c r="Q210" s="85">
        <f t="shared" si="21"/>
        <v>122</v>
      </c>
      <c r="R210" s="86">
        <v>8900</v>
      </c>
      <c r="S210" s="87">
        <f t="shared" si="22"/>
        <v>1085800</v>
      </c>
      <c r="T210" s="87">
        <f t="shared" si="23"/>
        <v>325740</v>
      </c>
      <c r="U210" s="87">
        <f>VLOOKUP(B210,'Tranche 1-3 2024'!$B$12:$BB$441,53,FALSE)</f>
        <v>1103600</v>
      </c>
      <c r="V210" s="87">
        <f t="shared" si="24"/>
        <v>0</v>
      </c>
      <c r="W210" s="87">
        <f t="shared" si="25"/>
        <v>325740</v>
      </c>
      <c r="X210" s="88">
        <f t="shared" si="26"/>
        <v>325740</v>
      </c>
      <c r="Y210" s="84" t="s">
        <v>53</v>
      </c>
      <c r="Z210" s="84" t="s">
        <v>53</v>
      </c>
      <c r="AA210" s="84" t="s">
        <v>53</v>
      </c>
      <c r="AB210" s="84" t="s">
        <v>53</v>
      </c>
      <c r="AC210" s="84" t="s">
        <v>53</v>
      </c>
      <c r="AD210" s="84" t="s">
        <v>53</v>
      </c>
      <c r="AE210" s="84" t="s">
        <v>51</v>
      </c>
      <c r="AF210" s="84" t="s">
        <v>51</v>
      </c>
      <c r="AG210" s="5"/>
    </row>
    <row r="211" spans="1:33" x14ac:dyDescent="0.25">
      <c r="A211" s="94">
        <f t="shared" si="27"/>
        <v>200</v>
      </c>
      <c r="B211" s="99" t="s">
        <v>1308</v>
      </c>
      <c r="C211" s="83" t="s">
        <v>1309</v>
      </c>
      <c r="D211" s="83" t="s">
        <v>43</v>
      </c>
      <c r="E211" s="83" t="s">
        <v>1135</v>
      </c>
      <c r="F211" s="83" t="s">
        <v>58</v>
      </c>
      <c r="G211" s="83" t="s">
        <v>59</v>
      </c>
      <c r="H211" s="83" t="s">
        <v>1129</v>
      </c>
      <c r="I211" s="83" t="s">
        <v>1130</v>
      </c>
      <c r="J211" s="83" t="s">
        <v>1310</v>
      </c>
      <c r="K211" s="83" t="s">
        <v>1311</v>
      </c>
      <c r="L211" s="83" t="s">
        <v>3</v>
      </c>
      <c r="M211" s="84" t="s">
        <v>51</v>
      </c>
      <c r="N211" s="83" t="s">
        <v>76</v>
      </c>
      <c r="O211" s="85">
        <v>140</v>
      </c>
      <c r="P211" s="85">
        <f>VLOOKUP(B211,'[1]Student Wthout BRN'!AF$3:AG$294,2,FALSE)</f>
        <v>7</v>
      </c>
      <c r="Q211" s="85">
        <f t="shared" si="21"/>
        <v>133</v>
      </c>
      <c r="R211" s="86">
        <v>8900</v>
      </c>
      <c r="S211" s="87">
        <f t="shared" si="22"/>
        <v>1183700</v>
      </c>
      <c r="T211" s="87">
        <f t="shared" si="23"/>
        <v>355110</v>
      </c>
      <c r="U211" s="87">
        <f>VLOOKUP(B211,'Tranche 1-3 2024'!$B$12:$BB$441,53,FALSE)</f>
        <v>1246000</v>
      </c>
      <c r="V211" s="87">
        <f t="shared" si="24"/>
        <v>0</v>
      </c>
      <c r="W211" s="87">
        <f t="shared" si="25"/>
        <v>355110</v>
      </c>
      <c r="X211" s="88">
        <f t="shared" si="26"/>
        <v>355110</v>
      </c>
      <c r="Y211" s="84" t="s">
        <v>53</v>
      </c>
      <c r="Z211" s="84" t="s">
        <v>53</v>
      </c>
      <c r="AA211" s="84" t="s">
        <v>53</v>
      </c>
      <c r="AB211" s="84" t="s">
        <v>53</v>
      </c>
      <c r="AC211" s="84" t="s">
        <v>53</v>
      </c>
      <c r="AD211" s="84" t="s">
        <v>53</v>
      </c>
      <c r="AE211" s="84" t="s">
        <v>51</v>
      </c>
      <c r="AF211" s="84" t="s">
        <v>51</v>
      </c>
      <c r="AG211" s="5"/>
    </row>
    <row r="212" spans="1:33" x14ac:dyDescent="0.25">
      <c r="A212" s="94">
        <f t="shared" si="27"/>
        <v>201</v>
      </c>
      <c r="B212" s="99" t="s">
        <v>1312</v>
      </c>
      <c r="C212" s="83" t="s">
        <v>1313</v>
      </c>
      <c r="D212" s="83" t="s">
        <v>43</v>
      </c>
      <c r="E212" s="83" t="s">
        <v>1135</v>
      </c>
      <c r="F212" s="83" t="s">
        <v>58</v>
      </c>
      <c r="G212" s="83" t="s">
        <v>59</v>
      </c>
      <c r="H212" s="83" t="s">
        <v>1129</v>
      </c>
      <c r="I212" s="83" t="s">
        <v>1130</v>
      </c>
      <c r="J212" s="83" t="s">
        <v>1314</v>
      </c>
      <c r="K212" s="83" t="s">
        <v>1315</v>
      </c>
      <c r="L212" s="83" t="s">
        <v>3</v>
      </c>
      <c r="M212" s="84" t="s">
        <v>51</v>
      </c>
      <c r="N212" s="83" t="s">
        <v>52</v>
      </c>
      <c r="O212" s="85">
        <v>114</v>
      </c>
      <c r="P212" s="85">
        <f>VLOOKUP(B212,'[1]Student Wthout BRN'!AF$3:AG$294,2,FALSE)</f>
        <v>4</v>
      </c>
      <c r="Q212" s="85">
        <f t="shared" ref="Q212:Q236" si="28">O212-P212</f>
        <v>110</v>
      </c>
      <c r="R212" s="86">
        <v>8900</v>
      </c>
      <c r="S212" s="87">
        <f t="shared" ref="S212:S236" si="29">Q212*R212</f>
        <v>979000</v>
      </c>
      <c r="T212" s="87">
        <f t="shared" ref="T212:T236" si="30">S212*30%</f>
        <v>293700</v>
      </c>
      <c r="U212" s="87">
        <f>VLOOKUP(B212,'Tranche 1-3 2024'!$B$12:$BB$441,53,FALSE)</f>
        <v>1014600</v>
      </c>
      <c r="V212" s="87">
        <f t="shared" ref="V212:V234" si="31">O212*R212-U212</f>
        <v>0</v>
      </c>
      <c r="W212" s="87">
        <f t="shared" ref="W212:W236" si="32">T212+V212</f>
        <v>293700</v>
      </c>
      <c r="X212" s="88">
        <f t="shared" ref="X212:X236" si="33">IF(W212&gt;=0,W212,0)</f>
        <v>293700</v>
      </c>
      <c r="Y212" s="84" t="s">
        <v>53</v>
      </c>
      <c r="Z212" s="84" t="s">
        <v>53</v>
      </c>
      <c r="AA212" s="84" t="s">
        <v>53</v>
      </c>
      <c r="AB212" s="84" t="s">
        <v>53</v>
      </c>
      <c r="AC212" s="84" t="s">
        <v>53</v>
      </c>
      <c r="AD212" s="84" t="s">
        <v>53</v>
      </c>
      <c r="AE212" s="84" t="s">
        <v>51</v>
      </c>
      <c r="AF212" s="84" t="s">
        <v>51</v>
      </c>
      <c r="AG212" s="5"/>
    </row>
    <row r="213" spans="1:33" x14ac:dyDescent="0.25">
      <c r="A213" s="94">
        <f t="shared" si="27"/>
        <v>202</v>
      </c>
      <c r="B213" s="99" t="s">
        <v>1446</v>
      </c>
      <c r="C213" s="83" t="s">
        <v>1447</v>
      </c>
      <c r="D213" s="83" t="s">
        <v>43</v>
      </c>
      <c r="E213" s="83" t="s">
        <v>1135</v>
      </c>
      <c r="F213" s="83" t="s">
        <v>58</v>
      </c>
      <c r="G213" s="83" t="s">
        <v>59</v>
      </c>
      <c r="H213" s="83" t="s">
        <v>1448</v>
      </c>
      <c r="I213" s="83" t="s">
        <v>1130</v>
      </c>
      <c r="J213" s="83" t="s">
        <v>1449</v>
      </c>
      <c r="K213" s="83" t="s">
        <v>1450</v>
      </c>
      <c r="L213" s="83" t="s">
        <v>3</v>
      </c>
      <c r="M213" s="84" t="s">
        <v>53</v>
      </c>
      <c r="N213" s="83" t="s">
        <v>52</v>
      </c>
      <c r="O213" s="85">
        <v>165</v>
      </c>
      <c r="P213" s="85"/>
      <c r="Q213" s="85">
        <f t="shared" si="28"/>
        <v>165</v>
      </c>
      <c r="R213" s="86">
        <v>8900</v>
      </c>
      <c r="S213" s="87">
        <f t="shared" si="29"/>
        <v>1468500</v>
      </c>
      <c r="T213" s="87">
        <f t="shared" si="30"/>
        <v>440550</v>
      </c>
      <c r="U213" s="87">
        <f>VLOOKUP(B213,'Tranche 1-3 2024'!$B$12:$BB$441,53,FALSE)</f>
        <v>1504100</v>
      </c>
      <c r="V213" s="87">
        <f t="shared" si="31"/>
        <v>-35600</v>
      </c>
      <c r="W213" s="87">
        <f t="shared" si="32"/>
        <v>404950</v>
      </c>
      <c r="X213" s="88">
        <f t="shared" si="33"/>
        <v>404950</v>
      </c>
      <c r="Y213" s="84" t="s">
        <v>53</v>
      </c>
      <c r="Z213" s="84" t="s">
        <v>53</v>
      </c>
      <c r="AA213" s="84" t="s">
        <v>53</v>
      </c>
      <c r="AB213" s="84" t="s">
        <v>53</v>
      </c>
      <c r="AC213" s="84" t="s">
        <v>53</v>
      </c>
      <c r="AD213" s="84" t="s">
        <v>53</v>
      </c>
      <c r="AE213" s="84" t="s">
        <v>51</v>
      </c>
      <c r="AF213" s="84" t="s">
        <v>51</v>
      </c>
      <c r="AG213" s="5"/>
    </row>
    <row r="214" spans="1:33" x14ac:dyDescent="0.25">
      <c r="A214" s="94">
        <f t="shared" si="27"/>
        <v>203</v>
      </c>
      <c r="B214" s="99" t="s">
        <v>1320</v>
      </c>
      <c r="C214" s="83" t="s">
        <v>1321</v>
      </c>
      <c r="D214" s="83" t="s">
        <v>43</v>
      </c>
      <c r="E214" s="83" t="s">
        <v>1135</v>
      </c>
      <c r="F214" s="83" t="s">
        <v>58</v>
      </c>
      <c r="G214" s="83" t="s">
        <v>59</v>
      </c>
      <c r="H214" s="83" t="s">
        <v>1129</v>
      </c>
      <c r="I214" s="83" t="s">
        <v>1130</v>
      </c>
      <c r="J214" s="83" t="s">
        <v>1322</v>
      </c>
      <c r="K214" s="83" t="s">
        <v>1323</v>
      </c>
      <c r="L214" s="83" t="s">
        <v>3</v>
      </c>
      <c r="M214" s="84" t="s">
        <v>53</v>
      </c>
      <c r="N214" s="83" t="s">
        <v>52</v>
      </c>
      <c r="O214" s="85">
        <v>253</v>
      </c>
      <c r="P214" s="85">
        <f>VLOOKUP(B214,'[1]Student Wthout BRN'!AF$3:AG$294,2,FALSE)</f>
        <v>2</v>
      </c>
      <c r="Q214" s="85">
        <f t="shared" si="28"/>
        <v>251</v>
      </c>
      <c r="R214" s="86">
        <v>8900</v>
      </c>
      <c r="S214" s="87">
        <f t="shared" si="29"/>
        <v>2233900</v>
      </c>
      <c r="T214" s="87">
        <f t="shared" si="30"/>
        <v>670170</v>
      </c>
      <c r="U214" s="87">
        <f>VLOOKUP(B214,'Tranche 1-3 2024'!$B$12:$BB$441,53,FALSE)</f>
        <v>2251700</v>
      </c>
      <c r="V214" s="87">
        <f t="shared" si="31"/>
        <v>0</v>
      </c>
      <c r="W214" s="87">
        <f t="shared" si="32"/>
        <v>670170</v>
      </c>
      <c r="X214" s="88">
        <f t="shared" si="33"/>
        <v>670170</v>
      </c>
      <c r="Y214" s="84" t="s">
        <v>53</v>
      </c>
      <c r="Z214" s="84" t="s">
        <v>53</v>
      </c>
      <c r="AA214" s="84" t="s">
        <v>53</v>
      </c>
      <c r="AB214" s="84" t="s">
        <v>53</v>
      </c>
      <c r="AC214" s="84" t="s">
        <v>53</v>
      </c>
      <c r="AD214" s="84" t="s">
        <v>53</v>
      </c>
      <c r="AE214" s="84" t="s">
        <v>51</v>
      </c>
      <c r="AF214" s="84" t="s">
        <v>51</v>
      </c>
      <c r="AG214" s="5"/>
    </row>
    <row r="215" spans="1:33" x14ac:dyDescent="0.25">
      <c r="A215" s="94">
        <f t="shared" si="27"/>
        <v>204</v>
      </c>
      <c r="B215" s="99" t="s">
        <v>1324</v>
      </c>
      <c r="C215" s="83" t="s">
        <v>1325</v>
      </c>
      <c r="D215" s="83" t="s">
        <v>56</v>
      </c>
      <c r="E215" s="83" t="s">
        <v>1135</v>
      </c>
      <c r="F215" s="83" t="s">
        <v>58</v>
      </c>
      <c r="G215" s="83" t="s">
        <v>59</v>
      </c>
      <c r="H215" s="83" t="s">
        <v>1129</v>
      </c>
      <c r="I215" s="83" t="s">
        <v>1130</v>
      </c>
      <c r="J215" s="83" t="s">
        <v>1322</v>
      </c>
      <c r="K215" s="83" t="s">
        <v>1323</v>
      </c>
      <c r="L215" s="83" t="s">
        <v>3</v>
      </c>
      <c r="M215" s="84" t="s">
        <v>53</v>
      </c>
      <c r="N215" s="83" t="s">
        <v>76</v>
      </c>
      <c r="O215" s="85">
        <v>196</v>
      </c>
      <c r="P215" s="85">
        <f>VLOOKUP(B215,'[1]Student Wthout BRN'!AF$3:AG$294,2,FALSE)</f>
        <v>6</v>
      </c>
      <c r="Q215" s="85">
        <f t="shared" si="28"/>
        <v>190</v>
      </c>
      <c r="R215" s="86">
        <v>8900</v>
      </c>
      <c r="S215" s="87">
        <f t="shared" si="29"/>
        <v>1691000</v>
      </c>
      <c r="T215" s="87">
        <f t="shared" si="30"/>
        <v>507300</v>
      </c>
      <c r="U215" s="87">
        <f>VLOOKUP(B215,'Tranche 1-3 2024'!$B$12:$BB$441,53,FALSE)</f>
        <v>1744400</v>
      </c>
      <c r="V215" s="87">
        <f t="shared" si="31"/>
        <v>0</v>
      </c>
      <c r="W215" s="87">
        <f t="shared" si="32"/>
        <v>507300</v>
      </c>
      <c r="X215" s="88">
        <f t="shared" si="33"/>
        <v>507300</v>
      </c>
      <c r="Y215" s="84" t="s">
        <v>53</v>
      </c>
      <c r="Z215" s="84" t="s">
        <v>53</v>
      </c>
      <c r="AA215" s="84" t="s">
        <v>53</v>
      </c>
      <c r="AB215" s="84" t="s">
        <v>53</v>
      </c>
      <c r="AC215" s="84" t="s">
        <v>53</v>
      </c>
      <c r="AD215" s="84" t="s">
        <v>53</v>
      </c>
      <c r="AE215" s="84" t="s">
        <v>51</v>
      </c>
      <c r="AF215" s="84" t="s">
        <v>51</v>
      </c>
      <c r="AG215" s="5"/>
    </row>
    <row r="216" spans="1:33" x14ac:dyDescent="0.25">
      <c r="A216" s="94">
        <f t="shared" si="27"/>
        <v>205</v>
      </c>
      <c r="B216" s="99" t="s">
        <v>1316</v>
      </c>
      <c r="C216" s="83" t="s">
        <v>1317</v>
      </c>
      <c r="D216" s="83" t="s">
        <v>43</v>
      </c>
      <c r="E216" s="83" t="s">
        <v>1135</v>
      </c>
      <c r="F216" s="83" t="s">
        <v>58</v>
      </c>
      <c r="G216" s="83" t="s">
        <v>59</v>
      </c>
      <c r="H216" s="83" t="s">
        <v>1129</v>
      </c>
      <c r="I216" s="83" t="s">
        <v>1130</v>
      </c>
      <c r="J216" s="83" t="s">
        <v>1318</v>
      </c>
      <c r="K216" s="83" t="s">
        <v>1319</v>
      </c>
      <c r="L216" s="83" t="s">
        <v>3</v>
      </c>
      <c r="M216" s="84" t="s">
        <v>51</v>
      </c>
      <c r="N216" s="83" t="s">
        <v>76</v>
      </c>
      <c r="O216" s="85">
        <v>321</v>
      </c>
      <c r="P216" s="85">
        <f>VLOOKUP(B216,'[1]Student Wthout BRN'!AF$3:AG$294,2,FALSE)</f>
        <v>31</v>
      </c>
      <c r="Q216" s="85">
        <f t="shared" si="28"/>
        <v>290</v>
      </c>
      <c r="R216" s="86">
        <v>8900</v>
      </c>
      <c r="S216" s="87">
        <f t="shared" si="29"/>
        <v>2581000</v>
      </c>
      <c r="T216" s="87">
        <f t="shared" si="30"/>
        <v>774300</v>
      </c>
      <c r="U216" s="87">
        <f>VLOOKUP(B216,'Tranche 1-3 2024'!$B$12:$BB$441,53,FALSE)</f>
        <v>2856900</v>
      </c>
      <c r="V216" s="87">
        <f t="shared" si="31"/>
        <v>0</v>
      </c>
      <c r="W216" s="87">
        <f t="shared" si="32"/>
        <v>774300</v>
      </c>
      <c r="X216" s="88">
        <f t="shared" si="33"/>
        <v>774300</v>
      </c>
      <c r="Y216" s="84" t="s">
        <v>53</v>
      </c>
      <c r="Z216" s="84" t="s">
        <v>53</v>
      </c>
      <c r="AA216" s="84" t="s">
        <v>53</v>
      </c>
      <c r="AB216" s="84" t="s">
        <v>53</v>
      </c>
      <c r="AC216" s="84" t="s">
        <v>53</v>
      </c>
      <c r="AD216" s="84" t="s">
        <v>53</v>
      </c>
      <c r="AE216" s="84" t="s">
        <v>51</v>
      </c>
      <c r="AF216" s="84" t="s">
        <v>51</v>
      </c>
      <c r="AG216" s="5"/>
    </row>
    <row r="217" spans="1:33" x14ac:dyDescent="0.25">
      <c r="A217" s="94">
        <f t="shared" si="27"/>
        <v>206</v>
      </c>
      <c r="B217" s="99" t="s">
        <v>1375</v>
      </c>
      <c r="C217" s="83" t="s">
        <v>1376</v>
      </c>
      <c r="D217" s="83" t="s">
        <v>56</v>
      </c>
      <c r="E217" s="83" t="s">
        <v>1135</v>
      </c>
      <c r="F217" s="83" t="s">
        <v>58</v>
      </c>
      <c r="G217" s="83" t="s">
        <v>59</v>
      </c>
      <c r="H217" s="83" t="s">
        <v>1129</v>
      </c>
      <c r="I217" s="83" t="s">
        <v>1130</v>
      </c>
      <c r="J217" s="83" t="s">
        <v>1377</v>
      </c>
      <c r="K217" s="83" t="s">
        <v>1378</v>
      </c>
      <c r="L217" s="83" t="s">
        <v>3</v>
      </c>
      <c r="M217" s="84" t="s">
        <v>53</v>
      </c>
      <c r="N217" s="83" t="s">
        <v>52</v>
      </c>
      <c r="O217" s="85">
        <v>130</v>
      </c>
      <c r="P217" s="85">
        <f>VLOOKUP(B217,'[1]Student Wthout BRN'!AF$3:AG$294,2,FALSE)</f>
        <v>8</v>
      </c>
      <c r="Q217" s="85">
        <f t="shared" si="28"/>
        <v>122</v>
      </c>
      <c r="R217" s="86">
        <v>8900</v>
      </c>
      <c r="S217" s="87">
        <f t="shared" si="29"/>
        <v>1085800</v>
      </c>
      <c r="T217" s="87">
        <f t="shared" si="30"/>
        <v>325740</v>
      </c>
      <c r="U217" s="87">
        <f>VLOOKUP(B217,'Tranche 1-3 2024'!$B$12:$BB$441,53,FALSE)</f>
        <v>1157000</v>
      </c>
      <c r="V217" s="87">
        <f t="shared" si="31"/>
        <v>0</v>
      </c>
      <c r="W217" s="87">
        <f t="shared" si="32"/>
        <v>325740</v>
      </c>
      <c r="X217" s="88">
        <f t="shared" si="33"/>
        <v>325740</v>
      </c>
      <c r="Y217" s="84" t="s">
        <v>53</v>
      </c>
      <c r="Z217" s="84" t="s">
        <v>53</v>
      </c>
      <c r="AA217" s="84" t="s">
        <v>53</v>
      </c>
      <c r="AB217" s="84" t="s">
        <v>53</v>
      </c>
      <c r="AC217" s="84" t="s">
        <v>53</v>
      </c>
      <c r="AD217" s="84" t="s">
        <v>53</v>
      </c>
      <c r="AE217" s="84" t="s">
        <v>51</v>
      </c>
      <c r="AF217" s="84" t="s">
        <v>51</v>
      </c>
      <c r="AG217" s="5"/>
    </row>
    <row r="218" spans="1:33" x14ac:dyDescent="0.25">
      <c r="A218" s="94">
        <f t="shared" si="27"/>
        <v>207</v>
      </c>
      <c r="B218" s="99" t="s">
        <v>1391</v>
      </c>
      <c r="C218" s="83" t="s">
        <v>1392</v>
      </c>
      <c r="D218" s="83" t="s">
        <v>43</v>
      </c>
      <c r="E218" s="83" t="s">
        <v>450</v>
      </c>
      <c r="F218" s="83" t="s">
        <v>45</v>
      </c>
      <c r="G218" s="83" t="s">
        <v>46</v>
      </c>
      <c r="H218" s="83" t="s">
        <v>1129</v>
      </c>
      <c r="I218" s="83" t="s">
        <v>1130</v>
      </c>
      <c r="J218" s="83" t="s">
        <v>1393</v>
      </c>
      <c r="K218" s="83" t="s">
        <v>1394</v>
      </c>
      <c r="L218" s="83" t="s">
        <v>3</v>
      </c>
      <c r="M218" s="84" t="s">
        <v>51</v>
      </c>
      <c r="N218" s="83" t="s">
        <v>52</v>
      </c>
      <c r="O218" s="85">
        <v>364</v>
      </c>
      <c r="P218" s="85">
        <f>VLOOKUP(B218,'[1]Student Wthout BRN'!AF$3:AG$294,2,FALSE)</f>
        <v>34</v>
      </c>
      <c r="Q218" s="85">
        <f t="shared" si="28"/>
        <v>330</v>
      </c>
      <c r="R218" s="86">
        <v>8900</v>
      </c>
      <c r="S218" s="87">
        <f t="shared" si="29"/>
        <v>2937000</v>
      </c>
      <c r="T218" s="87">
        <f t="shared" si="30"/>
        <v>881100</v>
      </c>
      <c r="U218" s="87">
        <f>VLOOKUP(B218,'Tranche 1-3 2024'!$B$12:$BB$441,53,FALSE)</f>
        <v>3239600</v>
      </c>
      <c r="V218" s="87">
        <f t="shared" si="31"/>
        <v>0</v>
      </c>
      <c r="W218" s="87">
        <f t="shared" si="32"/>
        <v>881100</v>
      </c>
      <c r="X218" s="88">
        <f t="shared" si="33"/>
        <v>881100</v>
      </c>
      <c r="Y218" s="84" t="s">
        <v>53</v>
      </c>
      <c r="Z218" s="84" t="s">
        <v>53</v>
      </c>
      <c r="AA218" s="84" t="s">
        <v>53</v>
      </c>
      <c r="AB218" s="84" t="s">
        <v>53</v>
      </c>
      <c r="AC218" s="84" t="s">
        <v>53</v>
      </c>
      <c r="AD218" s="84" t="s">
        <v>53</v>
      </c>
      <c r="AE218" s="84" t="s">
        <v>51</v>
      </c>
      <c r="AF218" s="84" t="s">
        <v>51</v>
      </c>
      <c r="AG218" s="5" t="s">
        <v>69</v>
      </c>
    </row>
    <row r="219" spans="1:33" x14ac:dyDescent="0.25">
      <c r="A219" s="94">
        <f t="shared" si="27"/>
        <v>208</v>
      </c>
      <c r="B219" s="99" t="s">
        <v>1326</v>
      </c>
      <c r="C219" s="83" t="s">
        <v>1327</v>
      </c>
      <c r="D219" s="83" t="s">
        <v>43</v>
      </c>
      <c r="E219" s="83" t="s">
        <v>1135</v>
      </c>
      <c r="F219" s="83" t="s">
        <v>58</v>
      </c>
      <c r="G219" s="83" t="s">
        <v>59</v>
      </c>
      <c r="H219" s="83" t="s">
        <v>1129</v>
      </c>
      <c r="I219" s="83" t="s">
        <v>1130</v>
      </c>
      <c r="J219" s="83" t="s">
        <v>1328</v>
      </c>
      <c r="K219" s="83" t="s">
        <v>1329</v>
      </c>
      <c r="L219" s="83" t="s">
        <v>3</v>
      </c>
      <c r="M219" s="84" t="s">
        <v>51</v>
      </c>
      <c r="N219" s="83" t="s">
        <v>76</v>
      </c>
      <c r="O219" s="85">
        <v>179</v>
      </c>
      <c r="P219" s="85">
        <f>VLOOKUP(B219,'[1]Student Wthout BRN'!AF$3:AG$294,2,FALSE)</f>
        <v>21</v>
      </c>
      <c r="Q219" s="85">
        <f t="shared" si="28"/>
        <v>158</v>
      </c>
      <c r="R219" s="86">
        <v>8900</v>
      </c>
      <c r="S219" s="87">
        <f t="shared" si="29"/>
        <v>1406200</v>
      </c>
      <c r="T219" s="87">
        <f t="shared" si="30"/>
        <v>421860</v>
      </c>
      <c r="U219" s="87">
        <f>VLOOKUP(B219,'Tranche 1-3 2024'!$B$12:$BB$441,53,FALSE)</f>
        <v>1593100</v>
      </c>
      <c r="V219" s="87">
        <f t="shared" si="31"/>
        <v>0</v>
      </c>
      <c r="W219" s="87">
        <f t="shared" si="32"/>
        <v>421860</v>
      </c>
      <c r="X219" s="88">
        <f t="shared" si="33"/>
        <v>421860</v>
      </c>
      <c r="Y219" s="84" t="s">
        <v>53</v>
      </c>
      <c r="Z219" s="84" t="s">
        <v>53</v>
      </c>
      <c r="AA219" s="84" t="s">
        <v>53</v>
      </c>
      <c r="AB219" s="84" t="s">
        <v>53</v>
      </c>
      <c r="AC219" s="84" t="s">
        <v>53</v>
      </c>
      <c r="AD219" s="84" t="s">
        <v>53</v>
      </c>
      <c r="AE219" s="84" t="s">
        <v>51</v>
      </c>
      <c r="AF219" s="84" t="s">
        <v>51</v>
      </c>
      <c r="AG219" s="5"/>
    </row>
    <row r="220" spans="1:33" x14ac:dyDescent="0.25">
      <c r="A220" s="94">
        <f t="shared" si="27"/>
        <v>209</v>
      </c>
      <c r="B220" s="99" t="s">
        <v>1142</v>
      </c>
      <c r="C220" s="83" t="s">
        <v>1143</v>
      </c>
      <c r="D220" s="83" t="s">
        <v>43</v>
      </c>
      <c r="E220" s="83" t="s">
        <v>1135</v>
      </c>
      <c r="F220" s="83" t="s">
        <v>58</v>
      </c>
      <c r="G220" s="83" t="s">
        <v>59</v>
      </c>
      <c r="H220" s="83" t="s">
        <v>1129</v>
      </c>
      <c r="I220" s="83" t="s">
        <v>1130</v>
      </c>
      <c r="J220" s="83" t="s">
        <v>1144</v>
      </c>
      <c r="K220" s="83" t="s">
        <v>1145</v>
      </c>
      <c r="L220" s="83" t="s">
        <v>3</v>
      </c>
      <c r="M220" s="84" t="s">
        <v>53</v>
      </c>
      <c r="N220" s="83" t="s">
        <v>76</v>
      </c>
      <c r="O220" s="85">
        <v>670</v>
      </c>
      <c r="P220" s="85">
        <f>VLOOKUP(B220,'[1]Student Wthout BRN'!AF$3:AG$294,2,FALSE)</f>
        <v>2</v>
      </c>
      <c r="Q220" s="85">
        <f t="shared" si="28"/>
        <v>668</v>
      </c>
      <c r="R220" s="86">
        <v>8900</v>
      </c>
      <c r="S220" s="87">
        <f t="shared" si="29"/>
        <v>5945200</v>
      </c>
      <c r="T220" s="87">
        <f t="shared" si="30"/>
        <v>1783560</v>
      </c>
      <c r="U220" s="87">
        <f>VLOOKUP(B220,'Tranche 1-3 2024'!$B$12:$BB$441,53,FALSE)</f>
        <v>5980800</v>
      </c>
      <c r="V220" s="87">
        <f t="shared" si="31"/>
        <v>-17800</v>
      </c>
      <c r="W220" s="87">
        <f t="shared" si="32"/>
        <v>1765760</v>
      </c>
      <c r="X220" s="88">
        <f t="shared" si="33"/>
        <v>1765760</v>
      </c>
      <c r="Y220" s="84" t="s">
        <v>53</v>
      </c>
      <c r="Z220" s="84" t="s">
        <v>53</v>
      </c>
      <c r="AA220" s="84" t="s">
        <v>53</v>
      </c>
      <c r="AB220" s="84" t="s">
        <v>53</v>
      </c>
      <c r="AC220" s="84" t="s">
        <v>53</v>
      </c>
      <c r="AD220" s="84" t="s">
        <v>53</v>
      </c>
      <c r="AE220" s="84" t="s">
        <v>53</v>
      </c>
      <c r="AF220" s="84" t="s">
        <v>51</v>
      </c>
      <c r="AG220" s="5" t="s">
        <v>101</v>
      </c>
    </row>
    <row r="221" spans="1:33" x14ac:dyDescent="0.25">
      <c r="A221" s="94">
        <f t="shared" si="27"/>
        <v>210</v>
      </c>
      <c r="B221" s="99" t="s">
        <v>1146</v>
      </c>
      <c r="C221" s="83" t="s">
        <v>1147</v>
      </c>
      <c r="D221" s="83" t="s">
        <v>56</v>
      </c>
      <c r="E221" s="83" t="s">
        <v>1135</v>
      </c>
      <c r="F221" s="83" t="s">
        <v>58</v>
      </c>
      <c r="G221" s="83" t="s">
        <v>59</v>
      </c>
      <c r="H221" s="83" t="s">
        <v>1129</v>
      </c>
      <c r="I221" s="83" t="s">
        <v>1130</v>
      </c>
      <c r="J221" s="83" t="s">
        <v>1144</v>
      </c>
      <c r="K221" s="83" t="s">
        <v>1145</v>
      </c>
      <c r="L221" s="83" t="s">
        <v>3</v>
      </c>
      <c r="M221" s="84" t="s">
        <v>53</v>
      </c>
      <c r="N221" s="83" t="s">
        <v>76</v>
      </c>
      <c r="O221" s="85">
        <v>268</v>
      </c>
      <c r="P221" s="85">
        <f>VLOOKUP(B221,'[1]Student Wthout BRN'!AF$3:AG$294,2,FALSE)</f>
        <v>1</v>
      </c>
      <c r="Q221" s="85">
        <f t="shared" si="28"/>
        <v>267</v>
      </c>
      <c r="R221" s="86">
        <v>8900</v>
      </c>
      <c r="S221" s="87">
        <f t="shared" si="29"/>
        <v>2376300</v>
      </c>
      <c r="T221" s="87">
        <f t="shared" si="30"/>
        <v>712890</v>
      </c>
      <c r="U221" s="87">
        <f>VLOOKUP(B221,'Tranche 1-3 2024'!$B$12:$BB$441,53,FALSE)</f>
        <v>2394100</v>
      </c>
      <c r="V221" s="87">
        <f t="shared" si="31"/>
        <v>-8900</v>
      </c>
      <c r="W221" s="87">
        <f t="shared" si="32"/>
        <v>703990</v>
      </c>
      <c r="X221" s="88">
        <f t="shared" si="33"/>
        <v>703990</v>
      </c>
      <c r="Y221" s="84" t="s">
        <v>53</v>
      </c>
      <c r="Z221" s="84" t="s">
        <v>53</v>
      </c>
      <c r="AA221" s="84" t="s">
        <v>53</v>
      </c>
      <c r="AB221" s="84" t="s">
        <v>53</v>
      </c>
      <c r="AC221" s="84" t="s">
        <v>53</v>
      </c>
      <c r="AD221" s="84" t="s">
        <v>53</v>
      </c>
      <c r="AE221" s="84" t="s">
        <v>51</v>
      </c>
      <c r="AF221" s="84" t="s">
        <v>51</v>
      </c>
      <c r="AG221" s="5"/>
    </row>
    <row r="222" spans="1:33" x14ac:dyDescent="0.25">
      <c r="A222" s="94">
        <f t="shared" si="27"/>
        <v>211</v>
      </c>
      <c r="B222" s="99" t="s">
        <v>1255</v>
      </c>
      <c r="C222" s="83" t="s">
        <v>1256</v>
      </c>
      <c r="D222" s="83" t="s">
        <v>56</v>
      </c>
      <c r="E222" s="83" t="s">
        <v>1135</v>
      </c>
      <c r="F222" s="83" t="s">
        <v>58</v>
      </c>
      <c r="G222" s="83" t="s">
        <v>59</v>
      </c>
      <c r="H222" s="83" t="s">
        <v>1248</v>
      </c>
      <c r="I222" s="83" t="s">
        <v>1130</v>
      </c>
      <c r="J222" s="83" t="s">
        <v>1257</v>
      </c>
      <c r="K222" s="83" t="s">
        <v>1258</v>
      </c>
      <c r="L222" s="83" t="s">
        <v>3</v>
      </c>
      <c r="M222" s="84" t="s">
        <v>51</v>
      </c>
      <c r="N222" s="83" t="s">
        <v>76</v>
      </c>
      <c r="O222" s="85">
        <v>47</v>
      </c>
      <c r="P222" s="85">
        <f>VLOOKUP(B222,'[1]Student Wthout BRN'!AF$3:AG$294,2,FALSE)</f>
        <v>24</v>
      </c>
      <c r="Q222" s="85">
        <f t="shared" si="28"/>
        <v>23</v>
      </c>
      <c r="R222" s="86">
        <v>8900</v>
      </c>
      <c r="S222" s="87">
        <f t="shared" si="29"/>
        <v>204700</v>
      </c>
      <c r="T222" s="87">
        <f t="shared" si="30"/>
        <v>61410</v>
      </c>
      <c r="U222" s="87">
        <f>VLOOKUP(B222,'Tranche 1-3 2024'!$B$12:$BB$441,53,FALSE)</f>
        <v>418300</v>
      </c>
      <c r="V222" s="87">
        <f t="shared" si="31"/>
        <v>0</v>
      </c>
      <c r="W222" s="87">
        <f t="shared" si="32"/>
        <v>61410</v>
      </c>
      <c r="X222" s="88">
        <f t="shared" si="33"/>
        <v>61410</v>
      </c>
      <c r="Y222" s="84" t="s">
        <v>53</v>
      </c>
      <c r="Z222" s="84" t="s">
        <v>53</v>
      </c>
      <c r="AA222" s="84" t="s">
        <v>53</v>
      </c>
      <c r="AB222" s="84" t="s">
        <v>53</v>
      </c>
      <c r="AC222" s="84" t="s">
        <v>53</v>
      </c>
      <c r="AD222" s="84" t="s">
        <v>53</v>
      </c>
      <c r="AE222" s="84" t="s">
        <v>51</v>
      </c>
      <c r="AF222" s="84" t="s">
        <v>51</v>
      </c>
      <c r="AG222" s="5"/>
    </row>
    <row r="223" spans="1:33" x14ac:dyDescent="0.25">
      <c r="A223" s="94">
        <f t="shared" si="27"/>
        <v>212</v>
      </c>
      <c r="B223" s="99" t="s">
        <v>1175</v>
      </c>
      <c r="C223" s="83" t="s">
        <v>1176</v>
      </c>
      <c r="D223" s="83" t="s">
        <v>43</v>
      </c>
      <c r="E223" s="83" t="s">
        <v>1135</v>
      </c>
      <c r="F223" s="83" t="s">
        <v>58</v>
      </c>
      <c r="G223" s="83" t="s">
        <v>59</v>
      </c>
      <c r="H223" s="83" t="s">
        <v>1129</v>
      </c>
      <c r="I223" s="83" t="s">
        <v>1130</v>
      </c>
      <c r="J223" s="83" t="s">
        <v>1177</v>
      </c>
      <c r="K223" s="83" t="s">
        <v>1178</v>
      </c>
      <c r="L223" s="83" t="s">
        <v>3</v>
      </c>
      <c r="M223" s="84" t="s">
        <v>51</v>
      </c>
      <c r="N223" s="83" t="s">
        <v>76</v>
      </c>
      <c r="O223" s="85">
        <v>273</v>
      </c>
      <c r="P223" s="85">
        <f>VLOOKUP(B223,'[1]Student Wthout BRN'!AF$3:AG$294,2,FALSE)</f>
        <v>1</v>
      </c>
      <c r="Q223" s="85">
        <f t="shared" si="28"/>
        <v>272</v>
      </c>
      <c r="R223" s="86">
        <v>8900</v>
      </c>
      <c r="S223" s="87">
        <f t="shared" si="29"/>
        <v>2420800</v>
      </c>
      <c r="T223" s="87">
        <f t="shared" si="30"/>
        <v>726240</v>
      </c>
      <c r="U223" s="87">
        <f>VLOOKUP(B223,'Tranche 1-3 2024'!$B$12:$BB$441,53,FALSE)</f>
        <v>2429700</v>
      </c>
      <c r="V223" s="87">
        <f t="shared" si="31"/>
        <v>0</v>
      </c>
      <c r="W223" s="87">
        <f t="shared" si="32"/>
        <v>726240</v>
      </c>
      <c r="X223" s="88">
        <f t="shared" si="33"/>
        <v>726240</v>
      </c>
      <c r="Y223" s="84" t="s">
        <v>53</v>
      </c>
      <c r="Z223" s="84" t="s">
        <v>53</v>
      </c>
      <c r="AA223" s="84" t="s">
        <v>53</v>
      </c>
      <c r="AB223" s="84" t="s">
        <v>53</v>
      </c>
      <c r="AC223" s="84" t="s">
        <v>53</v>
      </c>
      <c r="AD223" s="84" t="s">
        <v>53</v>
      </c>
      <c r="AE223" s="84" t="s">
        <v>51</v>
      </c>
      <c r="AF223" s="84" t="s">
        <v>51</v>
      </c>
      <c r="AG223" s="5"/>
    </row>
    <row r="224" spans="1:33" x14ac:dyDescent="0.25">
      <c r="A224" s="94">
        <f t="shared" si="27"/>
        <v>213</v>
      </c>
      <c r="B224" s="99" t="s">
        <v>1330</v>
      </c>
      <c r="C224" s="83" t="s">
        <v>1331</v>
      </c>
      <c r="D224" s="83" t="s">
        <v>56</v>
      </c>
      <c r="E224" s="83" t="s">
        <v>179</v>
      </c>
      <c r="F224" s="83" t="s">
        <v>45</v>
      </c>
      <c r="G224" s="83" t="s">
        <v>46</v>
      </c>
      <c r="H224" s="83" t="s">
        <v>1129</v>
      </c>
      <c r="I224" s="83" t="s">
        <v>1130</v>
      </c>
      <c r="J224" s="83" t="s">
        <v>1332</v>
      </c>
      <c r="K224" s="83" t="s">
        <v>1333</v>
      </c>
      <c r="L224" s="83" t="s">
        <v>3</v>
      </c>
      <c r="M224" s="84" t="s">
        <v>51</v>
      </c>
      <c r="N224" s="83" t="s">
        <v>52</v>
      </c>
      <c r="O224" s="85">
        <v>386</v>
      </c>
      <c r="P224" s="85">
        <f>VLOOKUP(B224,'[1]Student Wthout BRN'!AF$3:AG$294,2,FALSE)</f>
        <v>6</v>
      </c>
      <c r="Q224" s="85">
        <f t="shared" si="28"/>
        <v>380</v>
      </c>
      <c r="R224" s="86">
        <v>8900</v>
      </c>
      <c r="S224" s="87">
        <f t="shared" si="29"/>
        <v>3382000</v>
      </c>
      <c r="T224" s="87">
        <f t="shared" si="30"/>
        <v>1014600</v>
      </c>
      <c r="U224" s="87">
        <f>VLOOKUP(B224,'Tranche 1-3 2024'!$B$12:$BB$441,53,FALSE)</f>
        <v>3453200</v>
      </c>
      <c r="V224" s="87">
        <f t="shared" si="31"/>
        <v>-17800</v>
      </c>
      <c r="W224" s="87">
        <f t="shared" si="32"/>
        <v>996800</v>
      </c>
      <c r="X224" s="88">
        <f t="shared" si="33"/>
        <v>996800</v>
      </c>
      <c r="Y224" s="84" t="s">
        <v>53</v>
      </c>
      <c r="Z224" s="84" t="s">
        <v>53</v>
      </c>
      <c r="AA224" s="84" t="s">
        <v>53</v>
      </c>
      <c r="AB224" s="84" t="s">
        <v>53</v>
      </c>
      <c r="AC224" s="84" t="s">
        <v>53</v>
      </c>
      <c r="AD224" s="84" t="s">
        <v>53</v>
      </c>
      <c r="AE224" s="84" t="s">
        <v>51</v>
      </c>
      <c r="AF224" s="84" t="s">
        <v>51</v>
      </c>
      <c r="AG224" s="5"/>
    </row>
    <row r="225" spans="1:33" x14ac:dyDescent="0.25">
      <c r="A225" s="94">
        <f t="shared" si="27"/>
        <v>214</v>
      </c>
      <c r="B225" s="99" t="s">
        <v>1339</v>
      </c>
      <c r="C225" s="83" t="s">
        <v>1340</v>
      </c>
      <c r="D225" s="83" t="s">
        <v>56</v>
      </c>
      <c r="E225" s="83" t="s">
        <v>179</v>
      </c>
      <c r="F225" s="83" t="s">
        <v>45</v>
      </c>
      <c r="G225" s="83" t="s">
        <v>46</v>
      </c>
      <c r="H225" s="83" t="s">
        <v>1129</v>
      </c>
      <c r="I225" s="83" t="s">
        <v>1130</v>
      </c>
      <c r="J225" s="83" t="s">
        <v>1341</v>
      </c>
      <c r="K225" s="83" t="s">
        <v>1342</v>
      </c>
      <c r="L225" s="83" t="s">
        <v>3</v>
      </c>
      <c r="M225" s="84" t="s">
        <v>51</v>
      </c>
      <c r="N225" s="83" t="s">
        <v>52</v>
      </c>
      <c r="O225" s="85">
        <v>105</v>
      </c>
      <c r="P225" s="85"/>
      <c r="Q225" s="85">
        <f t="shared" si="28"/>
        <v>105</v>
      </c>
      <c r="R225" s="86">
        <v>8900</v>
      </c>
      <c r="S225" s="87">
        <f t="shared" si="29"/>
        <v>934500</v>
      </c>
      <c r="T225" s="87">
        <f t="shared" si="30"/>
        <v>280350</v>
      </c>
      <c r="U225" s="87">
        <f>VLOOKUP(B225,'Tranche 1-3 2024'!$B$12:$BB$441,53,FALSE)</f>
        <v>934500</v>
      </c>
      <c r="V225" s="87">
        <f t="shared" si="31"/>
        <v>0</v>
      </c>
      <c r="W225" s="87">
        <f t="shared" si="32"/>
        <v>280350</v>
      </c>
      <c r="X225" s="88">
        <f t="shared" si="33"/>
        <v>280350</v>
      </c>
      <c r="Y225" s="84" t="s">
        <v>53</v>
      </c>
      <c r="Z225" s="84" t="s">
        <v>53</v>
      </c>
      <c r="AA225" s="84" t="s">
        <v>53</v>
      </c>
      <c r="AB225" s="84" t="s">
        <v>53</v>
      </c>
      <c r="AC225" s="84" t="s">
        <v>53</v>
      </c>
      <c r="AD225" s="84" t="s">
        <v>53</v>
      </c>
      <c r="AE225" s="84" t="s">
        <v>51</v>
      </c>
      <c r="AF225" s="84" t="s">
        <v>51</v>
      </c>
      <c r="AG225" s="5"/>
    </row>
    <row r="226" spans="1:33" x14ac:dyDescent="0.25">
      <c r="A226" s="94">
        <f t="shared" si="27"/>
        <v>215</v>
      </c>
      <c r="B226" s="99" t="s">
        <v>1363</v>
      </c>
      <c r="C226" s="83" t="s">
        <v>1364</v>
      </c>
      <c r="D226" s="83" t="s">
        <v>43</v>
      </c>
      <c r="E226" s="83" t="s">
        <v>1135</v>
      </c>
      <c r="F226" s="83" t="s">
        <v>58</v>
      </c>
      <c r="G226" s="83" t="s">
        <v>59</v>
      </c>
      <c r="H226" s="83" t="s">
        <v>1129</v>
      </c>
      <c r="I226" s="83" t="s">
        <v>1130</v>
      </c>
      <c r="J226" s="83" t="s">
        <v>1365</v>
      </c>
      <c r="K226" s="83" t="s">
        <v>1366</v>
      </c>
      <c r="L226" s="83" t="s">
        <v>3</v>
      </c>
      <c r="M226" s="84" t="s">
        <v>51</v>
      </c>
      <c r="N226" s="83" t="s">
        <v>76</v>
      </c>
      <c r="O226" s="85">
        <v>265</v>
      </c>
      <c r="P226" s="85"/>
      <c r="Q226" s="85">
        <f t="shared" si="28"/>
        <v>265</v>
      </c>
      <c r="R226" s="86">
        <v>8900</v>
      </c>
      <c r="S226" s="87">
        <f t="shared" si="29"/>
        <v>2358500</v>
      </c>
      <c r="T226" s="87">
        <f t="shared" si="30"/>
        <v>707550</v>
      </c>
      <c r="U226" s="87">
        <f>VLOOKUP(B226,'Tranche 1-3 2024'!$B$12:$BB$441,53,FALSE)</f>
        <v>2358500</v>
      </c>
      <c r="V226" s="87">
        <f t="shared" si="31"/>
        <v>0</v>
      </c>
      <c r="W226" s="87">
        <f t="shared" si="32"/>
        <v>707550</v>
      </c>
      <c r="X226" s="88">
        <f t="shared" si="33"/>
        <v>707550</v>
      </c>
      <c r="Y226" s="84" t="s">
        <v>53</v>
      </c>
      <c r="Z226" s="84" t="s">
        <v>53</v>
      </c>
      <c r="AA226" s="84" t="s">
        <v>53</v>
      </c>
      <c r="AB226" s="84" t="s">
        <v>53</v>
      </c>
      <c r="AC226" s="84" t="s">
        <v>53</v>
      </c>
      <c r="AD226" s="84" t="s">
        <v>53</v>
      </c>
      <c r="AE226" s="84" t="s">
        <v>51</v>
      </c>
      <c r="AF226" s="84" t="s">
        <v>51</v>
      </c>
      <c r="AG226" s="5"/>
    </row>
    <row r="227" spans="1:33" x14ac:dyDescent="0.25">
      <c r="A227" s="94">
        <f t="shared" si="27"/>
        <v>216</v>
      </c>
      <c r="B227" s="99" t="s">
        <v>1367</v>
      </c>
      <c r="C227" s="83" t="s">
        <v>1368</v>
      </c>
      <c r="D227" s="83" t="s">
        <v>56</v>
      </c>
      <c r="E227" s="83" t="s">
        <v>1135</v>
      </c>
      <c r="F227" s="83" t="s">
        <v>58</v>
      </c>
      <c r="G227" s="83" t="s">
        <v>59</v>
      </c>
      <c r="H227" s="83" t="s">
        <v>1129</v>
      </c>
      <c r="I227" s="83" t="s">
        <v>1130</v>
      </c>
      <c r="J227" s="83" t="s">
        <v>1369</v>
      </c>
      <c r="K227" s="83" t="s">
        <v>1370</v>
      </c>
      <c r="L227" s="83" t="s">
        <v>3</v>
      </c>
      <c r="M227" s="84" t="s">
        <v>51</v>
      </c>
      <c r="N227" s="83" t="s">
        <v>52</v>
      </c>
      <c r="O227" s="85">
        <v>71</v>
      </c>
      <c r="P227" s="85">
        <f>VLOOKUP(B227,'[1]Student Wthout BRN'!AF$3:AG$294,2,FALSE)</f>
        <v>13</v>
      </c>
      <c r="Q227" s="85">
        <f t="shared" si="28"/>
        <v>58</v>
      </c>
      <c r="R227" s="86">
        <v>8900</v>
      </c>
      <c r="S227" s="87">
        <f t="shared" si="29"/>
        <v>516200</v>
      </c>
      <c r="T227" s="87">
        <f t="shared" si="30"/>
        <v>154860</v>
      </c>
      <c r="U227" s="87">
        <f>VLOOKUP(B227,'Tranche 1-3 2024'!$B$12:$BB$441,53,FALSE)</f>
        <v>631900</v>
      </c>
      <c r="V227" s="87">
        <f t="shared" si="31"/>
        <v>0</v>
      </c>
      <c r="W227" s="87">
        <f t="shared" si="32"/>
        <v>154860</v>
      </c>
      <c r="X227" s="88">
        <f t="shared" si="33"/>
        <v>154860</v>
      </c>
      <c r="Y227" s="84" t="s">
        <v>53</v>
      </c>
      <c r="Z227" s="84" t="s">
        <v>53</v>
      </c>
      <c r="AA227" s="84" t="s">
        <v>53</v>
      </c>
      <c r="AB227" s="84" t="s">
        <v>53</v>
      </c>
      <c r="AC227" s="84" t="s">
        <v>53</v>
      </c>
      <c r="AD227" s="84" t="s">
        <v>53</v>
      </c>
      <c r="AE227" s="84" t="s">
        <v>51</v>
      </c>
      <c r="AF227" s="84" t="s">
        <v>51</v>
      </c>
      <c r="AG227" s="5"/>
    </row>
    <row r="228" spans="1:33" x14ac:dyDescent="0.25">
      <c r="A228" s="94">
        <f t="shared" si="27"/>
        <v>217</v>
      </c>
      <c r="B228" s="99" t="s">
        <v>1423</v>
      </c>
      <c r="C228" s="83" t="s">
        <v>1424</v>
      </c>
      <c r="D228" s="83" t="s">
        <v>56</v>
      </c>
      <c r="E228" s="83" t="s">
        <v>1135</v>
      </c>
      <c r="F228" s="83" t="s">
        <v>58</v>
      </c>
      <c r="G228" s="83" t="s">
        <v>59</v>
      </c>
      <c r="H228" s="83" t="s">
        <v>1129</v>
      </c>
      <c r="I228" s="83" t="s">
        <v>1130</v>
      </c>
      <c r="J228" s="83" t="s">
        <v>1425</v>
      </c>
      <c r="K228" s="83" t="s">
        <v>1426</v>
      </c>
      <c r="L228" s="83" t="s">
        <v>3</v>
      </c>
      <c r="M228" s="84" t="s">
        <v>51</v>
      </c>
      <c r="N228" s="83" t="s">
        <v>76</v>
      </c>
      <c r="O228" s="85">
        <v>64</v>
      </c>
      <c r="P228" s="85">
        <f>VLOOKUP(B228,'[1]Student Wthout BRN'!AF$3:AG$294,2,FALSE)</f>
        <v>8</v>
      </c>
      <c r="Q228" s="85">
        <f t="shared" si="28"/>
        <v>56</v>
      </c>
      <c r="R228" s="86">
        <v>8900</v>
      </c>
      <c r="S228" s="87">
        <f t="shared" si="29"/>
        <v>498400</v>
      </c>
      <c r="T228" s="87">
        <f t="shared" si="30"/>
        <v>149520</v>
      </c>
      <c r="U228" s="87">
        <f>VLOOKUP(B228,'Tranche 1-3 2024'!$B$12:$BB$441,53,FALSE)</f>
        <v>569600</v>
      </c>
      <c r="V228" s="87">
        <f t="shared" si="31"/>
        <v>0</v>
      </c>
      <c r="W228" s="87">
        <f t="shared" si="32"/>
        <v>149520</v>
      </c>
      <c r="X228" s="88">
        <f t="shared" si="33"/>
        <v>149520</v>
      </c>
      <c r="Y228" s="84" t="s">
        <v>53</v>
      </c>
      <c r="Z228" s="84" t="s">
        <v>53</v>
      </c>
      <c r="AA228" s="84" t="s">
        <v>53</v>
      </c>
      <c r="AB228" s="84" t="s">
        <v>53</v>
      </c>
      <c r="AC228" s="84" t="s">
        <v>53</v>
      </c>
      <c r="AD228" s="84" t="s">
        <v>53</v>
      </c>
      <c r="AE228" s="84" t="s">
        <v>51</v>
      </c>
      <c r="AF228" s="84" t="s">
        <v>51</v>
      </c>
      <c r="AG228" s="5"/>
    </row>
    <row r="229" spans="1:33" x14ac:dyDescent="0.25">
      <c r="A229" s="94">
        <f t="shared" si="27"/>
        <v>218</v>
      </c>
      <c r="B229" s="99" t="s">
        <v>1238</v>
      </c>
      <c r="C229" s="83" t="s">
        <v>1239</v>
      </c>
      <c r="D229" s="83" t="s">
        <v>43</v>
      </c>
      <c r="E229" s="83" t="s">
        <v>68</v>
      </c>
      <c r="F229" s="83" t="s">
        <v>45</v>
      </c>
      <c r="G229" s="83" t="s">
        <v>46</v>
      </c>
      <c r="H229" s="83" t="s">
        <v>1181</v>
      </c>
      <c r="I229" s="83" t="s">
        <v>1130</v>
      </c>
      <c r="J229" s="83" t="s">
        <v>1240</v>
      </c>
      <c r="K229" s="83" t="s">
        <v>1241</v>
      </c>
      <c r="L229" s="83" t="s">
        <v>3</v>
      </c>
      <c r="M229" s="84" t="s">
        <v>51</v>
      </c>
      <c r="N229" s="83" t="s">
        <v>52</v>
      </c>
      <c r="O229" s="85">
        <v>107</v>
      </c>
      <c r="P229" s="85">
        <f>VLOOKUP(B229,'[1]Student Wthout BRN'!AF$3:AG$294,2,FALSE)</f>
        <v>17</v>
      </c>
      <c r="Q229" s="85">
        <f t="shared" si="28"/>
        <v>90</v>
      </c>
      <c r="R229" s="86">
        <v>8900</v>
      </c>
      <c r="S229" s="87">
        <f t="shared" si="29"/>
        <v>801000</v>
      </c>
      <c r="T229" s="87">
        <f t="shared" si="30"/>
        <v>240300</v>
      </c>
      <c r="U229" s="87">
        <f>VLOOKUP(B229,'Tranche 1-3 2024'!$B$12:$BB$441,53,FALSE)</f>
        <v>952300</v>
      </c>
      <c r="V229" s="87">
        <f t="shared" si="31"/>
        <v>0</v>
      </c>
      <c r="W229" s="87">
        <f t="shared" si="32"/>
        <v>240300</v>
      </c>
      <c r="X229" s="88">
        <f t="shared" si="33"/>
        <v>240300</v>
      </c>
      <c r="Y229" s="84" t="s">
        <v>53</v>
      </c>
      <c r="Z229" s="84" t="s">
        <v>53</v>
      </c>
      <c r="AA229" s="84" t="s">
        <v>53</v>
      </c>
      <c r="AB229" s="84" t="s">
        <v>53</v>
      </c>
      <c r="AC229" s="84" t="s">
        <v>53</v>
      </c>
      <c r="AD229" s="84" t="s">
        <v>53</v>
      </c>
      <c r="AE229" s="84" t="s">
        <v>51</v>
      </c>
      <c r="AF229" s="84" t="s">
        <v>51</v>
      </c>
      <c r="AG229" s="5"/>
    </row>
    <row r="230" spans="1:33" x14ac:dyDescent="0.25">
      <c r="A230" s="94">
        <f t="shared" si="27"/>
        <v>219</v>
      </c>
      <c r="B230" s="99" t="s">
        <v>1437</v>
      </c>
      <c r="C230" s="83" t="s">
        <v>1438</v>
      </c>
      <c r="D230" s="83" t="s">
        <v>43</v>
      </c>
      <c r="E230" s="83" t="s">
        <v>1135</v>
      </c>
      <c r="F230" s="83" t="s">
        <v>58</v>
      </c>
      <c r="G230" s="83" t="s">
        <v>59</v>
      </c>
      <c r="H230" s="83" t="s">
        <v>1439</v>
      </c>
      <c r="I230" s="83" t="s">
        <v>1130</v>
      </c>
      <c r="J230" s="83" t="s">
        <v>1440</v>
      </c>
      <c r="K230" s="83" t="s">
        <v>1441</v>
      </c>
      <c r="L230" s="83" t="s">
        <v>3</v>
      </c>
      <c r="M230" s="84" t="s">
        <v>51</v>
      </c>
      <c r="N230" s="83" t="s">
        <v>52</v>
      </c>
      <c r="O230" s="85">
        <v>69</v>
      </c>
      <c r="P230" s="85">
        <f>VLOOKUP(B230,'[1]Student Wthout BRN'!AF$3:AG$294,2,FALSE)</f>
        <v>1</v>
      </c>
      <c r="Q230" s="85">
        <f t="shared" si="28"/>
        <v>68</v>
      </c>
      <c r="R230" s="86">
        <v>8900</v>
      </c>
      <c r="S230" s="87">
        <f t="shared" si="29"/>
        <v>605200</v>
      </c>
      <c r="T230" s="87">
        <f t="shared" si="30"/>
        <v>181560</v>
      </c>
      <c r="U230" s="87">
        <f>VLOOKUP(B230,'Tranche 1-3 2024'!$B$12:$BB$441,53,FALSE)</f>
        <v>614100</v>
      </c>
      <c r="V230" s="87">
        <f t="shared" si="31"/>
        <v>0</v>
      </c>
      <c r="W230" s="87">
        <f t="shared" si="32"/>
        <v>181560</v>
      </c>
      <c r="X230" s="88">
        <f t="shared" si="33"/>
        <v>181560</v>
      </c>
      <c r="Y230" s="84" t="s">
        <v>53</v>
      </c>
      <c r="Z230" s="84" t="s">
        <v>53</v>
      </c>
      <c r="AA230" s="84" t="s">
        <v>53</v>
      </c>
      <c r="AB230" s="84" t="s">
        <v>53</v>
      </c>
      <c r="AC230" s="84" t="s">
        <v>53</v>
      </c>
      <c r="AD230" s="84" t="s">
        <v>53</v>
      </c>
      <c r="AE230" s="84" t="s">
        <v>51</v>
      </c>
      <c r="AF230" s="84" t="s">
        <v>51</v>
      </c>
      <c r="AG230" s="5"/>
    </row>
    <row r="231" spans="1:33" x14ac:dyDescent="0.25">
      <c r="A231" s="94">
        <f t="shared" si="27"/>
        <v>220</v>
      </c>
      <c r="B231" s="99" t="s">
        <v>1459</v>
      </c>
      <c r="C231" s="83" t="s">
        <v>1460</v>
      </c>
      <c r="D231" s="83" t="s">
        <v>43</v>
      </c>
      <c r="E231" s="83" t="s">
        <v>1135</v>
      </c>
      <c r="F231" s="83" t="s">
        <v>58</v>
      </c>
      <c r="G231" s="83" t="s">
        <v>59</v>
      </c>
      <c r="H231" s="83" t="s">
        <v>1461</v>
      </c>
      <c r="I231" s="83" t="s">
        <v>1130</v>
      </c>
      <c r="J231" s="83" t="s">
        <v>1462</v>
      </c>
      <c r="K231" s="83" t="s">
        <v>1463</v>
      </c>
      <c r="L231" s="83" t="s">
        <v>3</v>
      </c>
      <c r="M231" s="84" t="s">
        <v>51</v>
      </c>
      <c r="N231" s="83" t="s">
        <v>52</v>
      </c>
      <c r="O231" s="85">
        <v>103</v>
      </c>
      <c r="P231" s="85"/>
      <c r="Q231" s="85">
        <f t="shared" si="28"/>
        <v>103</v>
      </c>
      <c r="R231" s="86">
        <v>8900</v>
      </c>
      <c r="S231" s="87">
        <f t="shared" si="29"/>
        <v>916700</v>
      </c>
      <c r="T231" s="87">
        <f t="shared" si="30"/>
        <v>275010</v>
      </c>
      <c r="U231" s="87">
        <f>VLOOKUP(B231,'Tranche 1-3 2024'!$B$12:$BB$441,53,FALSE)</f>
        <v>916700</v>
      </c>
      <c r="V231" s="87">
        <f t="shared" si="31"/>
        <v>0</v>
      </c>
      <c r="W231" s="87">
        <f t="shared" si="32"/>
        <v>275010</v>
      </c>
      <c r="X231" s="88">
        <f t="shared" si="33"/>
        <v>275010</v>
      </c>
      <c r="Y231" s="84" t="s">
        <v>53</v>
      </c>
      <c r="Z231" s="84" t="s">
        <v>53</v>
      </c>
      <c r="AA231" s="84" t="s">
        <v>53</v>
      </c>
      <c r="AB231" s="84" t="s">
        <v>53</v>
      </c>
      <c r="AC231" s="84" t="s">
        <v>53</v>
      </c>
      <c r="AD231" s="84" t="s">
        <v>53</v>
      </c>
      <c r="AE231" s="84" t="s">
        <v>51</v>
      </c>
      <c r="AF231" s="84" t="s">
        <v>51</v>
      </c>
      <c r="AG231" s="5"/>
    </row>
    <row r="232" spans="1:33" x14ac:dyDescent="0.25">
      <c r="A232" s="94">
        <f t="shared" si="27"/>
        <v>221</v>
      </c>
      <c r="B232" s="99" t="s">
        <v>1165</v>
      </c>
      <c r="C232" s="83" t="s">
        <v>1166</v>
      </c>
      <c r="D232" s="83" t="s">
        <v>43</v>
      </c>
      <c r="E232" s="83" t="s">
        <v>1135</v>
      </c>
      <c r="F232" s="83" t="s">
        <v>58</v>
      </c>
      <c r="G232" s="83" t="s">
        <v>59</v>
      </c>
      <c r="H232" s="83" t="s">
        <v>1129</v>
      </c>
      <c r="I232" s="83" t="s">
        <v>1130</v>
      </c>
      <c r="J232" s="83" t="s">
        <v>1167</v>
      </c>
      <c r="K232" s="83" t="s">
        <v>1168</v>
      </c>
      <c r="L232" s="83" t="s">
        <v>3</v>
      </c>
      <c r="M232" s="84" t="s">
        <v>51</v>
      </c>
      <c r="N232" s="83" t="s">
        <v>76</v>
      </c>
      <c r="O232" s="85">
        <v>520</v>
      </c>
      <c r="P232" s="85">
        <f>VLOOKUP(B232,'[1]Student Wthout BRN'!AF$3:AG$294,2,FALSE)</f>
        <v>136</v>
      </c>
      <c r="Q232" s="85">
        <f t="shared" si="28"/>
        <v>384</v>
      </c>
      <c r="R232" s="86">
        <v>8900</v>
      </c>
      <c r="S232" s="87">
        <f t="shared" si="29"/>
        <v>3417600</v>
      </c>
      <c r="T232" s="87">
        <f t="shared" si="30"/>
        <v>1025280</v>
      </c>
      <c r="U232" s="87">
        <f>VLOOKUP(B232,'Tranche 1-3 2024'!$B$12:$BB$441,53,FALSE)</f>
        <v>4628000</v>
      </c>
      <c r="V232" s="87">
        <f t="shared" si="31"/>
        <v>0</v>
      </c>
      <c r="W232" s="87">
        <f t="shared" si="32"/>
        <v>1025280</v>
      </c>
      <c r="X232" s="88">
        <f t="shared" si="33"/>
        <v>1025280</v>
      </c>
      <c r="Y232" s="84" t="s">
        <v>53</v>
      </c>
      <c r="Z232" s="84" t="s">
        <v>53</v>
      </c>
      <c r="AA232" s="84" t="s">
        <v>53</v>
      </c>
      <c r="AB232" s="84" t="s">
        <v>53</v>
      </c>
      <c r="AC232" s="84" t="s">
        <v>53</v>
      </c>
      <c r="AD232" s="84" t="s">
        <v>53</v>
      </c>
      <c r="AE232" s="84" t="s">
        <v>51</v>
      </c>
      <c r="AF232" s="84" t="s">
        <v>51</v>
      </c>
      <c r="AG232" s="5"/>
    </row>
    <row r="233" spans="1:33" x14ac:dyDescent="0.25">
      <c r="A233" s="94">
        <f t="shared" si="27"/>
        <v>222</v>
      </c>
      <c r="B233" s="99" t="s">
        <v>1242</v>
      </c>
      <c r="C233" s="83" t="s">
        <v>1243</v>
      </c>
      <c r="D233" s="83" t="s">
        <v>43</v>
      </c>
      <c r="E233" s="83" t="s">
        <v>1135</v>
      </c>
      <c r="F233" s="83" t="s">
        <v>58</v>
      </c>
      <c r="G233" s="83" t="s">
        <v>59</v>
      </c>
      <c r="H233" s="83" t="s">
        <v>1181</v>
      </c>
      <c r="I233" s="83" t="s">
        <v>1130</v>
      </c>
      <c r="J233" s="83" t="s">
        <v>1244</v>
      </c>
      <c r="K233" s="83" t="s">
        <v>1245</v>
      </c>
      <c r="L233" s="83" t="s">
        <v>3</v>
      </c>
      <c r="M233" s="84" t="s">
        <v>51</v>
      </c>
      <c r="N233" s="83" t="s">
        <v>76</v>
      </c>
      <c r="O233" s="85">
        <v>128</v>
      </c>
      <c r="P233" s="85">
        <f>VLOOKUP(B233,'[1]Student Wthout BRN'!AF$3:AG$294,2,FALSE)</f>
        <v>41</v>
      </c>
      <c r="Q233" s="85">
        <f t="shared" si="28"/>
        <v>87</v>
      </c>
      <c r="R233" s="86">
        <v>8900</v>
      </c>
      <c r="S233" s="87">
        <f t="shared" si="29"/>
        <v>774300</v>
      </c>
      <c r="T233" s="87">
        <f t="shared" si="30"/>
        <v>232290</v>
      </c>
      <c r="U233" s="87">
        <f>VLOOKUP(B233,'Tranche 1-3 2024'!$B$12:$BB$441,53,FALSE)</f>
        <v>1139200</v>
      </c>
      <c r="V233" s="87">
        <f t="shared" si="31"/>
        <v>0</v>
      </c>
      <c r="W233" s="87">
        <f t="shared" si="32"/>
        <v>232290</v>
      </c>
      <c r="X233" s="88">
        <f t="shared" si="33"/>
        <v>232290</v>
      </c>
      <c r="Y233" s="84" t="s">
        <v>53</v>
      </c>
      <c r="Z233" s="84" t="s">
        <v>53</v>
      </c>
      <c r="AA233" s="84" t="s">
        <v>53</v>
      </c>
      <c r="AB233" s="84" t="s">
        <v>53</v>
      </c>
      <c r="AC233" s="84" t="s">
        <v>53</v>
      </c>
      <c r="AD233" s="84" t="s">
        <v>53</v>
      </c>
      <c r="AE233" s="84" t="s">
        <v>51</v>
      </c>
      <c r="AF233" s="84" t="s">
        <v>51</v>
      </c>
      <c r="AG233" s="5"/>
    </row>
    <row r="234" spans="1:33" x14ac:dyDescent="0.25">
      <c r="A234" s="94">
        <f t="shared" si="27"/>
        <v>223</v>
      </c>
      <c r="B234" s="99" t="s">
        <v>372</v>
      </c>
      <c r="C234" s="83" t="s">
        <v>373</v>
      </c>
      <c r="D234" s="83" t="s">
        <v>56</v>
      </c>
      <c r="E234" s="83" t="s">
        <v>179</v>
      </c>
      <c r="F234" s="83" t="s">
        <v>45</v>
      </c>
      <c r="G234" s="83" t="s">
        <v>46</v>
      </c>
      <c r="H234" s="83" t="s">
        <v>167</v>
      </c>
      <c r="I234" s="83" t="s">
        <v>168</v>
      </c>
      <c r="J234" s="83" t="s">
        <v>374</v>
      </c>
      <c r="K234" s="83" t="s">
        <v>375</v>
      </c>
      <c r="L234" s="83" t="s">
        <v>3</v>
      </c>
      <c r="M234" s="84" t="s">
        <v>51</v>
      </c>
      <c r="N234" s="83" t="s">
        <v>52</v>
      </c>
      <c r="O234" s="85">
        <v>35</v>
      </c>
      <c r="P234" s="85"/>
      <c r="Q234" s="85">
        <f t="shared" si="28"/>
        <v>35</v>
      </c>
      <c r="R234" s="86">
        <v>8900</v>
      </c>
      <c r="S234" s="87">
        <f t="shared" si="29"/>
        <v>311500</v>
      </c>
      <c r="T234" s="87">
        <f t="shared" si="30"/>
        <v>93450</v>
      </c>
      <c r="U234" s="87">
        <f>VLOOKUP(B234,'Tranche 1-3 2024'!$B$12:$BB$441,53,FALSE)</f>
        <v>311500</v>
      </c>
      <c r="V234" s="87">
        <f t="shared" si="31"/>
        <v>0</v>
      </c>
      <c r="W234" s="87">
        <f t="shared" si="32"/>
        <v>93450</v>
      </c>
      <c r="X234" s="88">
        <f t="shared" si="33"/>
        <v>93450</v>
      </c>
      <c r="Y234" s="84" t="s">
        <v>53</v>
      </c>
      <c r="Z234" s="84" t="s">
        <v>53</v>
      </c>
      <c r="AA234" s="84" t="s">
        <v>53</v>
      </c>
      <c r="AB234" s="84" t="s">
        <v>53</v>
      </c>
      <c r="AC234" s="84" t="s">
        <v>53</v>
      </c>
      <c r="AD234" s="84" t="s">
        <v>53</v>
      </c>
      <c r="AE234" s="84" t="s">
        <v>51</v>
      </c>
      <c r="AF234" s="84" t="s">
        <v>51</v>
      </c>
      <c r="AG234" s="5"/>
    </row>
    <row r="235" spans="1:33" x14ac:dyDescent="0.25">
      <c r="A235" s="94">
        <f t="shared" si="27"/>
        <v>224</v>
      </c>
      <c r="B235" s="102" t="s">
        <v>1869</v>
      </c>
      <c r="C235" s="83" t="s">
        <v>1870</v>
      </c>
      <c r="D235" s="83" t="s">
        <v>43</v>
      </c>
      <c r="E235" s="83"/>
      <c r="F235" s="83" t="s">
        <v>45</v>
      </c>
      <c r="G235" s="83" t="s">
        <v>46</v>
      </c>
      <c r="H235" s="83" t="s">
        <v>167</v>
      </c>
      <c r="I235" s="83" t="s">
        <v>168</v>
      </c>
      <c r="J235" s="101" t="s">
        <v>1871</v>
      </c>
      <c r="K235" s="83" t="s">
        <v>1872</v>
      </c>
      <c r="L235" s="83" t="s">
        <v>3</v>
      </c>
      <c r="M235" s="84" t="s">
        <v>51</v>
      </c>
      <c r="N235" s="83" t="s">
        <v>52</v>
      </c>
      <c r="O235" s="85">
        <v>27</v>
      </c>
      <c r="P235" s="85"/>
      <c r="Q235" s="85">
        <f t="shared" si="28"/>
        <v>27</v>
      </c>
      <c r="R235" s="86">
        <v>8900</v>
      </c>
      <c r="S235" s="87">
        <f t="shared" si="29"/>
        <v>240300</v>
      </c>
      <c r="T235" s="87">
        <f t="shared" si="30"/>
        <v>72090</v>
      </c>
      <c r="U235" s="87">
        <v>0</v>
      </c>
      <c r="V235" s="87">
        <v>0</v>
      </c>
      <c r="W235" s="87">
        <f t="shared" si="32"/>
        <v>72090</v>
      </c>
      <c r="X235" s="88">
        <f t="shared" si="33"/>
        <v>72090</v>
      </c>
      <c r="Y235" s="89"/>
      <c r="Z235" s="84"/>
      <c r="AA235" s="84"/>
      <c r="AB235" s="84"/>
      <c r="AC235" s="84"/>
      <c r="AD235" s="84"/>
      <c r="AE235" s="84"/>
      <c r="AF235" s="84"/>
      <c r="AG235" s="5"/>
    </row>
    <row r="236" spans="1:33" x14ac:dyDescent="0.25">
      <c r="A236" s="94">
        <f t="shared" si="27"/>
        <v>225</v>
      </c>
      <c r="B236" s="99" t="s">
        <v>487</v>
      </c>
      <c r="C236" s="83" t="s">
        <v>488</v>
      </c>
      <c r="D236" s="83" t="s">
        <v>43</v>
      </c>
      <c r="E236" s="83" t="s">
        <v>166</v>
      </c>
      <c r="F236" s="83" t="s">
        <v>58</v>
      </c>
      <c r="G236" s="83" t="s">
        <v>59</v>
      </c>
      <c r="H236" s="83" t="s">
        <v>167</v>
      </c>
      <c r="I236" s="83" t="s">
        <v>168</v>
      </c>
      <c r="J236" s="83" t="s">
        <v>489</v>
      </c>
      <c r="K236" s="83" t="s">
        <v>490</v>
      </c>
      <c r="L236" s="83" t="s">
        <v>3</v>
      </c>
      <c r="M236" s="84" t="s">
        <v>51</v>
      </c>
      <c r="N236" s="83" t="s">
        <v>52</v>
      </c>
      <c r="O236" s="85">
        <v>31</v>
      </c>
      <c r="P236" s="85"/>
      <c r="Q236" s="85">
        <f t="shared" si="28"/>
        <v>31</v>
      </c>
      <c r="R236" s="86">
        <v>8900</v>
      </c>
      <c r="S236" s="87">
        <f t="shared" si="29"/>
        <v>275900</v>
      </c>
      <c r="T236" s="87">
        <f t="shared" si="30"/>
        <v>82770</v>
      </c>
      <c r="U236" s="87">
        <f>VLOOKUP(B236,'Tranche 1-3 2024'!$B$12:$BB$441,53,FALSE)</f>
        <v>275900</v>
      </c>
      <c r="V236" s="87">
        <f>O236*R236-U236</f>
        <v>0</v>
      </c>
      <c r="W236" s="87">
        <f t="shared" si="32"/>
        <v>82770</v>
      </c>
      <c r="X236" s="88">
        <f t="shared" si="33"/>
        <v>82770</v>
      </c>
      <c r="Y236" s="89" t="s">
        <v>53</v>
      </c>
      <c r="Z236" s="84" t="s">
        <v>53</v>
      </c>
      <c r="AA236" s="84" t="s">
        <v>53</v>
      </c>
      <c r="AB236" s="84" t="s">
        <v>53</v>
      </c>
      <c r="AC236" s="84" t="s">
        <v>53</v>
      </c>
      <c r="AD236" s="84" t="s">
        <v>53</v>
      </c>
      <c r="AE236" s="84" t="s">
        <v>51</v>
      </c>
      <c r="AF236" s="84" t="s">
        <v>51</v>
      </c>
      <c r="AG236" s="5"/>
    </row>
    <row r="237" spans="1:33" s="93" customFormat="1" ht="18.75" x14ac:dyDescent="0.25">
      <c r="B237" s="90"/>
      <c r="C237" s="95" t="s">
        <v>1864</v>
      </c>
      <c r="D237" s="96"/>
      <c r="E237" s="97"/>
      <c r="F237" s="90"/>
      <c r="G237" s="90"/>
      <c r="H237" s="90"/>
      <c r="I237" s="90"/>
      <c r="J237" s="90"/>
      <c r="K237" s="90"/>
      <c r="L237" s="90"/>
      <c r="M237" s="90"/>
      <c r="N237" s="90"/>
      <c r="O237" s="92">
        <f>SUM(O12:O236)</f>
        <v>30152</v>
      </c>
      <c r="P237" s="92">
        <f>SUM(P12:P236)</f>
        <v>2052</v>
      </c>
      <c r="Q237" s="92">
        <f>SUM(Q12:Q236)</f>
        <v>28100</v>
      </c>
      <c r="R237" s="92">
        <v>8900</v>
      </c>
      <c r="S237" s="92">
        <f t="shared" ref="S237:X237" si="34">SUM(S12:S236)</f>
        <v>250090000</v>
      </c>
      <c r="T237" s="92">
        <f t="shared" si="34"/>
        <v>75027000</v>
      </c>
      <c r="U237" s="92">
        <f t="shared" si="34"/>
        <v>268290500</v>
      </c>
      <c r="V237" s="92">
        <f t="shared" si="34"/>
        <v>-178000</v>
      </c>
      <c r="W237" s="92">
        <f t="shared" si="34"/>
        <v>74849000</v>
      </c>
      <c r="X237" s="92">
        <f t="shared" si="34"/>
        <v>74849000</v>
      </c>
      <c r="Y237" s="82"/>
      <c r="Z237" s="82"/>
      <c r="AA237" s="82"/>
      <c r="AB237" s="82"/>
      <c r="AC237" s="82"/>
      <c r="AD237" s="82"/>
      <c r="AE237" s="82"/>
      <c r="AF237" s="82"/>
      <c r="AG237" s="82"/>
    </row>
  </sheetData>
  <autoFilter ref="A11:AG11" xr:uid="{19A6A53B-6265-4E72-9733-F8AB97590F89}"/>
  <pageMargins left="0.75" right="0.75" top="0.75" bottom="0.5" header="0.5" footer="0.75"/>
  <pageSetup scale="4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496B-3DC8-4BBF-9B33-C968A5EBE92E}">
  <sheetPr>
    <tabColor rgb="FFFFC000"/>
  </sheetPr>
  <dimension ref="A2:AC232"/>
  <sheetViews>
    <sheetView tabSelected="1" topLeftCell="A168" workbookViewId="0">
      <selection activeCell="AB30" sqref="AB30"/>
    </sheetView>
  </sheetViews>
  <sheetFormatPr defaultRowHeight="15" x14ac:dyDescent="0.25"/>
  <cols>
    <col min="1" max="1" width="4.7109375" style="6" customWidth="1"/>
    <col min="2" max="2" width="15.28515625" style="6" customWidth="1"/>
    <col min="3" max="3" width="12.42578125" style="6" customWidth="1"/>
    <col min="4" max="4" width="48.42578125" style="6" customWidth="1"/>
    <col min="5" max="5" width="11.28515625" style="6" customWidth="1"/>
    <col min="6" max="9" width="0" style="6" hidden="1" customWidth="1"/>
    <col min="10" max="10" width="25.28515625" style="6" hidden="1" customWidth="1"/>
    <col min="11" max="11" width="16.42578125" style="6" customWidth="1"/>
    <col min="12" max="12" width="46.85546875" style="6" customWidth="1"/>
    <col min="13" max="17" width="0" style="6" hidden="1" customWidth="1"/>
    <col min="18" max="18" width="13.28515625" style="6" hidden="1" customWidth="1"/>
    <col min="19" max="19" width="12.140625" style="6" hidden="1" customWidth="1"/>
    <col min="20" max="21" width="0" style="6" hidden="1" customWidth="1"/>
    <col min="22" max="22" width="19.140625" style="6" customWidth="1"/>
    <col min="23" max="23" width="27.85546875" style="6" customWidth="1"/>
    <col min="24" max="26" width="9.140625" style="6"/>
    <col min="27" max="27" width="29" style="6" customWidth="1"/>
    <col min="28" max="16384" width="9.140625" style="6"/>
  </cols>
  <sheetData>
    <row r="2" spans="1:28" ht="26.25" x14ac:dyDescent="0.4">
      <c r="A2" s="129"/>
      <c r="B2" s="130" t="s">
        <v>1885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24"/>
      <c r="Y2" s="124"/>
      <c r="Z2" s="124"/>
      <c r="AA2" s="124"/>
      <c r="AB2" s="124"/>
    </row>
    <row r="3" spans="1:28" ht="60.75" customHeight="1" x14ac:dyDescent="0.25">
      <c r="A3" s="103" t="s">
        <v>1784</v>
      </c>
      <c r="B3" s="104" t="s">
        <v>13</v>
      </c>
      <c r="C3" s="104" t="s">
        <v>20</v>
      </c>
      <c r="D3" s="104" t="s">
        <v>14</v>
      </c>
      <c r="E3" s="104" t="s">
        <v>15</v>
      </c>
      <c r="F3" s="104" t="s">
        <v>1785</v>
      </c>
      <c r="G3" s="104" t="s">
        <v>16</v>
      </c>
      <c r="H3" s="104" t="s">
        <v>17</v>
      </c>
      <c r="I3" s="104" t="s">
        <v>18</v>
      </c>
      <c r="J3" s="104" t="s">
        <v>19</v>
      </c>
      <c r="K3" s="104" t="s">
        <v>21</v>
      </c>
      <c r="L3" s="104" t="s">
        <v>22</v>
      </c>
      <c r="M3" s="104" t="s">
        <v>2</v>
      </c>
      <c r="N3" s="104" t="s">
        <v>23</v>
      </c>
      <c r="O3" s="104" t="s">
        <v>24</v>
      </c>
      <c r="P3" s="104" t="s">
        <v>1875</v>
      </c>
      <c r="Q3" s="104" t="s">
        <v>26</v>
      </c>
      <c r="R3" s="104" t="s">
        <v>1876</v>
      </c>
      <c r="S3" s="104" t="s">
        <v>1877</v>
      </c>
      <c r="T3" s="104" t="s">
        <v>1878</v>
      </c>
      <c r="U3" s="104" t="s">
        <v>1879</v>
      </c>
      <c r="V3" s="104" t="s">
        <v>1886</v>
      </c>
      <c r="W3" s="105" t="s">
        <v>1823</v>
      </c>
    </row>
    <row r="4" spans="1:28" x14ac:dyDescent="0.25">
      <c r="A4" s="106">
        <v>1</v>
      </c>
      <c r="B4" s="107" t="s">
        <v>775</v>
      </c>
      <c r="C4" s="142" t="s">
        <v>779</v>
      </c>
      <c r="D4" s="62" t="s">
        <v>776</v>
      </c>
      <c r="E4" s="62" t="s">
        <v>43</v>
      </c>
      <c r="F4" s="62" t="s">
        <v>1840</v>
      </c>
      <c r="G4" s="62" t="s">
        <v>777</v>
      </c>
      <c r="H4" s="62" t="s">
        <v>58</v>
      </c>
      <c r="I4" s="62" t="s">
        <v>59</v>
      </c>
      <c r="J4" s="62" t="s">
        <v>778</v>
      </c>
      <c r="K4" s="62" t="s">
        <v>780</v>
      </c>
      <c r="L4" s="62" t="s">
        <v>781</v>
      </c>
      <c r="M4" s="62" t="s">
        <v>3</v>
      </c>
      <c r="N4" s="64" t="s">
        <v>51</v>
      </c>
      <c r="O4" s="62" t="s">
        <v>52</v>
      </c>
      <c r="P4" s="108">
        <v>209</v>
      </c>
      <c r="Q4" s="109">
        <v>8900</v>
      </c>
      <c r="R4" s="66">
        <v>1860100</v>
      </c>
      <c r="S4" s="66">
        <v>558030</v>
      </c>
      <c r="T4" s="110">
        <v>0</v>
      </c>
      <c r="U4" s="66"/>
      <c r="V4" s="66">
        <v>558030</v>
      </c>
      <c r="W4" s="64" t="s">
        <v>1880</v>
      </c>
    </row>
    <row r="5" spans="1:28" x14ac:dyDescent="0.25">
      <c r="A5" s="106">
        <v>2</v>
      </c>
      <c r="B5" s="107" t="s">
        <v>984</v>
      </c>
      <c r="C5" s="142" t="s">
        <v>779</v>
      </c>
      <c r="D5" s="62" t="s">
        <v>985</v>
      </c>
      <c r="E5" s="62" t="s">
        <v>56</v>
      </c>
      <c r="F5" s="62" t="s">
        <v>1833</v>
      </c>
      <c r="G5" s="62" t="s">
        <v>179</v>
      </c>
      <c r="H5" s="62" t="s">
        <v>45</v>
      </c>
      <c r="I5" s="62" t="s">
        <v>46</v>
      </c>
      <c r="J5" s="62" t="s">
        <v>778</v>
      </c>
      <c r="K5" s="62" t="s">
        <v>986</v>
      </c>
      <c r="L5" s="62" t="s">
        <v>987</v>
      </c>
      <c r="M5" s="62" t="s">
        <v>3</v>
      </c>
      <c r="N5" s="64" t="s">
        <v>51</v>
      </c>
      <c r="O5" s="62" t="s">
        <v>52</v>
      </c>
      <c r="P5" s="108">
        <v>58</v>
      </c>
      <c r="Q5" s="109">
        <v>8900</v>
      </c>
      <c r="R5" s="66">
        <v>516200</v>
      </c>
      <c r="S5" s="66">
        <v>154860</v>
      </c>
      <c r="T5" s="110">
        <v>0</v>
      </c>
      <c r="U5" s="66"/>
      <c r="V5" s="66">
        <v>154860</v>
      </c>
      <c r="W5" s="64" t="s">
        <v>1880</v>
      </c>
    </row>
    <row r="6" spans="1:28" x14ac:dyDescent="0.25">
      <c r="A6" s="106">
        <v>3</v>
      </c>
      <c r="B6" s="107" t="s">
        <v>786</v>
      </c>
      <c r="C6" s="142" t="s">
        <v>779</v>
      </c>
      <c r="D6" s="62" t="s">
        <v>787</v>
      </c>
      <c r="E6" s="62" t="s">
        <v>43</v>
      </c>
      <c r="F6" s="62" t="s">
        <v>1840</v>
      </c>
      <c r="G6" s="62" t="s">
        <v>777</v>
      </c>
      <c r="H6" s="62" t="s">
        <v>58</v>
      </c>
      <c r="I6" s="62" t="s">
        <v>59</v>
      </c>
      <c r="J6" s="62" t="s">
        <v>778</v>
      </c>
      <c r="K6" s="62" t="s">
        <v>788</v>
      </c>
      <c r="L6" s="62" t="s">
        <v>789</v>
      </c>
      <c r="M6" s="62" t="s">
        <v>3</v>
      </c>
      <c r="N6" s="64" t="s">
        <v>53</v>
      </c>
      <c r="O6" s="62" t="s">
        <v>76</v>
      </c>
      <c r="P6" s="108">
        <v>259</v>
      </c>
      <c r="Q6" s="109">
        <v>8900</v>
      </c>
      <c r="R6" s="66">
        <v>2305100</v>
      </c>
      <c r="S6" s="66">
        <v>691530</v>
      </c>
      <c r="T6" s="110">
        <v>0</v>
      </c>
      <c r="U6" s="66"/>
      <c r="V6" s="66">
        <v>691530</v>
      </c>
      <c r="W6" s="64" t="s">
        <v>1881</v>
      </c>
    </row>
    <row r="7" spans="1:28" x14ac:dyDescent="0.25">
      <c r="A7" s="106">
        <v>4</v>
      </c>
      <c r="B7" s="107" t="s">
        <v>1016</v>
      </c>
      <c r="C7" s="142" t="s">
        <v>779</v>
      </c>
      <c r="D7" s="62" t="s">
        <v>1017</v>
      </c>
      <c r="E7" s="62" t="s">
        <v>43</v>
      </c>
      <c r="F7" s="62" t="s">
        <v>1828</v>
      </c>
      <c r="G7" s="62" t="s">
        <v>68</v>
      </c>
      <c r="H7" s="62" t="s">
        <v>45</v>
      </c>
      <c r="I7" s="62" t="s">
        <v>46</v>
      </c>
      <c r="J7" s="62" t="s">
        <v>976</v>
      </c>
      <c r="K7" s="62" t="s">
        <v>1018</v>
      </c>
      <c r="L7" s="62" t="s">
        <v>1019</v>
      </c>
      <c r="M7" s="62" t="s">
        <v>3</v>
      </c>
      <c r="N7" s="64" t="s">
        <v>51</v>
      </c>
      <c r="O7" s="62" t="s">
        <v>52</v>
      </c>
      <c r="P7" s="108">
        <v>35</v>
      </c>
      <c r="Q7" s="109">
        <v>8900</v>
      </c>
      <c r="R7" s="66">
        <v>311500</v>
      </c>
      <c r="S7" s="66">
        <v>93450</v>
      </c>
      <c r="T7" s="110">
        <v>0</v>
      </c>
      <c r="U7" s="66"/>
      <c r="V7" s="66">
        <v>93450</v>
      </c>
      <c r="W7" s="64" t="s">
        <v>1880</v>
      </c>
      <c r="Z7" s="131" t="s">
        <v>1888</v>
      </c>
      <c r="AA7" s="132"/>
    </row>
    <row r="8" spans="1:28" x14ac:dyDescent="0.25">
      <c r="A8" s="106">
        <v>5</v>
      </c>
      <c r="B8" s="107" t="s">
        <v>790</v>
      </c>
      <c r="C8" s="142" t="s">
        <v>779</v>
      </c>
      <c r="D8" s="62" t="s">
        <v>791</v>
      </c>
      <c r="E8" s="62" t="s">
        <v>56</v>
      </c>
      <c r="F8" s="62" t="s">
        <v>1840</v>
      </c>
      <c r="G8" s="62" t="s">
        <v>777</v>
      </c>
      <c r="H8" s="62" t="s">
        <v>58</v>
      </c>
      <c r="I8" s="62" t="s">
        <v>59</v>
      </c>
      <c r="J8" s="62" t="s">
        <v>778</v>
      </c>
      <c r="K8" s="62" t="s">
        <v>792</v>
      </c>
      <c r="L8" s="62" t="s">
        <v>793</v>
      </c>
      <c r="M8" s="62" t="s">
        <v>3</v>
      </c>
      <c r="N8" s="64" t="s">
        <v>51</v>
      </c>
      <c r="O8" s="62" t="s">
        <v>52</v>
      </c>
      <c r="P8" s="108">
        <v>88</v>
      </c>
      <c r="Q8" s="109">
        <v>8900</v>
      </c>
      <c r="R8" s="66">
        <v>783200</v>
      </c>
      <c r="S8" s="66">
        <v>234960</v>
      </c>
      <c r="T8" s="110">
        <v>0</v>
      </c>
      <c r="U8" s="66"/>
      <c r="V8" s="66">
        <v>234960</v>
      </c>
      <c r="W8" s="64" t="s">
        <v>1882</v>
      </c>
      <c r="Z8" s="133" t="s">
        <v>1889</v>
      </c>
      <c r="AA8" s="133" t="s">
        <v>1890</v>
      </c>
    </row>
    <row r="9" spans="1:28" x14ac:dyDescent="0.25">
      <c r="A9" s="106">
        <v>6</v>
      </c>
      <c r="B9" s="107" t="s">
        <v>794</v>
      </c>
      <c r="C9" s="142" t="s">
        <v>779</v>
      </c>
      <c r="D9" s="62" t="s">
        <v>795</v>
      </c>
      <c r="E9" s="62" t="s">
        <v>43</v>
      </c>
      <c r="F9" s="62" t="s">
        <v>1840</v>
      </c>
      <c r="G9" s="62" t="s">
        <v>777</v>
      </c>
      <c r="H9" s="62" t="s">
        <v>58</v>
      </c>
      <c r="I9" s="62" t="s">
        <v>59</v>
      </c>
      <c r="J9" s="62" t="s">
        <v>778</v>
      </c>
      <c r="K9" s="62" t="s">
        <v>796</v>
      </c>
      <c r="L9" s="62" t="s">
        <v>797</v>
      </c>
      <c r="M9" s="62" t="s">
        <v>3</v>
      </c>
      <c r="N9" s="64" t="s">
        <v>51</v>
      </c>
      <c r="O9" s="62" t="s">
        <v>52</v>
      </c>
      <c r="P9" s="108">
        <v>129</v>
      </c>
      <c r="Q9" s="109">
        <v>8900</v>
      </c>
      <c r="R9" s="66">
        <v>1148100</v>
      </c>
      <c r="S9" s="66">
        <v>344430</v>
      </c>
      <c r="T9" s="110">
        <v>0</v>
      </c>
      <c r="U9" s="66"/>
      <c r="V9" s="66">
        <v>344430</v>
      </c>
      <c r="W9" s="64" t="s">
        <v>1880</v>
      </c>
      <c r="Z9" s="134" t="s">
        <v>779</v>
      </c>
      <c r="AA9" s="135">
        <v>72</v>
      </c>
    </row>
    <row r="10" spans="1:28" x14ac:dyDescent="0.25">
      <c r="A10" s="106">
        <v>7</v>
      </c>
      <c r="B10" s="107" t="s">
        <v>798</v>
      </c>
      <c r="C10" s="142" t="s">
        <v>779</v>
      </c>
      <c r="D10" s="62" t="s">
        <v>799</v>
      </c>
      <c r="E10" s="62" t="s">
        <v>56</v>
      </c>
      <c r="F10" s="62" t="s">
        <v>1834</v>
      </c>
      <c r="G10" s="62" t="s">
        <v>304</v>
      </c>
      <c r="H10" s="62" t="s">
        <v>45</v>
      </c>
      <c r="I10" s="62" t="s">
        <v>46</v>
      </c>
      <c r="J10" s="62" t="s">
        <v>778</v>
      </c>
      <c r="K10" s="62" t="s">
        <v>800</v>
      </c>
      <c r="L10" s="62" t="s">
        <v>801</v>
      </c>
      <c r="M10" s="62" t="s">
        <v>3</v>
      </c>
      <c r="N10" s="64" t="s">
        <v>51</v>
      </c>
      <c r="O10" s="62" t="s">
        <v>52</v>
      </c>
      <c r="P10" s="108">
        <v>21</v>
      </c>
      <c r="Q10" s="109">
        <v>8900</v>
      </c>
      <c r="R10" s="66">
        <v>186900</v>
      </c>
      <c r="S10" s="66">
        <v>56070</v>
      </c>
      <c r="T10" s="110">
        <v>0</v>
      </c>
      <c r="U10" s="66"/>
      <c r="V10" s="66">
        <v>56070</v>
      </c>
      <c r="W10" s="64" t="s">
        <v>1880</v>
      </c>
      <c r="Z10" s="136" t="s">
        <v>528</v>
      </c>
      <c r="AA10" s="135">
        <v>6</v>
      </c>
    </row>
    <row r="11" spans="1:28" x14ac:dyDescent="0.25">
      <c r="A11" s="106">
        <v>8</v>
      </c>
      <c r="B11" s="107" t="s">
        <v>802</v>
      </c>
      <c r="C11" s="142" t="s">
        <v>779</v>
      </c>
      <c r="D11" s="62" t="s">
        <v>803</v>
      </c>
      <c r="E11" s="62" t="s">
        <v>43</v>
      </c>
      <c r="F11" s="62" t="s">
        <v>1840</v>
      </c>
      <c r="G11" s="62" t="s">
        <v>777</v>
      </c>
      <c r="H11" s="62" t="s">
        <v>58</v>
      </c>
      <c r="I11" s="62" t="s">
        <v>59</v>
      </c>
      <c r="J11" s="62" t="s">
        <v>778</v>
      </c>
      <c r="K11" s="62" t="s">
        <v>804</v>
      </c>
      <c r="L11" s="62" t="s">
        <v>805</v>
      </c>
      <c r="M11" s="62" t="s">
        <v>3</v>
      </c>
      <c r="N11" s="64" t="s">
        <v>51</v>
      </c>
      <c r="O11" s="62" t="s">
        <v>52</v>
      </c>
      <c r="P11" s="108">
        <v>214</v>
      </c>
      <c r="Q11" s="109">
        <v>8900</v>
      </c>
      <c r="R11" s="66">
        <v>1904600</v>
      </c>
      <c r="S11" s="66">
        <v>571380</v>
      </c>
      <c r="T11" s="110">
        <v>0</v>
      </c>
      <c r="U11" s="66"/>
      <c r="V11" s="66">
        <v>571380</v>
      </c>
      <c r="W11" s="64" t="s">
        <v>1881</v>
      </c>
      <c r="Z11" s="137" t="s">
        <v>1891</v>
      </c>
      <c r="AA11" s="135">
        <v>47</v>
      </c>
    </row>
    <row r="12" spans="1:28" x14ac:dyDescent="0.25">
      <c r="A12" s="106">
        <v>9</v>
      </c>
      <c r="B12" s="107" t="s">
        <v>1020</v>
      </c>
      <c r="C12" s="142" t="s">
        <v>779</v>
      </c>
      <c r="D12" s="62" t="s">
        <v>1021</v>
      </c>
      <c r="E12" s="62" t="s">
        <v>43</v>
      </c>
      <c r="F12" s="62" t="s">
        <v>1840</v>
      </c>
      <c r="G12" s="62" t="s">
        <v>777</v>
      </c>
      <c r="H12" s="62" t="s">
        <v>58</v>
      </c>
      <c r="I12" s="62" t="s">
        <v>59</v>
      </c>
      <c r="J12" s="62" t="s">
        <v>976</v>
      </c>
      <c r="K12" s="62" t="s">
        <v>1022</v>
      </c>
      <c r="L12" s="62" t="s">
        <v>1023</v>
      </c>
      <c r="M12" s="62" t="s">
        <v>3</v>
      </c>
      <c r="N12" s="64" t="s">
        <v>51</v>
      </c>
      <c r="O12" s="62" t="s">
        <v>52</v>
      </c>
      <c r="P12" s="108">
        <v>58</v>
      </c>
      <c r="Q12" s="109">
        <v>8900</v>
      </c>
      <c r="R12" s="66">
        <v>516200</v>
      </c>
      <c r="S12" s="66">
        <v>154860</v>
      </c>
      <c r="T12" s="110">
        <v>0</v>
      </c>
      <c r="U12" s="66"/>
      <c r="V12" s="66">
        <v>154860</v>
      </c>
      <c r="W12" s="64" t="s">
        <v>1880</v>
      </c>
      <c r="Z12" s="138" t="s">
        <v>1130</v>
      </c>
      <c r="AA12" s="135">
        <v>33</v>
      </c>
    </row>
    <row r="13" spans="1:28" x14ac:dyDescent="0.25">
      <c r="A13" s="106">
        <v>10</v>
      </c>
      <c r="B13" s="107" t="s">
        <v>988</v>
      </c>
      <c r="C13" s="142" t="s">
        <v>779</v>
      </c>
      <c r="D13" s="62" t="s">
        <v>989</v>
      </c>
      <c r="E13" s="62" t="s">
        <v>56</v>
      </c>
      <c r="F13" s="62" t="s">
        <v>1834</v>
      </c>
      <c r="G13" s="62" t="s">
        <v>304</v>
      </c>
      <c r="H13" s="62" t="s">
        <v>45</v>
      </c>
      <c r="I13" s="62" t="s">
        <v>46</v>
      </c>
      <c r="J13" s="62" t="s">
        <v>990</v>
      </c>
      <c r="K13" s="62" t="s">
        <v>991</v>
      </c>
      <c r="L13" s="62" t="s">
        <v>992</v>
      </c>
      <c r="M13" s="62" t="s">
        <v>3</v>
      </c>
      <c r="N13" s="64" t="s">
        <v>51</v>
      </c>
      <c r="O13" s="62" t="s">
        <v>52</v>
      </c>
      <c r="P13" s="108">
        <v>31</v>
      </c>
      <c r="Q13" s="109">
        <v>8900</v>
      </c>
      <c r="R13" s="66">
        <v>275900</v>
      </c>
      <c r="S13" s="66">
        <v>82770</v>
      </c>
      <c r="T13" s="110">
        <v>0</v>
      </c>
      <c r="U13" s="66"/>
      <c r="V13" s="66">
        <v>82770</v>
      </c>
      <c r="W13" s="64" t="s">
        <v>1882</v>
      </c>
      <c r="Z13" s="139" t="s">
        <v>1478</v>
      </c>
      <c r="AA13" s="135">
        <v>43</v>
      </c>
    </row>
    <row r="14" spans="1:28" x14ac:dyDescent="0.25">
      <c r="A14" s="106">
        <v>11</v>
      </c>
      <c r="B14" s="107" t="s">
        <v>1024</v>
      </c>
      <c r="C14" s="142" t="s">
        <v>779</v>
      </c>
      <c r="D14" s="62" t="s">
        <v>1025</v>
      </c>
      <c r="E14" s="62" t="s">
        <v>56</v>
      </c>
      <c r="F14" s="62" t="s">
        <v>1833</v>
      </c>
      <c r="G14" s="62" t="s">
        <v>179</v>
      </c>
      <c r="H14" s="62" t="s">
        <v>45</v>
      </c>
      <c r="I14" s="62" t="s">
        <v>46</v>
      </c>
      <c r="J14" s="62" t="s">
        <v>976</v>
      </c>
      <c r="K14" s="62" t="s">
        <v>1026</v>
      </c>
      <c r="L14" s="62" t="s">
        <v>1027</v>
      </c>
      <c r="M14" s="62" t="s">
        <v>3</v>
      </c>
      <c r="N14" s="64" t="s">
        <v>51</v>
      </c>
      <c r="O14" s="62" t="s">
        <v>52</v>
      </c>
      <c r="P14" s="108">
        <v>39</v>
      </c>
      <c r="Q14" s="109">
        <v>8900</v>
      </c>
      <c r="R14" s="66">
        <v>347100</v>
      </c>
      <c r="S14" s="66">
        <v>104130</v>
      </c>
      <c r="T14" s="110">
        <v>0</v>
      </c>
      <c r="U14" s="66"/>
      <c r="V14" s="66">
        <v>104130</v>
      </c>
      <c r="W14" s="64" t="s">
        <v>1880</v>
      </c>
      <c r="Z14" s="120" t="s">
        <v>48</v>
      </c>
      <c r="AA14" s="135">
        <v>3</v>
      </c>
    </row>
    <row r="15" spans="1:28" x14ac:dyDescent="0.25">
      <c r="A15" s="106">
        <v>12</v>
      </c>
      <c r="B15" s="107" t="s">
        <v>810</v>
      </c>
      <c r="C15" s="142" t="s">
        <v>779</v>
      </c>
      <c r="D15" s="62" t="s">
        <v>811</v>
      </c>
      <c r="E15" s="62" t="s">
        <v>43</v>
      </c>
      <c r="F15" s="62" t="s">
        <v>1840</v>
      </c>
      <c r="G15" s="62" t="s">
        <v>777</v>
      </c>
      <c r="H15" s="62" t="s">
        <v>58</v>
      </c>
      <c r="I15" s="62" t="s">
        <v>59</v>
      </c>
      <c r="J15" s="62" t="s">
        <v>778</v>
      </c>
      <c r="K15" s="62" t="s">
        <v>812</v>
      </c>
      <c r="L15" s="62" t="s">
        <v>813</v>
      </c>
      <c r="M15" s="62" t="s">
        <v>3</v>
      </c>
      <c r="N15" s="64" t="s">
        <v>51</v>
      </c>
      <c r="O15" s="62" t="s">
        <v>52</v>
      </c>
      <c r="P15" s="108">
        <v>46</v>
      </c>
      <c r="Q15" s="109">
        <v>8900</v>
      </c>
      <c r="R15" s="66">
        <v>409400</v>
      </c>
      <c r="S15" s="66">
        <v>122820</v>
      </c>
      <c r="T15" s="110">
        <v>0</v>
      </c>
      <c r="U15" s="66"/>
      <c r="V15" s="66">
        <v>122820</v>
      </c>
      <c r="W15" s="64" t="s">
        <v>1880</v>
      </c>
      <c r="Z15" s="140" t="s">
        <v>1892</v>
      </c>
      <c r="AA15" s="140">
        <f>SUM(AA9:AA14)</f>
        <v>204</v>
      </c>
    </row>
    <row r="16" spans="1:28" x14ac:dyDescent="0.25">
      <c r="A16" s="106">
        <v>13</v>
      </c>
      <c r="B16" s="107" t="s">
        <v>806</v>
      </c>
      <c r="C16" s="142" t="s">
        <v>779</v>
      </c>
      <c r="D16" s="62" t="s">
        <v>807</v>
      </c>
      <c r="E16" s="62" t="s">
        <v>56</v>
      </c>
      <c r="F16" s="62" t="s">
        <v>1840</v>
      </c>
      <c r="G16" s="62" t="s">
        <v>777</v>
      </c>
      <c r="H16" s="62" t="s">
        <v>58</v>
      </c>
      <c r="I16" s="62" t="s">
        <v>59</v>
      </c>
      <c r="J16" s="62" t="s">
        <v>778</v>
      </c>
      <c r="K16" s="62" t="s">
        <v>808</v>
      </c>
      <c r="L16" s="62" t="s">
        <v>809</v>
      </c>
      <c r="M16" s="62" t="s">
        <v>3</v>
      </c>
      <c r="N16" s="64" t="s">
        <v>51</v>
      </c>
      <c r="O16" s="62" t="s">
        <v>52</v>
      </c>
      <c r="P16" s="108">
        <v>12</v>
      </c>
      <c r="Q16" s="109">
        <v>8900</v>
      </c>
      <c r="R16" s="66">
        <v>106800</v>
      </c>
      <c r="S16" s="66">
        <v>32040</v>
      </c>
      <c r="T16" s="110">
        <v>0</v>
      </c>
      <c r="U16" s="66"/>
      <c r="V16" s="66">
        <v>32040</v>
      </c>
      <c r="W16" s="64" t="s">
        <v>1881</v>
      </c>
    </row>
    <row r="17" spans="1:23" x14ac:dyDescent="0.25">
      <c r="A17" s="106">
        <v>14</v>
      </c>
      <c r="B17" s="107" t="s">
        <v>814</v>
      </c>
      <c r="C17" s="142" t="s">
        <v>779</v>
      </c>
      <c r="D17" s="62" t="s">
        <v>815</v>
      </c>
      <c r="E17" s="62" t="s">
        <v>56</v>
      </c>
      <c r="F17" s="62" t="s">
        <v>1833</v>
      </c>
      <c r="G17" s="62" t="s">
        <v>179</v>
      </c>
      <c r="H17" s="62" t="s">
        <v>45</v>
      </c>
      <c r="I17" s="62" t="s">
        <v>46</v>
      </c>
      <c r="J17" s="62" t="s">
        <v>778</v>
      </c>
      <c r="K17" s="62" t="s">
        <v>816</v>
      </c>
      <c r="L17" s="62" t="s">
        <v>817</v>
      </c>
      <c r="M17" s="62" t="s">
        <v>3</v>
      </c>
      <c r="N17" s="64" t="s">
        <v>51</v>
      </c>
      <c r="O17" s="62" t="s">
        <v>52</v>
      </c>
      <c r="P17" s="108">
        <v>46</v>
      </c>
      <c r="Q17" s="109">
        <v>8900</v>
      </c>
      <c r="R17" s="66">
        <v>409400</v>
      </c>
      <c r="S17" s="66">
        <v>122820</v>
      </c>
      <c r="T17" s="110">
        <v>0</v>
      </c>
      <c r="U17" s="66"/>
      <c r="V17" s="66">
        <v>122820</v>
      </c>
      <c r="W17" s="64" t="s">
        <v>1880</v>
      </c>
    </row>
    <row r="18" spans="1:23" x14ac:dyDescent="0.25">
      <c r="A18" s="106">
        <v>15</v>
      </c>
      <c r="B18" s="107" t="s">
        <v>1028</v>
      </c>
      <c r="C18" s="142" t="s">
        <v>779</v>
      </c>
      <c r="D18" s="62" t="s">
        <v>1029</v>
      </c>
      <c r="E18" s="62" t="s">
        <v>56</v>
      </c>
      <c r="F18" s="62" t="s">
        <v>1840</v>
      </c>
      <c r="G18" s="62" t="s">
        <v>777</v>
      </c>
      <c r="H18" s="62" t="s">
        <v>58</v>
      </c>
      <c r="I18" s="62" t="s">
        <v>59</v>
      </c>
      <c r="J18" s="62" t="s">
        <v>976</v>
      </c>
      <c r="K18" s="62" t="s">
        <v>1030</v>
      </c>
      <c r="L18" s="62" t="s">
        <v>1031</v>
      </c>
      <c r="M18" s="62" t="s">
        <v>3</v>
      </c>
      <c r="N18" s="64" t="s">
        <v>51</v>
      </c>
      <c r="O18" s="62" t="s">
        <v>52</v>
      </c>
      <c r="P18" s="108">
        <v>37</v>
      </c>
      <c r="Q18" s="109">
        <v>8900</v>
      </c>
      <c r="R18" s="66">
        <v>329300</v>
      </c>
      <c r="S18" s="66">
        <v>98790</v>
      </c>
      <c r="T18" s="110">
        <v>0</v>
      </c>
      <c r="U18" s="66"/>
      <c r="V18" s="66">
        <v>98790</v>
      </c>
      <c r="W18" s="64" t="s">
        <v>1882</v>
      </c>
    </row>
    <row r="19" spans="1:23" x14ac:dyDescent="0.25">
      <c r="A19" s="106">
        <v>16</v>
      </c>
      <c r="B19" s="107" t="s">
        <v>818</v>
      </c>
      <c r="C19" s="142" t="s">
        <v>779</v>
      </c>
      <c r="D19" s="62" t="s">
        <v>819</v>
      </c>
      <c r="E19" s="62" t="s">
        <v>56</v>
      </c>
      <c r="F19" s="62" t="s">
        <v>1840</v>
      </c>
      <c r="G19" s="62" t="s">
        <v>777</v>
      </c>
      <c r="H19" s="62" t="s">
        <v>58</v>
      </c>
      <c r="I19" s="62" t="s">
        <v>59</v>
      </c>
      <c r="J19" s="62" t="s">
        <v>778</v>
      </c>
      <c r="K19" s="62" t="s">
        <v>820</v>
      </c>
      <c r="L19" s="62" t="s">
        <v>821</v>
      </c>
      <c r="M19" s="62" t="s">
        <v>3</v>
      </c>
      <c r="N19" s="64" t="s">
        <v>53</v>
      </c>
      <c r="O19" s="62" t="s">
        <v>52</v>
      </c>
      <c r="P19" s="108">
        <v>64</v>
      </c>
      <c r="Q19" s="109">
        <v>8900</v>
      </c>
      <c r="R19" s="66">
        <v>569600</v>
      </c>
      <c r="S19" s="66">
        <v>170880</v>
      </c>
      <c r="T19" s="110">
        <v>0</v>
      </c>
      <c r="U19" s="66"/>
      <c r="V19" s="66">
        <v>170880</v>
      </c>
      <c r="W19" s="64" t="s">
        <v>1880</v>
      </c>
    </row>
    <row r="20" spans="1:23" x14ac:dyDescent="0.25">
      <c r="A20" s="106">
        <v>17</v>
      </c>
      <c r="B20" s="107" t="s">
        <v>822</v>
      </c>
      <c r="C20" s="142" t="s">
        <v>779</v>
      </c>
      <c r="D20" s="62" t="s">
        <v>823</v>
      </c>
      <c r="E20" s="62" t="s">
        <v>43</v>
      </c>
      <c r="F20" s="62" t="s">
        <v>1840</v>
      </c>
      <c r="G20" s="62" t="s">
        <v>777</v>
      </c>
      <c r="H20" s="62" t="s">
        <v>58</v>
      </c>
      <c r="I20" s="62" t="s">
        <v>59</v>
      </c>
      <c r="J20" s="62" t="s">
        <v>778</v>
      </c>
      <c r="K20" s="62" t="s">
        <v>824</v>
      </c>
      <c r="L20" s="62" t="s">
        <v>825</v>
      </c>
      <c r="M20" s="62" t="s">
        <v>3</v>
      </c>
      <c r="N20" s="64" t="s">
        <v>51</v>
      </c>
      <c r="O20" s="62" t="s">
        <v>52</v>
      </c>
      <c r="P20" s="108">
        <v>117</v>
      </c>
      <c r="Q20" s="109">
        <v>8900</v>
      </c>
      <c r="R20" s="66">
        <v>1041300</v>
      </c>
      <c r="S20" s="66">
        <v>312390</v>
      </c>
      <c r="T20" s="110">
        <v>0</v>
      </c>
      <c r="U20" s="66"/>
      <c r="V20" s="66">
        <v>312390</v>
      </c>
      <c r="W20" s="64" t="s">
        <v>1880</v>
      </c>
    </row>
    <row r="21" spans="1:23" x14ac:dyDescent="0.25">
      <c r="A21" s="106">
        <v>18</v>
      </c>
      <c r="B21" s="107" t="s">
        <v>1032</v>
      </c>
      <c r="C21" s="142" t="s">
        <v>779</v>
      </c>
      <c r="D21" s="62" t="s">
        <v>1033</v>
      </c>
      <c r="E21" s="62" t="s">
        <v>43</v>
      </c>
      <c r="F21" s="62" t="s">
        <v>1828</v>
      </c>
      <c r="G21" s="62" t="s">
        <v>68</v>
      </c>
      <c r="H21" s="62" t="s">
        <v>45</v>
      </c>
      <c r="I21" s="62" t="s">
        <v>46</v>
      </c>
      <c r="J21" s="62" t="s">
        <v>976</v>
      </c>
      <c r="K21" s="62" t="s">
        <v>1034</v>
      </c>
      <c r="L21" s="62" t="s">
        <v>1035</v>
      </c>
      <c r="M21" s="62" t="s">
        <v>3</v>
      </c>
      <c r="N21" s="64" t="s">
        <v>51</v>
      </c>
      <c r="O21" s="62" t="s">
        <v>52</v>
      </c>
      <c r="P21" s="108">
        <v>20</v>
      </c>
      <c r="Q21" s="109">
        <v>8900</v>
      </c>
      <c r="R21" s="66">
        <v>178000</v>
      </c>
      <c r="S21" s="66">
        <v>53400</v>
      </c>
      <c r="T21" s="110">
        <v>0</v>
      </c>
      <c r="U21" s="66"/>
      <c r="V21" s="66">
        <v>53400</v>
      </c>
      <c r="W21" s="64" t="s">
        <v>1881</v>
      </c>
    </row>
    <row r="22" spans="1:23" x14ac:dyDescent="0.25">
      <c r="A22" s="106">
        <v>19</v>
      </c>
      <c r="B22" s="107" t="s">
        <v>826</v>
      </c>
      <c r="C22" s="142" t="s">
        <v>779</v>
      </c>
      <c r="D22" s="62" t="s">
        <v>827</v>
      </c>
      <c r="E22" s="62" t="s">
        <v>43</v>
      </c>
      <c r="F22" s="62" t="s">
        <v>1828</v>
      </c>
      <c r="G22" s="62" t="s">
        <v>68</v>
      </c>
      <c r="H22" s="62" t="s">
        <v>45</v>
      </c>
      <c r="I22" s="62" t="s">
        <v>46</v>
      </c>
      <c r="J22" s="62" t="s">
        <v>778</v>
      </c>
      <c r="K22" s="62" t="s">
        <v>828</v>
      </c>
      <c r="L22" s="62" t="s">
        <v>829</v>
      </c>
      <c r="M22" s="62" t="s">
        <v>3</v>
      </c>
      <c r="N22" s="64" t="s">
        <v>51</v>
      </c>
      <c r="O22" s="62" t="s">
        <v>52</v>
      </c>
      <c r="P22" s="108">
        <v>46</v>
      </c>
      <c r="Q22" s="109">
        <v>8900</v>
      </c>
      <c r="R22" s="66">
        <v>409400</v>
      </c>
      <c r="S22" s="66">
        <v>122820</v>
      </c>
      <c r="T22" s="110">
        <v>0</v>
      </c>
      <c r="U22" s="66"/>
      <c r="V22" s="66">
        <v>122820</v>
      </c>
      <c r="W22" s="64" t="s">
        <v>1880</v>
      </c>
    </row>
    <row r="23" spans="1:23" x14ac:dyDescent="0.25">
      <c r="A23" s="106">
        <v>20</v>
      </c>
      <c r="B23" s="107" t="s">
        <v>1011</v>
      </c>
      <c r="C23" s="142" t="s">
        <v>779</v>
      </c>
      <c r="D23" s="62" t="s">
        <v>1012</v>
      </c>
      <c r="E23" s="62" t="s">
        <v>43</v>
      </c>
      <c r="F23" s="62" t="s">
        <v>1840</v>
      </c>
      <c r="G23" s="62" t="s">
        <v>777</v>
      </c>
      <c r="H23" s="62" t="s">
        <v>58</v>
      </c>
      <c r="I23" s="62" t="s">
        <v>59</v>
      </c>
      <c r="J23" s="62" t="s">
        <v>1013</v>
      </c>
      <c r="K23" s="62" t="s">
        <v>1014</v>
      </c>
      <c r="L23" s="62" t="s">
        <v>1015</v>
      </c>
      <c r="M23" s="62" t="s">
        <v>3</v>
      </c>
      <c r="N23" s="64" t="s">
        <v>51</v>
      </c>
      <c r="O23" s="62" t="s">
        <v>52</v>
      </c>
      <c r="P23" s="108">
        <v>35</v>
      </c>
      <c r="Q23" s="109">
        <v>8900</v>
      </c>
      <c r="R23" s="66">
        <v>311500</v>
      </c>
      <c r="S23" s="66">
        <v>93450</v>
      </c>
      <c r="T23" s="110">
        <v>0</v>
      </c>
      <c r="U23" s="66"/>
      <c r="V23" s="66">
        <v>93450</v>
      </c>
      <c r="W23" s="64" t="s">
        <v>1882</v>
      </c>
    </row>
    <row r="24" spans="1:23" x14ac:dyDescent="0.25">
      <c r="A24" s="106">
        <v>21</v>
      </c>
      <c r="B24" s="107" t="s">
        <v>830</v>
      </c>
      <c r="C24" s="142" t="s">
        <v>779</v>
      </c>
      <c r="D24" s="62" t="s">
        <v>831</v>
      </c>
      <c r="E24" s="62" t="s">
        <v>56</v>
      </c>
      <c r="F24" s="62" t="s">
        <v>1840</v>
      </c>
      <c r="G24" s="62" t="s">
        <v>777</v>
      </c>
      <c r="H24" s="62" t="s">
        <v>58</v>
      </c>
      <c r="I24" s="62" t="s">
        <v>59</v>
      </c>
      <c r="J24" s="62" t="s">
        <v>778</v>
      </c>
      <c r="K24" s="62" t="s">
        <v>832</v>
      </c>
      <c r="L24" s="62" t="s">
        <v>833</v>
      </c>
      <c r="M24" s="62" t="s">
        <v>3</v>
      </c>
      <c r="N24" s="64" t="s">
        <v>51</v>
      </c>
      <c r="O24" s="62" t="s">
        <v>52</v>
      </c>
      <c r="P24" s="108">
        <v>101</v>
      </c>
      <c r="Q24" s="109">
        <v>8900</v>
      </c>
      <c r="R24" s="66">
        <v>898900</v>
      </c>
      <c r="S24" s="66">
        <v>269670</v>
      </c>
      <c r="T24" s="110">
        <v>0</v>
      </c>
      <c r="U24" s="66"/>
      <c r="V24" s="66">
        <v>269670</v>
      </c>
      <c r="W24" s="64" t="s">
        <v>1880</v>
      </c>
    </row>
    <row r="25" spans="1:23" x14ac:dyDescent="0.25">
      <c r="A25" s="106">
        <v>22</v>
      </c>
      <c r="B25" s="107" t="s">
        <v>834</v>
      </c>
      <c r="C25" s="142" t="s">
        <v>779</v>
      </c>
      <c r="D25" s="62" t="s">
        <v>835</v>
      </c>
      <c r="E25" s="62" t="s">
        <v>43</v>
      </c>
      <c r="F25" s="62" t="s">
        <v>1840</v>
      </c>
      <c r="G25" s="62" t="s">
        <v>777</v>
      </c>
      <c r="H25" s="62" t="s">
        <v>58</v>
      </c>
      <c r="I25" s="62" t="s">
        <v>59</v>
      </c>
      <c r="J25" s="62" t="s">
        <v>778</v>
      </c>
      <c r="K25" s="62" t="s">
        <v>836</v>
      </c>
      <c r="L25" s="62" t="s">
        <v>837</v>
      </c>
      <c r="M25" s="62" t="s">
        <v>3</v>
      </c>
      <c r="N25" s="64" t="s">
        <v>51</v>
      </c>
      <c r="O25" s="62" t="s">
        <v>52</v>
      </c>
      <c r="P25" s="108">
        <v>226</v>
      </c>
      <c r="Q25" s="109">
        <v>8900</v>
      </c>
      <c r="R25" s="66">
        <v>2011400</v>
      </c>
      <c r="S25" s="66">
        <v>603420</v>
      </c>
      <c r="T25" s="110">
        <v>0</v>
      </c>
      <c r="U25" s="66"/>
      <c r="V25" s="66">
        <v>603420</v>
      </c>
      <c r="W25" s="64" t="s">
        <v>1880</v>
      </c>
    </row>
    <row r="26" spans="1:23" x14ac:dyDescent="0.25">
      <c r="A26" s="106">
        <v>23</v>
      </c>
      <c r="B26" s="107" t="s">
        <v>1036</v>
      </c>
      <c r="C26" s="142" t="s">
        <v>779</v>
      </c>
      <c r="D26" s="62" t="s">
        <v>1037</v>
      </c>
      <c r="E26" s="62" t="s">
        <v>43</v>
      </c>
      <c r="F26" s="62" t="s">
        <v>1828</v>
      </c>
      <c r="G26" s="62" t="s">
        <v>68</v>
      </c>
      <c r="H26" s="62" t="s">
        <v>45</v>
      </c>
      <c r="I26" s="62" t="s">
        <v>46</v>
      </c>
      <c r="J26" s="62" t="s">
        <v>976</v>
      </c>
      <c r="K26" s="62" t="s">
        <v>1038</v>
      </c>
      <c r="L26" s="62" t="s">
        <v>1039</v>
      </c>
      <c r="M26" s="62" t="s">
        <v>3</v>
      </c>
      <c r="N26" s="64" t="s">
        <v>51</v>
      </c>
      <c r="O26" s="62" t="s">
        <v>52</v>
      </c>
      <c r="P26" s="108">
        <v>58</v>
      </c>
      <c r="Q26" s="109">
        <v>8900</v>
      </c>
      <c r="R26" s="66">
        <v>516200</v>
      </c>
      <c r="S26" s="66">
        <v>154860</v>
      </c>
      <c r="T26" s="110">
        <v>0</v>
      </c>
      <c r="U26" s="66"/>
      <c r="V26" s="66">
        <v>154860</v>
      </c>
      <c r="W26" s="64" t="s">
        <v>1880</v>
      </c>
    </row>
    <row r="27" spans="1:23" x14ac:dyDescent="0.25">
      <c r="A27" s="106">
        <v>24</v>
      </c>
      <c r="B27" s="107" t="s">
        <v>850</v>
      </c>
      <c r="C27" s="142" t="s">
        <v>779</v>
      </c>
      <c r="D27" s="62" t="s">
        <v>851</v>
      </c>
      <c r="E27" s="62" t="s">
        <v>56</v>
      </c>
      <c r="F27" s="62" t="s">
        <v>1840</v>
      </c>
      <c r="G27" s="62" t="s">
        <v>777</v>
      </c>
      <c r="H27" s="62" t="s">
        <v>58</v>
      </c>
      <c r="I27" s="62" t="s">
        <v>59</v>
      </c>
      <c r="J27" s="62" t="s">
        <v>778</v>
      </c>
      <c r="K27" s="62" t="s">
        <v>852</v>
      </c>
      <c r="L27" s="62" t="s">
        <v>853</v>
      </c>
      <c r="M27" s="62" t="s">
        <v>3</v>
      </c>
      <c r="N27" s="64" t="s">
        <v>51</v>
      </c>
      <c r="O27" s="62" t="s">
        <v>52</v>
      </c>
      <c r="P27" s="108">
        <v>122</v>
      </c>
      <c r="Q27" s="109">
        <v>8900</v>
      </c>
      <c r="R27" s="66">
        <v>1085800</v>
      </c>
      <c r="S27" s="66">
        <v>325740</v>
      </c>
      <c r="T27" s="110">
        <v>0</v>
      </c>
      <c r="U27" s="66"/>
      <c r="V27" s="66">
        <v>325740</v>
      </c>
      <c r="W27" s="64" t="s">
        <v>1881</v>
      </c>
    </row>
    <row r="28" spans="1:23" x14ac:dyDescent="0.25">
      <c r="A28" s="106">
        <v>25</v>
      </c>
      <c r="B28" s="107" t="s">
        <v>846</v>
      </c>
      <c r="C28" s="142" t="s">
        <v>779</v>
      </c>
      <c r="D28" s="62" t="s">
        <v>847</v>
      </c>
      <c r="E28" s="62" t="s">
        <v>43</v>
      </c>
      <c r="F28" s="62" t="s">
        <v>1840</v>
      </c>
      <c r="G28" s="62" t="s">
        <v>777</v>
      </c>
      <c r="H28" s="62" t="s">
        <v>58</v>
      </c>
      <c r="I28" s="62" t="s">
        <v>59</v>
      </c>
      <c r="J28" s="62" t="s">
        <v>778</v>
      </c>
      <c r="K28" s="62" t="s">
        <v>848</v>
      </c>
      <c r="L28" s="62" t="s">
        <v>849</v>
      </c>
      <c r="M28" s="62" t="s">
        <v>3</v>
      </c>
      <c r="N28" s="64" t="s">
        <v>51</v>
      </c>
      <c r="O28" s="62" t="s">
        <v>52</v>
      </c>
      <c r="P28" s="108">
        <v>136</v>
      </c>
      <c r="Q28" s="109">
        <v>8900</v>
      </c>
      <c r="R28" s="66">
        <v>1210400</v>
      </c>
      <c r="S28" s="66">
        <v>363120</v>
      </c>
      <c r="T28" s="110">
        <v>0</v>
      </c>
      <c r="U28" s="66"/>
      <c r="V28" s="66">
        <v>363120</v>
      </c>
      <c r="W28" s="64" t="s">
        <v>1882</v>
      </c>
    </row>
    <row r="29" spans="1:23" x14ac:dyDescent="0.25">
      <c r="A29" s="106">
        <v>26</v>
      </c>
      <c r="B29" s="107" t="s">
        <v>854</v>
      </c>
      <c r="C29" s="142" t="s">
        <v>779</v>
      </c>
      <c r="D29" s="62" t="s">
        <v>855</v>
      </c>
      <c r="E29" s="62" t="s">
        <v>43</v>
      </c>
      <c r="F29" s="62" t="s">
        <v>1828</v>
      </c>
      <c r="G29" s="62" t="s">
        <v>68</v>
      </c>
      <c r="H29" s="62" t="s">
        <v>45</v>
      </c>
      <c r="I29" s="62" t="s">
        <v>46</v>
      </c>
      <c r="J29" s="62" t="s">
        <v>778</v>
      </c>
      <c r="K29" s="62" t="s">
        <v>856</v>
      </c>
      <c r="L29" s="62" t="s">
        <v>857</v>
      </c>
      <c r="M29" s="62" t="s">
        <v>3</v>
      </c>
      <c r="N29" s="64" t="s">
        <v>51</v>
      </c>
      <c r="O29" s="62" t="s">
        <v>52</v>
      </c>
      <c r="P29" s="108">
        <v>54</v>
      </c>
      <c r="Q29" s="109">
        <v>8900</v>
      </c>
      <c r="R29" s="66">
        <v>480600</v>
      </c>
      <c r="S29" s="66">
        <v>144180</v>
      </c>
      <c r="T29" s="110">
        <v>0</v>
      </c>
      <c r="U29" s="66"/>
      <c r="V29" s="66">
        <v>144180</v>
      </c>
      <c r="W29" s="64" t="s">
        <v>1880</v>
      </c>
    </row>
    <row r="30" spans="1:23" x14ac:dyDescent="0.25">
      <c r="A30" s="106">
        <v>27</v>
      </c>
      <c r="B30" s="107" t="s">
        <v>1044</v>
      </c>
      <c r="C30" s="142" t="s">
        <v>779</v>
      </c>
      <c r="D30" s="62" t="s">
        <v>1045</v>
      </c>
      <c r="E30" s="62" t="s">
        <v>43</v>
      </c>
      <c r="F30" s="62" t="s">
        <v>1840</v>
      </c>
      <c r="G30" s="62" t="s">
        <v>777</v>
      </c>
      <c r="H30" s="62" t="s">
        <v>58</v>
      </c>
      <c r="I30" s="62" t="s">
        <v>59</v>
      </c>
      <c r="J30" s="62" t="s">
        <v>976</v>
      </c>
      <c r="K30" s="62" t="s">
        <v>1046</v>
      </c>
      <c r="L30" s="62" t="s">
        <v>1047</v>
      </c>
      <c r="M30" s="62" t="s">
        <v>3</v>
      </c>
      <c r="N30" s="64" t="s">
        <v>51</v>
      </c>
      <c r="O30" s="62" t="s">
        <v>52</v>
      </c>
      <c r="P30" s="108">
        <v>56</v>
      </c>
      <c r="Q30" s="109">
        <v>8900</v>
      </c>
      <c r="R30" s="66">
        <v>498400</v>
      </c>
      <c r="S30" s="66">
        <v>149520</v>
      </c>
      <c r="T30" s="110">
        <v>0</v>
      </c>
      <c r="U30" s="66"/>
      <c r="V30" s="66">
        <v>149520</v>
      </c>
      <c r="W30" s="64" t="s">
        <v>1880</v>
      </c>
    </row>
    <row r="31" spans="1:23" x14ac:dyDescent="0.25">
      <c r="A31" s="106">
        <v>28</v>
      </c>
      <c r="B31" s="107" t="s">
        <v>858</v>
      </c>
      <c r="C31" s="142" t="s">
        <v>779</v>
      </c>
      <c r="D31" s="62" t="s">
        <v>859</v>
      </c>
      <c r="E31" s="62" t="s">
        <v>43</v>
      </c>
      <c r="F31" s="62" t="s">
        <v>1840</v>
      </c>
      <c r="G31" s="62" t="s">
        <v>777</v>
      </c>
      <c r="H31" s="62" t="s">
        <v>58</v>
      </c>
      <c r="I31" s="62" t="s">
        <v>59</v>
      </c>
      <c r="J31" s="62" t="s">
        <v>778</v>
      </c>
      <c r="K31" s="62" t="s">
        <v>860</v>
      </c>
      <c r="L31" s="62" t="s">
        <v>861</v>
      </c>
      <c r="M31" s="62" t="s">
        <v>3</v>
      </c>
      <c r="N31" s="64" t="s">
        <v>51</v>
      </c>
      <c r="O31" s="62" t="s">
        <v>52</v>
      </c>
      <c r="P31" s="108">
        <v>113</v>
      </c>
      <c r="Q31" s="109">
        <v>8900</v>
      </c>
      <c r="R31" s="66">
        <v>1005700</v>
      </c>
      <c r="S31" s="66">
        <v>301710</v>
      </c>
      <c r="T31" s="110">
        <v>0</v>
      </c>
      <c r="U31" s="66"/>
      <c r="V31" s="66">
        <v>301710</v>
      </c>
      <c r="W31" s="64" t="s">
        <v>1880</v>
      </c>
    </row>
    <row r="32" spans="1:23" x14ac:dyDescent="0.25">
      <c r="A32" s="106">
        <v>29</v>
      </c>
      <c r="B32" s="107" t="s">
        <v>1048</v>
      </c>
      <c r="C32" s="142" t="s">
        <v>779</v>
      </c>
      <c r="D32" s="62" t="s">
        <v>1049</v>
      </c>
      <c r="E32" s="62" t="s">
        <v>43</v>
      </c>
      <c r="F32" s="62" t="s">
        <v>1828</v>
      </c>
      <c r="G32" s="62" t="s">
        <v>68</v>
      </c>
      <c r="H32" s="62" t="s">
        <v>45</v>
      </c>
      <c r="I32" s="62" t="s">
        <v>46</v>
      </c>
      <c r="J32" s="62" t="s">
        <v>976</v>
      </c>
      <c r="K32" s="62" t="s">
        <v>1050</v>
      </c>
      <c r="L32" s="62" t="s">
        <v>1051</v>
      </c>
      <c r="M32" s="62" t="s">
        <v>3</v>
      </c>
      <c r="N32" s="64" t="s">
        <v>51</v>
      </c>
      <c r="O32" s="62" t="s">
        <v>52</v>
      </c>
      <c r="P32" s="108">
        <v>71</v>
      </c>
      <c r="Q32" s="109">
        <v>8900</v>
      </c>
      <c r="R32" s="66">
        <v>631900</v>
      </c>
      <c r="S32" s="66">
        <v>189570</v>
      </c>
      <c r="T32" s="110">
        <v>0</v>
      </c>
      <c r="U32" s="66"/>
      <c r="V32" s="66">
        <v>189570</v>
      </c>
      <c r="W32" s="64" t="s">
        <v>1881</v>
      </c>
    </row>
    <row r="33" spans="1:23" x14ac:dyDescent="0.25">
      <c r="A33" s="106">
        <v>30</v>
      </c>
      <c r="B33" s="107" t="s">
        <v>862</v>
      </c>
      <c r="C33" s="142" t="s">
        <v>779</v>
      </c>
      <c r="D33" s="62" t="s">
        <v>863</v>
      </c>
      <c r="E33" s="62" t="s">
        <v>43</v>
      </c>
      <c r="F33" s="62" t="s">
        <v>1840</v>
      </c>
      <c r="G33" s="62" t="s">
        <v>777</v>
      </c>
      <c r="H33" s="62" t="s">
        <v>58</v>
      </c>
      <c r="I33" s="62" t="s">
        <v>59</v>
      </c>
      <c r="J33" s="62" t="s">
        <v>778</v>
      </c>
      <c r="K33" s="62" t="s">
        <v>864</v>
      </c>
      <c r="L33" s="62" t="s">
        <v>865</v>
      </c>
      <c r="M33" s="62" t="s">
        <v>3</v>
      </c>
      <c r="N33" s="64" t="s">
        <v>51</v>
      </c>
      <c r="O33" s="62" t="s">
        <v>52</v>
      </c>
      <c r="P33" s="108">
        <v>171</v>
      </c>
      <c r="Q33" s="109">
        <v>8900</v>
      </c>
      <c r="R33" s="66">
        <v>1521900</v>
      </c>
      <c r="S33" s="66">
        <v>456570</v>
      </c>
      <c r="T33" s="110">
        <v>0</v>
      </c>
      <c r="U33" s="66"/>
      <c r="V33" s="66">
        <v>456570</v>
      </c>
      <c r="W33" s="64" t="s">
        <v>1880</v>
      </c>
    </row>
    <row r="34" spans="1:23" x14ac:dyDescent="0.25">
      <c r="A34" s="106">
        <v>31</v>
      </c>
      <c r="B34" s="107" t="s">
        <v>1107</v>
      </c>
      <c r="C34" s="142" t="s">
        <v>779</v>
      </c>
      <c r="D34" s="62" t="s">
        <v>1108</v>
      </c>
      <c r="E34" s="62" t="s">
        <v>43</v>
      </c>
      <c r="F34" s="62" t="s">
        <v>1837</v>
      </c>
      <c r="G34" s="62" t="s">
        <v>450</v>
      </c>
      <c r="H34" s="62" t="s">
        <v>45</v>
      </c>
      <c r="I34" s="62" t="s">
        <v>46</v>
      </c>
      <c r="J34" s="62" t="s">
        <v>1100</v>
      </c>
      <c r="K34" s="62" t="s">
        <v>1109</v>
      </c>
      <c r="L34" s="62" t="s">
        <v>1110</v>
      </c>
      <c r="M34" s="62" t="s">
        <v>3</v>
      </c>
      <c r="N34" s="64" t="s">
        <v>51</v>
      </c>
      <c r="O34" s="62" t="s">
        <v>52</v>
      </c>
      <c r="P34" s="108">
        <v>85</v>
      </c>
      <c r="Q34" s="109">
        <v>8900</v>
      </c>
      <c r="R34" s="66">
        <v>756500</v>
      </c>
      <c r="S34" s="66">
        <v>226950</v>
      </c>
      <c r="T34" s="110">
        <v>0</v>
      </c>
      <c r="U34" s="66"/>
      <c r="V34" s="66">
        <v>226950</v>
      </c>
      <c r="W34" s="64" t="s">
        <v>1882</v>
      </c>
    </row>
    <row r="35" spans="1:23" x14ac:dyDescent="0.25">
      <c r="A35" s="106">
        <v>32</v>
      </c>
      <c r="B35" s="107" t="s">
        <v>1052</v>
      </c>
      <c r="C35" s="142" t="s">
        <v>779</v>
      </c>
      <c r="D35" s="62" t="s">
        <v>1053</v>
      </c>
      <c r="E35" s="62" t="s">
        <v>56</v>
      </c>
      <c r="F35" s="62" t="s">
        <v>1840</v>
      </c>
      <c r="G35" s="62" t="s">
        <v>777</v>
      </c>
      <c r="H35" s="62" t="s">
        <v>58</v>
      </c>
      <c r="I35" s="62" t="s">
        <v>59</v>
      </c>
      <c r="J35" s="62" t="s">
        <v>976</v>
      </c>
      <c r="K35" s="62" t="s">
        <v>1054</v>
      </c>
      <c r="L35" s="62" t="s">
        <v>1055</v>
      </c>
      <c r="M35" s="62" t="s">
        <v>3</v>
      </c>
      <c r="N35" s="64" t="s">
        <v>51</v>
      </c>
      <c r="O35" s="62" t="s">
        <v>52</v>
      </c>
      <c r="P35" s="108">
        <v>54</v>
      </c>
      <c r="Q35" s="109">
        <v>8900</v>
      </c>
      <c r="R35" s="66">
        <v>480600</v>
      </c>
      <c r="S35" s="66">
        <v>144180</v>
      </c>
      <c r="T35" s="110">
        <v>0</v>
      </c>
      <c r="U35" s="66"/>
      <c r="V35" s="66">
        <v>144180</v>
      </c>
      <c r="W35" s="64" t="s">
        <v>1880</v>
      </c>
    </row>
    <row r="36" spans="1:23" x14ac:dyDescent="0.25">
      <c r="A36" s="106">
        <v>33</v>
      </c>
      <c r="B36" s="107" t="s">
        <v>1111</v>
      </c>
      <c r="C36" s="142" t="s">
        <v>779</v>
      </c>
      <c r="D36" s="62" t="s">
        <v>1112</v>
      </c>
      <c r="E36" s="62" t="s">
        <v>43</v>
      </c>
      <c r="F36" s="62" t="s">
        <v>1840</v>
      </c>
      <c r="G36" s="62" t="s">
        <v>777</v>
      </c>
      <c r="H36" s="62" t="s">
        <v>58</v>
      </c>
      <c r="I36" s="62" t="s">
        <v>59</v>
      </c>
      <c r="J36" s="62" t="s">
        <v>1100</v>
      </c>
      <c r="K36" s="62" t="s">
        <v>1113</v>
      </c>
      <c r="L36" s="62" t="s">
        <v>1114</v>
      </c>
      <c r="M36" s="62" t="s">
        <v>3</v>
      </c>
      <c r="N36" s="64" t="s">
        <v>51</v>
      </c>
      <c r="O36" s="62" t="s">
        <v>52</v>
      </c>
      <c r="P36" s="108">
        <v>52</v>
      </c>
      <c r="Q36" s="109">
        <v>8900</v>
      </c>
      <c r="R36" s="66">
        <v>462800</v>
      </c>
      <c r="S36" s="66">
        <v>138840</v>
      </c>
      <c r="T36" s="110">
        <v>0</v>
      </c>
      <c r="U36" s="66"/>
      <c r="V36" s="66">
        <v>138840</v>
      </c>
      <c r="W36" s="64" t="s">
        <v>1880</v>
      </c>
    </row>
    <row r="37" spans="1:23" x14ac:dyDescent="0.25">
      <c r="A37" s="106">
        <v>34</v>
      </c>
      <c r="B37" s="107" t="s">
        <v>1007</v>
      </c>
      <c r="C37" s="142" t="s">
        <v>779</v>
      </c>
      <c r="D37" s="62" t="s">
        <v>1008</v>
      </c>
      <c r="E37" s="62" t="s">
        <v>43</v>
      </c>
      <c r="F37" s="62" t="s">
        <v>1840</v>
      </c>
      <c r="G37" s="62" t="s">
        <v>777</v>
      </c>
      <c r="H37" s="62" t="s">
        <v>58</v>
      </c>
      <c r="I37" s="62" t="s">
        <v>59</v>
      </c>
      <c r="J37" s="62" t="s">
        <v>778</v>
      </c>
      <c r="K37" s="62" t="s">
        <v>1009</v>
      </c>
      <c r="L37" s="62" t="s">
        <v>1010</v>
      </c>
      <c r="M37" s="62" t="s">
        <v>3</v>
      </c>
      <c r="N37" s="64" t="s">
        <v>51</v>
      </c>
      <c r="O37" s="62" t="s">
        <v>52</v>
      </c>
      <c r="P37" s="108">
        <v>102</v>
      </c>
      <c r="Q37" s="109">
        <v>8900</v>
      </c>
      <c r="R37" s="66">
        <v>907800</v>
      </c>
      <c r="S37" s="66">
        <v>272340</v>
      </c>
      <c r="T37" s="110">
        <v>0</v>
      </c>
      <c r="U37" s="66"/>
      <c r="V37" s="66">
        <v>272340</v>
      </c>
      <c r="W37" s="64" t="s">
        <v>1881</v>
      </c>
    </row>
    <row r="38" spans="1:23" x14ac:dyDescent="0.25">
      <c r="A38" s="106">
        <v>35</v>
      </c>
      <c r="B38" s="107" t="s">
        <v>1056</v>
      </c>
      <c r="C38" s="142" t="s">
        <v>779</v>
      </c>
      <c r="D38" s="62" t="s">
        <v>1057</v>
      </c>
      <c r="E38" s="62" t="s">
        <v>43</v>
      </c>
      <c r="F38" s="62" t="s">
        <v>1840</v>
      </c>
      <c r="G38" s="62" t="s">
        <v>777</v>
      </c>
      <c r="H38" s="62" t="s">
        <v>58</v>
      </c>
      <c r="I38" s="62" t="s">
        <v>59</v>
      </c>
      <c r="J38" s="62" t="s">
        <v>976</v>
      </c>
      <c r="K38" s="62" t="s">
        <v>1058</v>
      </c>
      <c r="L38" s="62" t="s">
        <v>1059</v>
      </c>
      <c r="M38" s="62" t="s">
        <v>3</v>
      </c>
      <c r="N38" s="64" t="s">
        <v>51</v>
      </c>
      <c r="O38" s="62" t="s">
        <v>52</v>
      </c>
      <c r="P38" s="108">
        <v>101</v>
      </c>
      <c r="Q38" s="109">
        <v>8900</v>
      </c>
      <c r="R38" s="66">
        <v>898900</v>
      </c>
      <c r="S38" s="66">
        <v>269670</v>
      </c>
      <c r="T38" s="110">
        <v>0</v>
      </c>
      <c r="U38" s="66"/>
      <c r="V38" s="66">
        <v>269670</v>
      </c>
      <c r="W38" s="64" t="s">
        <v>1880</v>
      </c>
    </row>
    <row r="39" spans="1:23" x14ac:dyDescent="0.25">
      <c r="A39" s="106">
        <v>36</v>
      </c>
      <c r="B39" s="107" t="s">
        <v>873</v>
      </c>
      <c r="C39" s="142" t="s">
        <v>779</v>
      </c>
      <c r="D39" s="62" t="s">
        <v>874</v>
      </c>
      <c r="E39" s="62" t="s">
        <v>43</v>
      </c>
      <c r="F39" s="62" t="s">
        <v>1828</v>
      </c>
      <c r="G39" s="62" t="s">
        <v>68</v>
      </c>
      <c r="H39" s="62" t="s">
        <v>45</v>
      </c>
      <c r="I39" s="62" t="s">
        <v>46</v>
      </c>
      <c r="J39" s="62" t="s">
        <v>778</v>
      </c>
      <c r="K39" s="62" t="s">
        <v>875</v>
      </c>
      <c r="L39" s="62" t="s">
        <v>876</v>
      </c>
      <c r="M39" s="62" t="s">
        <v>3</v>
      </c>
      <c r="N39" s="64" t="s">
        <v>51</v>
      </c>
      <c r="O39" s="62" t="s">
        <v>52</v>
      </c>
      <c r="P39" s="108">
        <v>77</v>
      </c>
      <c r="Q39" s="109">
        <v>8900</v>
      </c>
      <c r="R39" s="66">
        <v>685300</v>
      </c>
      <c r="S39" s="66">
        <v>205590</v>
      </c>
      <c r="T39" s="110">
        <v>0</v>
      </c>
      <c r="U39" s="66"/>
      <c r="V39" s="66">
        <v>205590</v>
      </c>
      <c r="W39" s="64" t="s">
        <v>1881</v>
      </c>
    </row>
    <row r="40" spans="1:23" x14ac:dyDescent="0.25">
      <c r="A40" s="106">
        <v>37</v>
      </c>
      <c r="B40" s="107" t="s">
        <v>877</v>
      </c>
      <c r="C40" s="142" t="s">
        <v>779</v>
      </c>
      <c r="D40" s="62" t="s">
        <v>878</v>
      </c>
      <c r="E40" s="62" t="s">
        <v>43</v>
      </c>
      <c r="F40" s="62" t="s">
        <v>1840</v>
      </c>
      <c r="G40" s="62" t="s">
        <v>777</v>
      </c>
      <c r="H40" s="62" t="s">
        <v>58</v>
      </c>
      <c r="I40" s="62" t="s">
        <v>59</v>
      </c>
      <c r="J40" s="62" t="s">
        <v>778</v>
      </c>
      <c r="K40" s="62" t="s">
        <v>879</v>
      </c>
      <c r="L40" s="62" t="s">
        <v>880</v>
      </c>
      <c r="M40" s="62" t="s">
        <v>3</v>
      </c>
      <c r="N40" s="64" t="s">
        <v>51</v>
      </c>
      <c r="O40" s="62" t="s">
        <v>52</v>
      </c>
      <c r="P40" s="108">
        <v>86</v>
      </c>
      <c r="Q40" s="109">
        <v>8900</v>
      </c>
      <c r="R40" s="66">
        <v>765400</v>
      </c>
      <c r="S40" s="66">
        <v>229620</v>
      </c>
      <c r="T40" s="110">
        <v>0</v>
      </c>
      <c r="U40" s="66"/>
      <c r="V40" s="66">
        <v>229620</v>
      </c>
      <c r="W40" s="64" t="s">
        <v>1881</v>
      </c>
    </row>
    <row r="41" spans="1:23" x14ac:dyDescent="0.25">
      <c r="A41" s="106">
        <v>38</v>
      </c>
      <c r="B41" s="107" t="s">
        <v>1060</v>
      </c>
      <c r="C41" s="142" t="s">
        <v>779</v>
      </c>
      <c r="D41" s="62" t="s">
        <v>1061</v>
      </c>
      <c r="E41" s="62" t="s">
        <v>43</v>
      </c>
      <c r="F41" s="62" t="s">
        <v>1840</v>
      </c>
      <c r="G41" s="62" t="s">
        <v>777</v>
      </c>
      <c r="H41" s="62" t="s">
        <v>58</v>
      </c>
      <c r="I41" s="62" t="s">
        <v>59</v>
      </c>
      <c r="J41" s="62" t="s">
        <v>976</v>
      </c>
      <c r="K41" s="62" t="s">
        <v>1062</v>
      </c>
      <c r="L41" s="62" t="s">
        <v>1063</v>
      </c>
      <c r="M41" s="62" t="s">
        <v>3</v>
      </c>
      <c r="N41" s="64" t="s">
        <v>51</v>
      </c>
      <c r="O41" s="62" t="s">
        <v>76</v>
      </c>
      <c r="P41" s="108">
        <v>71</v>
      </c>
      <c r="Q41" s="109">
        <v>8900</v>
      </c>
      <c r="R41" s="66">
        <v>631900</v>
      </c>
      <c r="S41" s="66">
        <v>189570</v>
      </c>
      <c r="T41" s="110">
        <v>0</v>
      </c>
      <c r="U41" s="66"/>
      <c r="V41" s="66">
        <v>189570</v>
      </c>
      <c r="W41" s="64" t="s">
        <v>1880</v>
      </c>
    </row>
    <row r="42" spans="1:23" x14ac:dyDescent="0.25">
      <c r="A42" s="106">
        <v>39</v>
      </c>
      <c r="B42" s="107" t="s">
        <v>1064</v>
      </c>
      <c r="C42" s="142" t="s">
        <v>779</v>
      </c>
      <c r="D42" s="62" t="s">
        <v>1065</v>
      </c>
      <c r="E42" s="62" t="s">
        <v>43</v>
      </c>
      <c r="F42" s="62" t="s">
        <v>1840</v>
      </c>
      <c r="G42" s="62" t="s">
        <v>777</v>
      </c>
      <c r="H42" s="62" t="s">
        <v>58</v>
      </c>
      <c r="I42" s="62" t="s">
        <v>59</v>
      </c>
      <c r="J42" s="62" t="s">
        <v>976</v>
      </c>
      <c r="K42" s="62" t="s">
        <v>1066</v>
      </c>
      <c r="L42" s="62" t="s">
        <v>1067</v>
      </c>
      <c r="M42" s="62" t="s">
        <v>3</v>
      </c>
      <c r="N42" s="64" t="s">
        <v>51</v>
      </c>
      <c r="O42" s="62" t="s">
        <v>52</v>
      </c>
      <c r="P42" s="108">
        <v>47</v>
      </c>
      <c r="Q42" s="109">
        <v>8900</v>
      </c>
      <c r="R42" s="66">
        <v>418300</v>
      </c>
      <c r="S42" s="66">
        <v>125490</v>
      </c>
      <c r="T42" s="110">
        <v>0</v>
      </c>
      <c r="U42" s="66"/>
      <c r="V42" s="66">
        <v>125490</v>
      </c>
      <c r="W42" s="64" t="s">
        <v>1881</v>
      </c>
    </row>
    <row r="43" spans="1:23" x14ac:dyDescent="0.25">
      <c r="A43" s="106">
        <v>40</v>
      </c>
      <c r="B43" s="107" t="s">
        <v>885</v>
      </c>
      <c r="C43" s="142" t="s">
        <v>779</v>
      </c>
      <c r="D43" s="62" t="s">
        <v>886</v>
      </c>
      <c r="E43" s="62" t="s">
        <v>56</v>
      </c>
      <c r="F43" s="62" t="s">
        <v>1834</v>
      </c>
      <c r="G43" s="62" t="s">
        <v>304</v>
      </c>
      <c r="H43" s="62" t="s">
        <v>45</v>
      </c>
      <c r="I43" s="62" t="s">
        <v>46</v>
      </c>
      <c r="J43" s="62" t="s">
        <v>778</v>
      </c>
      <c r="K43" s="62" t="s">
        <v>887</v>
      </c>
      <c r="L43" s="62" t="s">
        <v>888</v>
      </c>
      <c r="M43" s="62" t="s">
        <v>3</v>
      </c>
      <c r="N43" s="64" t="s">
        <v>51</v>
      </c>
      <c r="O43" s="62" t="s">
        <v>52</v>
      </c>
      <c r="P43" s="108">
        <v>55</v>
      </c>
      <c r="Q43" s="109">
        <v>8900</v>
      </c>
      <c r="R43" s="66">
        <v>489500</v>
      </c>
      <c r="S43" s="66">
        <v>146850</v>
      </c>
      <c r="T43" s="110">
        <v>0</v>
      </c>
      <c r="U43" s="66"/>
      <c r="V43" s="66">
        <v>146850</v>
      </c>
      <c r="W43" s="64" t="s">
        <v>1882</v>
      </c>
    </row>
    <row r="44" spans="1:23" x14ac:dyDescent="0.25">
      <c r="A44" s="106">
        <v>41</v>
      </c>
      <c r="B44" s="107" t="s">
        <v>1002</v>
      </c>
      <c r="C44" s="142" t="s">
        <v>779</v>
      </c>
      <c r="D44" s="62" t="s">
        <v>1003</v>
      </c>
      <c r="E44" s="62" t="s">
        <v>43</v>
      </c>
      <c r="F44" s="62" t="s">
        <v>1840</v>
      </c>
      <c r="G44" s="62" t="s">
        <v>777</v>
      </c>
      <c r="H44" s="62" t="s">
        <v>58</v>
      </c>
      <c r="I44" s="62" t="s">
        <v>59</v>
      </c>
      <c r="J44" s="62" t="s">
        <v>1004</v>
      </c>
      <c r="K44" s="62" t="s">
        <v>1005</v>
      </c>
      <c r="L44" s="62" t="s">
        <v>1006</v>
      </c>
      <c r="M44" s="62" t="s">
        <v>3</v>
      </c>
      <c r="N44" s="64" t="s">
        <v>51</v>
      </c>
      <c r="O44" s="62" t="s">
        <v>52</v>
      </c>
      <c r="P44" s="108">
        <v>52</v>
      </c>
      <c r="Q44" s="109">
        <v>8900</v>
      </c>
      <c r="R44" s="66">
        <v>462800</v>
      </c>
      <c r="S44" s="66">
        <v>138840</v>
      </c>
      <c r="T44" s="110">
        <v>0</v>
      </c>
      <c r="U44" s="66"/>
      <c r="V44" s="66">
        <v>138840</v>
      </c>
      <c r="W44" s="64" t="s">
        <v>1880</v>
      </c>
    </row>
    <row r="45" spans="1:23" x14ac:dyDescent="0.25">
      <c r="A45" s="106">
        <v>42</v>
      </c>
      <c r="B45" s="107" t="s">
        <v>889</v>
      </c>
      <c r="C45" s="142" t="s">
        <v>779</v>
      </c>
      <c r="D45" s="62" t="s">
        <v>890</v>
      </c>
      <c r="E45" s="62" t="s">
        <v>43</v>
      </c>
      <c r="F45" s="62" t="s">
        <v>1840</v>
      </c>
      <c r="G45" s="62" t="s">
        <v>777</v>
      </c>
      <c r="H45" s="62" t="s">
        <v>58</v>
      </c>
      <c r="I45" s="62" t="s">
        <v>59</v>
      </c>
      <c r="J45" s="62" t="s">
        <v>778</v>
      </c>
      <c r="K45" s="62" t="s">
        <v>891</v>
      </c>
      <c r="L45" s="62" t="s">
        <v>892</v>
      </c>
      <c r="M45" s="62" t="s">
        <v>3</v>
      </c>
      <c r="N45" s="64" t="s">
        <v>51</v>
      </c>
      <c r="O45" s="62" t="s">
        <v>52</v>
      </c>
      <c r="P45" s="108">
        <v>253</v>
      </c>
      <c r="Q45" s="109">
        <v>8900</v>
      </c>
      <c r="R45" s="66">
        <v>2251700</v>
      </c>
      <c r="S45" s="66">
        <v>675510</v>
      </c>
      <c r="T45" s="110">
        <v>0</v>
      </c>
      <c r="U45" s="66"/>
      <c r="V45" s="66">
        <v>675510</v>
      </c>
      <c r="W45" s="64" t="s">
        <v>1880</v>
      </c>
    </row>
    <row r="46" spans="1:23" x14ac:dyDescent="0.25">
      <c r="A46" s="106">
        <v>43</v>
      </c>
      <c r="B46" s="107" t="s">
        <v>893</v>
      </c>
      <c r="C46" s="142" t="s">
        <v>779</v>
      </c>
      <c r="D46" s="62" t="s">
        <v>894</v>
      </c>
      <c r="E46" s="62" t="s">
        <v>56</v>
      </c>
      <c r="F46" s="62" t="s">
        <v>1840</v>
      </c>
      <c r="G46" s="62" t="s">
        <v>777</v>
      </c>
      <c r="H46" s="62" t="s">
        <v>58</v>
      </c>
      <c r="I46" s="62" t="s">
        <v>59</v>
      </c>
      <c r="J46" s="62" t="s">
        <v>778</v>
      </c>
      <c r="K46" s="62" t="s">
        <v>895</v>
      </c>
      <c r="L46" s="62" t="s">
        <v>896</v>
      </c>
      <c r="M46" s="62" t="s">
        <v>3</v>
      </c>
      <c r="N46" s="64" t="s">
        <v>51</v>
      </c>
      <c r="O46" s="62" t="s">
        <v>52</v>
      </c>
      <c r="P46" s="108">
        <v>207</v>
      </c>
      <c r="Q46" s="109">
        <v>8900</v>
      </c>
      <c r="R46" s="66">
        <v>1842300</v>
      </c>
      <c r="S46" s="66">
        <v>552690</v>
      </c>
      <c r="T46" s="110">
        <v>0</v>
      </c>
      <c r="U46" s="66"/>
      <c r="V46" s="66">
        <v>552690</v>
      </c>
      <c r="W46" s="64" t="s">
        <v>1880</v>
      </c>
    </row>
    <row r="47" spans="1:23" x14ac:dyDescent="0.25">
      <c r="A47" s="106">
        <v>44</v>
      </c>
      <c r="B47" s="107" t="s">
        <v>950</v>
      </c>
      <c r="C47" s="142" t="s">
        <v>779</v>
      </c>
      <c r="D47" s="62" t="s">
        <v>951</v>
      </c>
      <c r="E47" s="62" t="s">
        <v>56</v>
      </c>
      <c r="F47" s="62" t="s">
        <v>1833</v>
      </c>
      <c r="G47" s="62" t="s">
        <v>179</v>
      </c>
      <c r="H47" s="62" t="s">
        <v>45</v>
      </c>
      <c r="I47" s="62" t="s">
        <v>46</v>
      </c>
      <c r="J47" s="62" t="s">
        <v>778</v>
      </c>
      <c r="K47" s="62" t="s">
        <v>952</v>
      </c>
      <c r="L47" s="62" t="s">
        <v>953</v>
      </c>
      <c r="M47" s="62" t="s">
        <v>3</v>
      </c>
      <c r="N47" s="64" t="s">
        <v>51</v>
      </c>
      <c r="O47" s="62" t="s">
        <v>52</v>
      </c>
      <c r="P47" s="108">
        <v>293</v>
      </c>
      <c r="Q47" s="109">
        <v>8900</v>
      </c>
      <c r="R47" s="66">
        <v>2607700</v>
      </c>
      <c r="S47" s="66">
        <v>782310</v>
      </c>
      <c r="T47" s="110">
        <v>0</v>
      </c>
      <c r="U47" s="66"/>
      <c r="V47" s="66">
        <v>782310</v>
      </c>
      <c r="W47" s="64" t="s">
        <v>1881</v>
      </c>
    </row>
    <row r="48" spans="1:23" x14ac:dyDescent="0.25">
      <c r="A48" s="106">
        <v>45</v>
      </c>
      <c r="B48" s="107" t="s">
        <v>897</v>
      </c>
      <c r="C48" s="142" t="s">
        <v>779</v>
      </c>
      <c r="D48" s="62" t="s">
        <v>898</v>
      </c>
      <c r="E48" s="62" t="s">
        <v>56</v>
      </c>
      <c r="F48" s="62" t="s">
        <v>1834</v>
      </c>
      <c r="G48" s="62" t="s">
        <v>304</v>
      </c>
      <c r="H48" s="62" t="s">
        <v>45</v>
      </c>
      <c r="I48" s="62" t="s">
        <v>46</v>
      </c>
      <c r="J48" s="62" t="s">
        <v>778</v>
      </c>
      <c r="K48" s="62" t="s">
        <v>899</v>
      </c>
      <c r="L48" s="62" t="s">
        <v>900</v>
      </c>
      <c r="M48" s="62" t="s">
        <v>3</v>
      </c>
      <c r="N48" s="64" t="s">
        <v>51</v>
      </c>
      <c r="O48" s="62" t="s">
        <v>52</v>
      </c>
      <c r="P48" s="108">
        <v>118</v>
      </c>
      <c r="Q48" s="109">
        <v>8900</v>
      </c>
      <c r="R48" s="66">
        <v>1050200</v>
      </c>
      <c r="S48" s="66">
        <v>315060</v>
      </c>
      <c r="T48" s="110">
        <v>0</v>
      </c>
      <c r="U48" s="66"/>
      <c r="V48" s="66">
        <v>315060</v>
      </c>
      <c r="W48" s="64" t="s">
        <v>1880</v>
      </c>
    </row>
    <row r="49" spans="1:23" x14ac:dyDescent="0.25">
      <c r="A49" s="106">
        <v>46</v>
      </c>
      <c r="B49" s="107" t="s">
        <v>1072</v>
      </c>
      <c r="C49" s="142" t="s">
        <v>779</v>
      </c>
      <c r="D49" s="62" t="s">
        <v>1073</v>
      </c>
      <c r="E49" s="62" t="s">
        <v>56</v>
      </c>
      <c r="F49" s="62" t="s">
        <v>1833</v>
      </c>
      <c r="G49" s="62" t="s">
        <v>179</v>
      </c>
      <c r="H49" s="62" t="s">
        <v>45</v>
      </c>
      <c r="I49" s="62" t="s">
        <v>46</v>
      </c>
      <c r="J49" s="62" t="s">
        <v>976</v>
      </c>
      <c r="K49" s="62" t="s">
        <v>1074</v>
      </c>
      <c r="L49" s="62" t="s">
        <v>1075</v>
      </c>
      <c r="M49" s="62" t="s">
        <v>3</v>
      </c>
      <c r="N49" s="64" t="s">
        <v>51</v>
      </c>
      <c r="O49" s="62" t="s">
        <v>52</v>
      </c>
      <c r="P49" s="108">
        <v>17</v>
      </c>
      <c r="Q49" s="109">
        <v>8900</v>
      </c>
      <c r="R49" s="66">
        <v>151300</v>
      </c>
      <c r="S49" s="66">
        <v>45390</v>
      </c>
      <c r="T49" s="110">
        <v>0</v>
      </c>
      <c r="U49" s="66"/>
      <c r="V49" s="66">
        <v>45390</v>
      </c>
      <c r="W49" s="64" t="s">
        <v>1882</v>
      </c>
    </row>
    <row r="50" spans="1:23" x14ac:dyDescent="0.25">
      <c r="A50" s="106">
        <v>47</v>
      </c>
      <c r="B50" s="107" t="s">
        <v>901</v>
      </c>
      <c r="C50" s="142" t="s">
        <v>779</v>
      </c>
      <c r="D50" s="62" t="s">
        <v>902</v>
      </c>
      <c r="E50" s="62" t="s">
        <v>56</v>
      </c>
      <c r="F50" s="62" t="s">
        <v>1833</v>
      </c>
      <c r="G50" s="62" t="s">
        <v>179</v>
      </c>
      <c r="H50" s="62" t="s">
        <v>45</v>
      </c>
      <c r="I50" s="62" t="s">
        <v>46</v>
      </c>
      <c r="J50" s="62" t="s">
        <v>778</v>
      </c>
      <c r="K50" s="62" t="s">
        <v>903</v>
      </c>
      <c r="L50" s="62" t="s">
        <v>904</v>
      </c>
      <c r="M50" s="62" t="s">
        <v>3</v>
      </c>
      <c r="N50" s="64" t="s">
        <v>51</v>
      </c>
      <c r="O50" s="62" t="s">
        <v>52</v>
      </c>
      <c r="P50" s="108">
        <v>29</v>
      </c>
      <c r="Q50" s="109">
        <v>8900</v>
      </c>
      <c r="R50" s="66">
        <v>258100</v>
      </c>
      <c r="S50" s="66">
        <v>77430</v>
      </c>
      <c r="T50" s="110">
        <v>0</v>
      </c>
      <c r="U50" s="66"/>
      <c r="V50" s="66">
        <v>77430</v>
      </c>
      <c r="W50" s="64" t="s">
        <v>1880</v>
      </c>
    </row>
    <row r="51" spans="1:23" x14ac:dyDescent="0.25">
      <c r="A51" s="106">
        <v>48</v>
      </c>
      <c r="B51" s="107" t="s">
        <v>905</v>
      </c>
      <c r="C51" s="142" t="s">
        <v>779</v>
      </c>
      <c r="D51" s="62" t="s">
        <v>906</v>
      </c>
      <c r="E51" s="62" t="s">
        <v>43</v>
      </c>
      <c r="F51" s="62" t="s">
        <v>1840</v>
      </c>
      <c r="G51" s="62" t="s">
        <v>777</v>
      </c>
      <c r="H51" s="62" t="s">
        <v>58</v>
      </c>
      <c r="I51" s="62" t="s">
        <v>59</v>
      </c>
      <c r="J51" s="62" t="s">
        <v>778</v>
      </c>
      <c r="K51" s="62" t="s">
        <v>907</v>
      </c>
      <c r="L51" s="62" t="s">
        <v>908</v>
      </c>
      <c r="M51" s="62" t="s">
        <v>3</v>
      </c>
      <c r="N51" s="64" t="s">
        <v>51</v>
      </c>
      <c r="O51" s="62" t="s">
        <v>52</v>
      </c>
      <c r="P51" s="108">
        <v>12</v>
      </c>
      <c r="Q51" s="109">
        <v>8900</v>
      </c>
      <c r="R51" s="66">
        <v>106800</v>
      </c>
      <c r="S51" s="66">
        <v>32040</v>
      </c>
      <c r="T51" s="110">
        <v>0</v>
      </c>
      <c r="U51" s="66"/>
      <c r="V51" s="66">
        <v>32040</v>
      </c>
      <c r="W51" s="64" t="s">
        <v>1880</v>
      </c>
    </row>
    <row r="52" spans="1:23" x14ac:dyDescent="0.25">
      <c r="A52" s="106">
        <v>49</v>
      </c>
      <c r="B52" s="107" t="s">
        <v>1040</v>
      </c>
      <c r="C52" s="142" t="s">
        <v>779</v>
      </c>
      <c r="D52" s="62" t="s">
        <v>1041</v>
      </c>
      <c r="E52" s="62" t="s">
        <v>43</v>
      </c>
      <c r="F52" s="62" t="s">
        <v>1840</v>
      </c>
      <c r="G52" s="62" t="s">
        <v>777</v>
      </c>
      <c r="H52" s="62" t="s">
        <v>58</v>
      </c>
      <c r="I52" s="62" t="s">
        <v>59</v>
      </c>
      <c r="J52" s="62" t="s">
        <v>976</v>
      </c>
      <c r="K52" s="62" t="s">
        <v>1042</v>
      </c>
      <c r="L52" s="62" t="s">
        <v>1043</v>
      </c>
      <c r="M52" s="62" t="s">
        <v>3</v>
      </c>
      <c r="N52" s="64" t="s">
        <v>53</v>
      </c>
      <c r="O52" s="62" t="s">
        <v>52</v>
      </c>
      <c r="P52" s="108">
        <v>70</v>
      </c>
      <c r="Q52" s="109">
        <v>8900</v>
      </c>
      <c r="R52" s="66">
        <v>623000</v>
      </c>
      <c r="S52" s="66">
        <v>186900</v>
      </c>
      <c r="T52" s="110">
        <v>0</v>
      </c>
      <c r="U52" s="66"/>
      <c r="V52" s="66">
        <v>186900</v>
      </c>
      <c r="W52" s="64" t="s">
        <v>1880</v>
      </c>
    </row>
    <row r="53" spans="1:23" x14ac:dyDescent="0.25">
      <c r="A53" s="106">
        <v>50</v>
      </c>
      <c r="B53" s="107" t="s">
        <v>1076</v>
      </c>
      <c r="C53" s="142" t="s">
        <v>779</v>
      </c>
      <c r="D53" s="62" t="s">
        <v>1077</v>
      </c>
      <c r="E53" s="62" t="s">
        <v>56</v>
      </c>
      <c r="F53" s="62" t="s">
        <v>1840</v>
      </c>
      <c r="G53" s="62" t="s">
        <v>777</v>
      </c>
      <c r="H53" s="62" t="s">
        <v>58</v>
      </c>
      <c r="I53" s="62" t="s">
        <v>59</v>
      </c>
      <c r="J53" s="62" t="s">
        <v>976</v>
      </c>
      <c r="K53" s="62" t="s">
        <v>1042</v>
      </c>
      <c r="L53" s="62" t="s">
        <v>1043</v>
      </c>
      <c r="M53" s="62" t="s">
        <v>3</v>
      </c>
      <c r="N53" s="64" t="s">
        <v>53</v>
      </c>
      <c r="O53" s="62" t="s">
        <v>52</v>
      </c>
      <c r="P53" s="108">
        <v>37</v>
      </c>
      <c r="Q53" s="109">
        <v>8900</v>
      </c>
      <c r="R53" s="66">
        <v>329300</v>
      </c>
      <c r="S53" s="66">
        <v>98790</v>
      </c>
      <c r="T53" s="110">
        <v>0</v>
      </c>
      <c r="U53" s="66"/>
      <c r="V53" s="66">
        <v>98790</v>
      </c>
      <c r="W53" s="64" t="s">
        <v>1880</v>
      </c>
    </row>
    <row r="54" spans="1:23" x14ac:dyDescent="0.25">
      <c r="A54" s="106">
        <v>51</v>
      </c>
      <c r="B54" s="107" t="s">
        <v>1078</v>
      </c>
      <c r="C54" s="142" t="s">
        <v>779</v>
      </c>
      <c r="D54" s="62" t="s">
        <v>1079</v>
      </c>
      <c r="E54" s="62" t="s">
        <v>43</v>
      </c>
      <c r="F54" s="62" t="s">
        <v>1840</v>
      </c>
      <c r="G54" s="62" t="s">
        <v>777</v>
      </c>
      <c r="H54" s="62" t="s">
        <v>58</v>
      </c>
      <c r="I54" s="62" t="s">
        <v>59</v>
      </c>
      <c r="J54" s="62" t="s">
        <v>976</v>
      </c>
      <c r="K54" s="62" t="s">
        <v>1080</v>
      </c>
      <c r="L54" s="62" t="s">
        <v>1081</v>
      </c>
      <c r="M54" s="62" t="s">
        <v>3</v>
      </c>
      <c r="N54" s="64" t="s">
        <v>51</v>
      </c>
      <c r="O54" s="62" t="s">
        <v>52</v>
      </c>
      <c r="P54" s="108">
        <v>80</v>
      </c>
      <c r="Q54" s="109">
        <v>8900</v>
      </c>
      <c r="R54" s="66">
        <v>712000</v>
      </c>
      <c r="S54" s="66">
        <v>213600</v>
      </c>
      <c r="T54" s="110">
        <v>0</v>
      </c>
      <c r="U54" s="66"/>
      <c r="V54" s="66">
        <v>213600</v>
      </c>
      <c r="W54" s="64" t="s">
        <v>1880</v>
      </c>
    </row>
    <row r="55" spans="1:23" x14ac:dyDescent="0.25">
      <c r="A55" s="106">
        <v>52</v>
      </c>
      <c r="B55" s="107" t="s">
        <v>925</v>
      </c>
      <c r="C55" s="142" t="s">
        <v>779</v>
      </c>
      <c r="D55" s="62" t="s">
        <v>926</v>
      </c>
      <c r="E55" s="62" t="s">
        <v>43</v>
      </c>
      <c r="F55" s="62" t="s">
        <v>1840</v>
      </c>
      <c r="G55" s="62" t="s">
        <v>777</v>
      </c>
      <c r="H55" s="62" t="s">
        <v>58</v>
      </c>
      <c r="I55" s="62" t="s">
        <v>59</v>
      </c>
      <c r="J55" s="62" t="s">
        <v>778</v>
      </c>
      <c r="K55" s="62" t="s">
        <v>927</v>
      </c>
      <c r="L55" s="62" t="s">
        <v>928</v>
      </c>
      <c r="M55" s="62" t="s">
        <v>3</v>
      </c>
      <c r="N55" s="64" t="s">
        <v>51</v>
      </c>
      <c r="O55" s="62" t="s">
        <v>52</v>
      </c>
      <c r="P55" s="108">
        <v>155</v>
      </c>
      <c r="Q55" s="109">
        <v>8900</v>
      </c>
      <c r="R55" s="66">
        <v>1379500</v>
      </c>
      <c r="S55" s="66">
        <v>413850</v>
      </c>
      <c r="T55" s="110">
        <v>0</v>
      </c>
      <c r="U55" s="66"/>
      <c r="V55" s="66">
        <v>413850</v>
      </c>
      <c r="W55" s="64" t="s">
        <v>1880</v>
      </c>
    </row>
    <row r="56" spans="1:23" x14ac:dyDescent="0.25">
      <c r="A56" s="106">
        <v>53</v>
      </c>
      <c r="B56" s="107" t="s">
        <v>913</v>
      </c>
      <c r="C56" s="142" t="s">
        <v>779</v>
      </c>
      <c r="D56" s="62" t="s">
        <v>914</v>
      </c>
      <c r="E56" s="62" t="s">
        <v>43</v>
      </c>
      <c r="F56" s="62" t="s">
        <v>1840</v>
      </c>
      <c r="G56" s="62" t="s">
        <v>777</v>
      </c>
      <c r="H56" s="62" t="s">
        <v>58</v>
      </c>
      <c r="I56" s="62" t="s">
        <v>59</v>
      </c>
      <c r="J56" s="62" t="s">
        <v>778</v>
      </c>
      <c r="K56" s="62" t="s">
        <v>915</v>
      </c>
      <c r="L56" s="62" t="s">
        <v>916</v>
      </c>
      <c r="M56" s="62" t="s">
        <v>3</v>
      </c>
      <c r="N56" s="64" t="s">
        <v>51</v>
      </c>
      <c r="O56" s="62" t="s">
        <v>52</v>
      </c>
      <c r="P56" s="108">
        <v>157</v>
      </c>
      <c r="Q56" s="109">
        <v>8900</v>
      </c>
      <c r="R56" s="66">
        <v>1397300</v>
      </c>
      <c r="S56" s="66">
        <v>419190</v>
      </c>
      <c r="T56" s="110">
        <v>0</v>
      </c>
      <c r="U56" s="66"/>
      <c r="V56" s="66">
        <v>419190</v>
      </c>
      <c r="W56" s="64" t="s">
        <v>1881</v>
      </c>
    </row>
    <row r="57" spans="1:23" x14ac:dyDescent="0.25">
      <c r="A57" s="106">
        <v>54</v>
      </c>
      <c r="B57" s="107" t="s">
        <v>1082</v>
      </c>
      <c r="C57" s="142" t="s">
        <v>779</v>
      </c>
      <c r="D57" s="62" t="s">
        <v>1083</v>
      </c>
      <c r="E57" s="62" t="s">
        <v>43</v>
      </c>
      <c r="F57" s="62" t="s">
        <v>1840</v>
      </c>
      <c r="G57" s="62" t="s">
        <v>777</v>
      </c>
      <c r="H57" s="62" t="s">
        <v>58</v>
      </c>
      <c r="I57" s="62" t="s">
        <v>59</v>
      </c>
      <c r="J57" s="62" t="s">
        <v>976</v>
      </c>
      <c r="K57" s="62" t="s">
        <v>1084</v>
      </c>
      <c r="L57" s="62" t="s">
        <v>1085</v>
      </c>
      <c r="M57" s="62" t="s">
        <v>3</v>
      </c>
      <c r="N57" s="64" t="s">
        <v>51</v>
      </c>
      <c r="O57" s="62" t="s">
        <v>52</v>
      </c>
      <c r="P57" s="108">
        <v>86</v>
      </c>
      <c r="Q57" s="109">
        <v>8900</v>
      </c>
      <c r="R57" s="66">
        <v>765400</v>
      </c>
      <c r="S57" s="66">
        <v>229620</v>
      </c>
      <c r="T57" s="110">
        <v>0</v>
      </c>
      <c r="U57" s="66"/>
      <c r="V57" s="66">
        <v>229620</v>
      </c>
      <c r="W57" s="64" t="s">
        <v>1880</v>
      </c>
    </row>
    <row r="58" spans="1:23" x14ac:dyDescent="0.25">
      <c r="A58" s="106">
        <v>55</v>
      </c>
      <c r="B58" s="107" t="s">
        <v>1086</v>
      </c>
      <c r="C58" s="142" t="s">
        <v>779</v>
      </c>
      <c r="D58" s="62" t="s">
        <v>1087</v>
      </c>
      <c r="E58" s="62" t="s">
        <v>56</v>
      </c>
      <c r="F58" s="62" t="s">
        <v>1833</v>
      </c>
      <c r="G58" s="62" t="s">
        <v>179</v>
      </c>
      <c r="H58" s="62" t="s">
        <v>45</v>
      </c>
      <c r="I58" s="62" t="s">
        <v>46</v>
      </c>
      <c r="J58" s="62" t="s">
        <v>976</v>
      </c>
      <c r="K58" s="62" t="s">
        <v>1088</v>
      </c>
      <c r="L58" s="62" t="s">
        <v>1089</v>
      </c>
      <c r="M58" s="62" t="s">
        <v>3</v>
      </c>
      <c r="N58" s="64" t="s">
        <v>51</v>
      </c>
      <c r="O58" s="62" t="s">
        <v>52</v>
      </c>
      <c r="P58" s="108">
        <v>125</v>
      </c>
      <c r="Q58" s="109">
        <v>8900</v>
      </c>
      <c r="R58" s="66">
        <v>1112500</v>
      </c>
      <c r="S58" s="66">
        <v>333750</v>
      </c>
      <c r="T58" s="110">
        <v>0</v>
      </c>
      <c r="U58" s="66"/>
      <c r="V58" s="66">
        <v>333750</v>
      </c>
      <c r="W58" s="64" t="s">
        <v>1882</v>
      </c>
    </row>
    <row r="59" spans="1:23" x14ac:dyDescent="0.25">
      <c r="A59" s="106">
        <v>56</v>
      </c>
      <c r="B59" s="107" t="s">
        <v>917</v>
      </c>
      <c r="C59" s="142" t="s">
        <v>779</v>
      </c>
      <c r="D59" s="62" t="s">
        <v>918</v>
      </c>
      <c r="E59" s="62" t="s">
        <v>43</v>
      </c>
      <c r="F59" s="62" t="s">
        <v>1837</v>
      </c>
      <c r="G59" s="62" t="s">
        <v>450</v>
      </c>
      <c r="H59" s="62" t="s">
        <v>45</v>
      </c>
      <c r="I59" s="62" t="s">
        <v>46</v>
      </c>
      <c r="J59" s="62" t="s">
        <v>778</v>
      </c>
      <c r="K59" s="62" t="s">
        <v>919</v>
      </c>
      <c r="L59" s="62" t="s">
        <v>920</v>
      </c>
      <c r="M59" s="62" t="s">
        <v>3</v>
      </c>
      <c r="N59" s="64" t="s">
        <v>51</v>
      </c>
      <c r="O59" s="62" t="s">
        <v>52</v>
      </c>
      <c r="P59" s="108">
        <v>119</v>
      </c>
      <c r="Q59" s="109">
        <v>8900</v>
      </c>
      <c r="R59" s="66">
        <v>1059100</v>
      </c>
      <c r="S59" s="66">
        <v>317730</v>
      </c>
      <c r="T59" s="110">
        <v>0</v>
      </c>
      <c r="U59" s="66"/>
      <c r="V59" s="66">
        <v>317730</v>
      </c>
      <c r="W59" s="64" t="s">
        <v>1880</v>
      </c>
    </row>
    <row r="60" spans="1:23" x14ac:dyDescent="0.25">
      <c r="A60" s="106">
        <v>57</v>
      </c>
      <c r="B60" s="107" t="s">
        <v>842</v>
      </c>
      <c r="C60" s="142" t="s">
        <v>779</v>
      </c>
      <c r="D60" s="62" t="s">
        <v>843</v>
      </c>
      <c r="E60" s="62" t="s">
        <v>56</v>
      </c>
      <c r="F60" s="62" t="s">
        <v>1833</v>
      </c>
      <c r="G60" s="62" t="s">
        <v>179</v>
      </c>
      <c r="H60" s="62" t="s">
        <v>45</v>
      </c>
      <c r="I60" s="62" t="s">
        <v>46</v>
      </c>
      <c r="J60" s="62" t="s">
        <v>778</v>
      </c>
      <c r="K60" s="62" t="s">
        <v>844</v>
      </c>
      <c r="L60" s="62" t="s">
        <v>845</v>
      </c>
      <c r="M60" s="62" t="s">
        <v>3</v>
      </c>
      <c r="N60" s="64" t="s">
        <v>51</v>
      </c>
      <c r="O60" s="62" t="s">
        <v>52</v>
      </c>
      <c r="P60" s="108">
        <v>303</v>
      </c>
      <c r="Q60" s="109">
        <v>8900</v>
      </c>
      <c r="R60" s="66">
        <v>2696700</v>
      </c>
      <c r="S60" s="66">
        <v>809010</v>
      </c>
      <c r="T60" s="110">
        <v>0</v>
      </c>
      <c r="U60" s="66"/>
      <c r="V60" s="66">
        <v>809010</v>
      </c>
      <c r="W60" s="64" t="s">
        <v>1880</v>
      </c>
    </row>
    <row r="61" spans="1:23" x14ac:dyDescent="0.25">
      <c r="A61" s="106">
        <v>58</v>
      </c>
      <c r="B61" s="107" t="s">
        <v>869</v>
      </c>
      <c r="C61" s="142" t="s">
        <v>779</v>
      </c>
      <c r="D61" s="62" t="s">
        <v>870</v>
      </c>
      <c r="E61" s="62" t="s">
        <v>56</v>
      </c>
      <c r="F61" s="62" t="s">
        <v>1833</v>
      </c>
      <c r="G61" s="62" t="s">
        <v>179</v>
      </c>
      <c r="H61" s="62" t="s">
        <v>45</v>
      </c>
      <c r="I61" s="62" t="s">
        <v>46</v>
      </c>
      <c r="J61" s="62" t="s">
        <v>778</v>
      </c>
      <c r="K61" s="62" t="s">
        <v>871</v>
      </c>
      <c r="L61" s="62" t="s">
        <v>872</v>
      </c>
      <c r="M61" s="62" t="s">
        <v>3</v>
      </c>
      <c r="N61" s="64" t="s">
        <v>51</v>
      </c>
      <c r="O61" s="62" t="s">
        <v>52</v>
      </c>
      <c r="P61" s="108">
        <v>82</v>
      </c>
      <c r="Q61" s="109">
        <v>8900</v>
      </c>
      <c r="R61" s="66">
        <v>729800</v>
      </c>
      <c r="S61" s="66">
        <v>218940</v>
      </c>
      <c r="T61" s="110">
        <v>0</v>
      </c>
      <c r="U61" s="66"/>
      <c r="V61" s="66">
        <v>218940</v>
      </c>
      <c r="W61" s="64" t="s">
        <v>1881</v>
      </c>
    </row>
    <row r="62" spans="1:23" x14ac:dyDescent="0.25">
      <c r="A62" s="106">
        <v>59</v>
      </c>
      <c r="B62" s="107" t="s">
        <v>921</v>
      </c>
      <c r="C62" s="142" t="s">
        <v>779</v>
      </c>
      <c r="D62" s="62" t="s">
        <v>922</v>
      </c>
      <c r="E62" s="62" t="s">
        <v>43</v>
      </c>
      <c r="F62" s="62" t="s">
        <v>1840</v>
      </c>
      <c r="G62" s="62" t="s">
        <v>777</v>
      </c>
      <c r="H62" s="62" t="s">
        <v>58</v>
      </c>
      <c r="I62" s="62" t="s">
        <v>59</v>
      </c>
      <c r="J62" s="62" t="s">
        <v>778</v>
      </c>
      <c r="K62" s="62" t="s">
        <v>923</v>
      </c>
      <c r="L62" s="62" t="s">
        <v>924</v>
      </c>
      <c r="M62" s="62" t="s">
        <v>3</v>
      </c>
      <c r="N62" s="64" t="s">
        <v>51</v>
      </c>
      <c r="O62" s="62" t="s">
        <v>52</v>
      </c>
      <c r="P62" s="108">
        <v>145</v>
      </c>
      <c r="Q62" s="109">
        <v>8900</v>
      </c>
      <c r="R62" s="66">
        <v>1290500</v>
      </c>
      <c r="S62" s="66">
        <v>387150</v>
      </c>
      <c r="T62" s="110">
        <v>0</v>
      </c>
      <c r="U62" s="66"/>
      <c r="V62" s="66">
        <v>387150</v>
      </c>
      <c r="W62" s="64" t="s">
        <v>1880</v>
      </c>
    </row>
    <row r="63" spans="1:23" x14ac:dyDescent="0.25">
      <c r="A63" s="106">
        <v>60</v>
      </c>
      <c r="B63" s="107" t="s">
        <v>929</v>
      </c>
      <c r="C63" s="142" t="s">
        <v>779</v>
      </c>
      <c r="D63" s="62" t="s">
        <v>930</v>
      </c>
      <c r="E63" s="62" t="s">
        <v>43</v>
      </c>
      <c r="F63" s="62" t="s">
        <v>1840</v>
      </c>
      <c r="G63" s="62" t="s">
        <v>777</v>
      </c>
      <c r="H63" s="62" t="s">
        <v>58</v>
      </c>
      <c r="I63" s="62" t="s">
        <v>59</v>
      </c>
      <c r="J63" s="62" t="s">
        <v>778</v>
      </c>
      <c r="K63" s="62" t="s">
        <v>931</v>
      </c>
      <c r="L63" s="62" t="s">
        <v>932</v>
      </c>
      <c r="M63" s="62" t="s">
        <v>3</v>
      </c>
      <c r="N63" s="64" t="s">
        <v>51</v>
      </c>
      <c r="O63" s="62" t="s">
        <v>52</v>
      </c>
      <c r="P63" s="108">
        <v>242</v>
      </c>
      <c r="Q63" s="109">
        <v>8900</v>
      </c>
      <c r="R63" s="66">
        <v>2153800</v>
      </c>
      <c r="S63" s="66">
        <v>646140</v>
      </c>
      <c r="T63" s="110">
        <v>0</v>
      </c>
      <c r="U63" s="66"/>
      <c r="V63" s="66">
        <v>646140</v>
      </c>
      <c r="W63" s="64" t="s">
        <v>1882</v>
      </c>
    </row>
    <row r="64" spans="1:23" x14ac:dyDescent="0.25">
      <c r="A64" s="106">
        <v>61</v>
      </c>
      <c r="B64" s="107" t="s">
        <v>1090</v>
      </c>
      <c r="C64" s="142" t="s">
        <v>779</v>
      </c>
      <c r="D64" s="62" t="s">
        <v>1091</v>
      </c>
      <c r="E64" s="62" t="s">
        <v>56</v>
      </c>
      <c r="F64" s="62" t="s">
        <v>1833</v>
      </c>
      <c r="G64" s="62" t="s">
        <v>179</v>
      </c>
      <c r="H64" s="62" t="s">
        <v>45</v>
      </c>
      <c r="I64" s="62" t="s">
        <v>46</v>
      </c>
      <c r="J64" s="62" t="s">
        <v>976</v>
      </c>
      <c r="K64" s="62" t="s">
        <v>1092</v>
      </c>
      <c r="L64" s="62" t="s">
        <v>1093</v>
      </c>
      <c r="M64" s="62" t="s">
        <v>3</v>
      </c>
      <c r="N64" s="64" t="s">
        <v>51</v>
      </c>
      <c r="O64" s="62" t="s">
        <v>52</v>
      </c>
      <c r="P64" s="108">
        <v>122</v>
      </c>
      <c r="Q64" s="109">
        <v>8900</v>
      </c>
      <c r="R64" s="66">
        <v>1085800</v>
      </c>
      <c r="S64" s="66">
        <v>325740</v>
      </c>
      <c r="T64" s="110">
        <v>0</v>
      </c>
      <c r="U64" s="66"/>
      <c r="V64" s="66">
        <v>325740</v>
      </c>
      <c r="W64" s="64" t="s">
        <v>1880</v>
      </c>
    </row>
    <row r="65" spans="1:23" x14ac:dyDescent="0.25">
      <c r="A65" s="106">
        <v>62</v>
      </c>
      <c r="B65" s="107" t="s">
        <v>993</v>
      </c>
      <c r="C65" s="142" t="s">
        <v>779</v>
      </c>
      <c r="D65" s="62" t="s">
        <v>994</v>
      </c>
      <c r="E65" s="62" t="s">
        <v>43</v>
      </c>
      <c r="F65" s="62" t="s">
        <v>1840</v>
      </c>
      <c r="G65" s="62" t="s">
        <v>777</v>
      </c>
      <c r="H65" s="62" t="s">
        <v>58</v>
      </c>
      <c r="I65" s="62" t="s">
        <v>59</v>
      </c>
      <c r="J65" s="62" t="s">
        <v>990</v>
      </c>
      <c r="K65" s="62" t="s">
        <v>995</v>
      </c>
      <c r="L65" s="62" t="s">
        <v>996</v>
      </c>
      <c r="M65" s="62" t="s">
        <v>3</v>
      </c>
      <c r="N65" s="64" t="s">
        <v>51</v>
      </c>
      <c r="O65" s="62" t="s">
        <v>52</v>
      </c>
      <c r="P65" s="108">
        <v>151</v>
      </c>
      <c r="Q65" s="109">
        <v>8900</v>
      </c>
      <c r="R65" s="66">
        <v>1343900</v>
      </c>
      <c r="S65" s="66">
        <v>403170</v>
      </c>
      <c r="T65" s="110">
        <v>0</v>
      </c>
      <c r="U65" s="66"/>
      <c r="V65" s="66">
        <v>403170</v>
      </c>
      <c r="W65" s="64" t="s">
        <v>1880</v>
      </c>
    </row>
    <row r="66" spans="1:23" x14ac:dyDescent="0.25">
      <c r="A66" s="106">
        <v>63</v>
      </c>
      <c r="B66" s="107" t="s">
        <v>933</v>
      </c>
      <c r="C66" s="142" t="s">
        <v>779</v>
      </c>
      <c r="D66" s="62" t="s">
        <v>934</v>
      </c>
      <c r="E66" s="62" t="s">
        <v>56</v>
      </c>
      <c r="F66" s="62" t="s">
        <v>1833</v>
      </c>
      <c r="G66" s="62" t="s">
        <v>179</v>
      </c>
      <c r="H66" s="62" t="s">
        <v>45</v>
      </c>
      <c r="I66" s="62" t="s">
        <v>46</v>
      </c>
      <c r="J66" s="62" t="s">
        <v>778</v>
      </c>
      <c r="K66" s="62" t="s">
        <v>935</v>
      </c>
      <c r="L66" s="62" t="s">
        <v>936</v>
      </c>
      <c r="M66" s="62" t="s">
        <v>3</v>
      </c>
      <c r="N66" s="64" t="s">
        <v>51</v>
      </c>
      <c r="O66" s="62" t="s">
        <v>52</v>
      </c>
      <c r="P66" s="108">
        <v>293</v>
      </c>
      <c r="Q66" s="109">
        <v>8900</v>
      </c>
      <c r="R66" s="66">
        <v>2607700</v>
      </c>
      <c r="S66" s="66">
        <v>782310</v>
      </c>
      <c r="T66" s="110">
        <v>0</v>
      </c>
      <c r="U66" s="66"/>
      <c r="V66" s="66">
        <v>782310</v>
      </c>
      <c r="W66" s="64" t="s">
        <v>1881</v>
      </c>
    </row>
    <row r="67" spans="1:23" x14ac:dyDescent="0.25">
      <c r="A67" s="106">
        <v>64</v>
      </c>
      <c r="B67" s="107" t="s">
        <v>937</v>
      </c>
      <c r="C67" s="142" t="s">
        <v>779</v>
      </c>
      <c r="D67" s="62" t="s">
        <v>938</v>
      </c>
      <c r="E67" s="62" t="s">
        <v>43</v>
      </c>
      <c r="F67" s="62" t="s">
        <v>1840</v>
      </c>
      <c r="G67" s="62" t="s">
        <v>777</v>
      </c>
      <c r="H67" s="62" t="s">
        <v>58</v>
      </c>
      <c r="I67" s="62" t="s">
        <v>59</v>
      </c>
      <c r="J67" s="62" t="s">
        <v>939</v>
      </c>
      <c r="K67" s="62" t="s">
        <v>940</v>
      </c>
      <c r="L67" s="62" t="s">
        <v>941</v>
      </c>
      <c r="M67" s="62" t="s">
        <v>3</v>
      </c>
      <c r="N67" s="64" t="s">
        <v>51</v>
      </c>
      <c r="O67" s="62" t="s">
        <v>52</v>
      </c>
      <c r="P67" s="108">
        <v>119</v>
      </c>
      <c r="Q67" s="109">
        <v>8900</v>
      </c>
      <c r="R67" s="66">
        <v>1059100</v>
      </c>
      <c r="S67" s="66">
        <v>317730</v>
      </c>
      <c r="T67" s="110">
        <v>0</v>
      </c>
      <c r="U67" s="66"/>
      <c r="V67" s="66">
        <v>317730</v>
      </c>
      <c r="W67" s="64" t="s">
        <v>1880</v>
      </c>
    </row>
    <row r="68" spans="1:23" x14ac:dyDescent="0.25">
      <c r="A68" s="106">
        <v>65</v>
      </c>
      <c r="B68" s="107" t="s">
        <v>979</v>
      </c>
      <c r="C68" s="142" t="s">
        <v>779</v>
      </c>
      <c r="D68" s="62" t="s">
        <v>980</v>
      </c>
      <c r="E68" s="62" t="s">
        <v>56</v>
      </c>
      <c r="F68" s="62" t="s">
        <v>1833</v>
      </c>
      <c r="G68" s="62" t="s">
        <v>179</v>
      </c>
      <c r="H68" s="62" t="s">
        <v>45</v>
      </c>
      <c r="I68" s="62" t="s">
        <v>46</v>
      </c>
      <c r="J68" s="62" t="s">
        <v>981</v>
      </c>
      <c r="K68" s="62" t="s">
        <v>982</v>
      </c>
      <c r="L68" s="62" t="s">
        <v>983</v>
      </c>
      <c r="M68" s="62" t="s">
        <v>3</v>
      </c>
      <c r="N68" s="64" t="s">
        <v>51</v>
      </c>
      <c r="O68" s="62" t="s">
        <v>52</v>
      </c>
      <c r="P68" s="108">
        <v>352</v>
      </c>
      <c r="Q68" s="109">
        <v>8900</v>
      </c>
      <c r="R68" s="66">
        <v>3132800</v>
      </c>
      <c r="S68" s="66">
        <v>939840</v>
      </c>
      <c r="T68" s="110">
        <v>0</v>
      </c>
      <c r="U68" s="66"/>
      <c r="V68" s="66">
        <v>939840</v>
      </c>
      <c r="W68" s="64" t="s">
        <v>1882</v>
      </c>
    </row>
    <row r="69" spans="1:23" x14ac:dyDescent="0.25">
      <c r="A69" s="106">
        <v>66</v>
      </c>
      <c r="B69" s="107" t="s">
        <v>782</v>
      </c>
      <c r="C69" s="142" t="s">
        <v>779</v>
      </c>
      <c r="D69" s="62" t="s">
        <v>783</v>
      </c>
      <c r="E69" s="62" t="s">
        <v>56</v>
      </c>
      <c r="F69" s="62" t="s">
        <v>1840</v>
      </c>
      <c r="G69" s="62" t="s">
        <v>777</v>
      </c>
      <c r="H69" s="62" t="s">
        <v>58</v>
      </c>
      <c r="I69" s="62" t="s">
        <v>59</v>
      </c>
      <c r="J69" s="62" t="s">
        <v>778</v>
      </c>
      <c r="K69" s="62" t="s">
        <v>784</v>
      </c>
      <c r="L69" s="62" t="s">
        <v>785</v>
      </c>
      <c r="M69" s="62" t="s">
        <v>3</v>
      </c>
      <c r="N69" s="64" t="s">
        <v>51</v>
      </c>
      <c r="O69" s="62" t="s">
        <v>52</v>
      </c>
      <c r="P69" s="108">
        <v>101</v>
      </c>
      <c r="Q69" s="109">
        <v>8900</v>
      </c>
      <c r="R69" s="66">
        <v>898900</v>
      </c>
      <c r="S69" s="66">
        <v>269670</v>
      </c>
      <c r="T69" s="110">
        <v>0</v>
      </c>
      <c r="U69" s="66"/>
      <c r="V69" s="66">
        <v>269670</v>
      </c>
      <c r="W69" s="64" t="s">
        <v>1880</v>
      </c>
    </row>
    <row r="70" spans="1:23" x14ac:dyDescent="0.25">
      <c r="A70" s="106">
        <v>67</v>
      </c>
      <c r="B70" s="107" t="s">
        <v>946</v>
      </c>
      <c r="C70" s="142" t="s">
        <v>779</v>
      </c>
      <c r="D70" s="62" t="s">
        <v>947</v>
      </c>
      <c r="E70" s="62" t="s">
        <v>43</v>
      </c>
      <c r="F70" s="62" t="s">
        <v>1840</v>
      </c>
      <c r="G70" s="62" t="s">
        <v>777</v>
      </c>
      <c r="H70" s="62" t="s">
        <v>58</v>
      </c>
      <c r="I70" s="62" t="s">
        <v>59</v>
      </c>
      <c r="J70" s="62" t="s">
        <v>778</v>
      </c>
      <c r="K70" s="62" t="s">
        <v>948</v>
      </c>
      <c r="L70" s="62" t="s">
        <v>949</v>
      </c>
      <c r="M70" s="62" t="s">
        <v>3</v>
      </c>
      <c r="N70" s="64" t="s">
        <v>51</v>
      </c>
      <c r="O70" s="62" t="s">
        <v>52</v>
      </c>
      <c r="P70" s="108">
        <v>83</v>
      </c>
      <c r="Q70" s="109">
        <v>8900</v>
      </c>
      <c r="R70" s="66">
        <v>738700</v>
      </c>
      <c r="S70" s="66">
        <v>221610</v>
      </c>
      <c r="T70" s="110">
        <v>0</v>
      </c>
      <c r="U70" s="66"/>
      <c r="V70" s="66">
        <v>221610</v>
      </c>
      <c r="W70" s="64" t="s">
        <v>1880</v>
      </c>
    </row>
    <row r="71" spans="1:23" x14ac:dyDescent="0.25">
      <c r="A71" s="106">
        <v>68</v>
      </c>
      <c r="B71" s="107" t="s">
        <v>958</v>
      </c>
      <c r="C71" s="142" t="s">
        <v>779</v>
      </c>
      <c r="D71" s="62" t="s">
        <v>959</v>
      </c>
      <c r="E71" s="62" t="s">
        <v>56</v>
      </c>
      <c r="F71" s="62" t="s">
        <v>1840</v>
      </c>
      <c r="G71" s="62" t="s">
        <v>777</v>
      </c>
      <c r="H71" s="62" t="s">
        <v>58</v>
      </c>
      <c r="I71" s="62" t="s">
        <v>59</v>
      </c>
      <c r="J71" s="62" t="s">
        <v>778</v>
      </c>
      <c r="K71" s="62" t="s">
        <v>960</v>
      </c>
      <c r="L71" s="62" t="s">
        <v>961</v>
      </c>
      <c r="M71" s="62" t="s">
        <v>3</v>
      </c>
      <c r="N71" s="64" t="s">
        <v>51</v>
      </c>
      <c r="O71" s="62" t="s">
        <v>52</v>
      </c>
      <c r="P71" s="108">
        <v>24</v>
      </c>
      <c r="Q71" s="109">
        <v>8900</v>
      </c>
      <c r="R71" s="66">
        <v>213600</v>
      </c>
      <c r="S71" s="66">
        <v>64080</v>
      </c>
      <c r="T71" s="110">
        <v>0</v>
      </c>
      <c r="U71" s="66"/>
      <c r="V71" s="66">
        <v>64080</v>
      </c>
      <c r="W71" s="64" t="s">
        <v>1881</v>
      </c>
    </row>
    <row r="72" spans="1:23" x14ac:dyDescent="0.25">
      <c r="A72" s="106">
        <v>69</v>
      </c>
      <c r="B72" s="107" t="s">
        <v>962</v>
      </c>
      <c r="C72" s="142" t="s">
        <v>779</v>
      </c>
      <c r="D72" s="62" t="s">
        <v>963</v>
      </c>
      <c r="E72" s="62" t="s">
        <v>43</v>
      </c>
      <c r="F72" s="62" t="s">
        <v>1828</v>
      </c>
      <c r="G72" s="62" t="s">
        <v>68</v>
      </c>
      <c r="H72" s="62" t="s">
        <v>45</v>
      </c>
      <c r="I72" s="62" t="s">
        <v>46</v>
      </c>
      <c r="J72" s="62" t="s">
        <v>778</v>
      </c>
      <c r="K72" s="62" t="s">
        <v>964</v>
      </c>
      <c r="L72" s="62" t="s">
        <v>965</v>
      </c>
      <c r="M72" s="62" t="s">
        <v>3</v>
      </c>
      <c r="N72" s="64" t="s">
        <v>51</v>
      </c>
      <c r="O72" s="62" t="s">
        <v>52</v>
      </c>
      <c r="P72" s="108">
        <v>38</v>
      </c>
      <c r="Q72" s="109">
        <v>8900</v>
      </c>
      <c r="R72" s="66">
        <v>338200</v>
      </c>
      <c r="S72" s="66">
        <v>101460</v>
      </c>
      <c r="T72" s="110">
        <v>0</v>
      </c>
      <c r="U72" s="66"/>
      <c r="V72" s="66">
        <v>101460</v>
      </c>
      <c r="W72" s="64" t="s">
        <v>1880</v>
      </c>
    </row>
    <row r="73" spans="1:23" x14ac:dyDescent="0.25">
      <c r="A73" s="106">
        <v>70</v>
      </c>
      <c r="B73" s="107" t="s">
        <v>966</v>
      </c>
      <c r="C73" s="142" t="s">
        <v>779</v>
      </c>
      <c r="D73" s="62" t="s">
        <v>967</v>
      </c>
      <c r="E73" s="62" t="s">
        <v>56</v>
      </c>
      <c r="F73" s="62" t="s">
        <v>1834</v>
      </c>
      <c r="G73" s="62" t="s">
        <v>304</v>
      </c>
      <c r="H73" s="62" t="s">
        <v>45</v>
      </c>
      <c r="I73" s="62" t="s">
        <v>46</v>
      </c>
      <c r="J73" s="62" t="s">
        <v>778</v>
      </c>
      <c r="K73" s="62" t="s">
        <v>968</v>
      </c>
      <c r="L73" s="62" t="s">
        <v>969</v>
      </c>
      <c r="M73" s="62" t="s">
        <v>3</v>
      </c>
      <c r="N73" s="64" t="s">
        <v>51</v>
      </c>
      <c r="O73" s="62" t="s">
        <v>52</v>
      </c>
      <c r="P73" s="108">
        <v>50</v>
      </c>
      <c r="Q73" s="109">
        <v>8900</v>
      </c>
      <c r="R73" s="66">
        <v>445000</v>
      </c>
      <c r="S73" s="66">
        <v>133500</v>
      </c>
      <c r="T73" s="110">
        <v>0</v>
      </c>
      <c r="U73" s="66"/>
      <c r="V73" s="66">
        <v>133500</v>
      </c>
      <c r="W73" s="64" t="s">
        <v>1882</v>
      </c>
    </row>
    <row r="74" spans="1:23" x14ac:dyDescent="0.25">
      <c r="A74" s="106">
        <v>71</v>
      </c>
      <c r="B74" s="107" t="s">
        <v>970</v>
      </c>
      <c r="C74" s="142" t="s">
        <v>779</v>
      </c>
      <c r="D74" s="62" t="s">
        <v>971</v>
      </c>
      <c r="E74" s="62" t="s">
        <v>43</v>
      </c>
      <c r="F74" s="62" t="s">
        <v>1840</v>
      </c>
      <c r="G74" s="62" t="s">
        <v>777</v>
      </c>
      <c r="H74" s="62" t="s">
        <v>58</v>
      </c>
      <c r="I74" s="62" t="s">
        <v>59</v>
      </c>
      <c r="J74" s="62" t="s">
        <v>778</v>
      </c>
      <c r="K74" s="62" t="s">
        <v>972</v>
      </c>
      <c r="L74" s="62" t="s">
        <v>973</v>
      </c>
      <c r="M74" s="62" t="s">
        <v>3</v>
      </c>
      <c r="N74" s="64" t="s">
        <v>51</v>
      </c>
      <c r="O74" s="62" t="s">
        <v>52</v>
      </c>
      <c r="P74" s="108">
        <v>108</v>
      </c>
      <c r="Q74" s="109">
        <v>8900</v>
      </c>
      <c r="R74" s="66">
        <v>961200</v>
      </c>
      <c r="S74" s="66">
        <v>288360</v>
      </c>
      <c r="T74" s="110">
        <v>0</v>
      </c>
      <c r="U74" s="66"/>
      <c r="V74" s="66">
        <v>288360</v>
      </c>
      <c r="W74" s="64" t="s">
        <v>1880</v>
      </c>
    </row>
    <row r="75" spans="1:23" x14ac:dyDescent="0.25">
      <c r="A75" s="106">
        <v>72</v>
      </c>
      <c r="B75" s="107" t="s">
        <v>1094</v>
      </c>
      <c r="C75" s="142" t="s">
        <v>779</v>
      </c>
      <c r="D75" s="62" t="s">
        <v>1095</v>
      </c>
      <c r="E75" s="62" t="s">
        <v>43</v>
      </c>
      <c r="F75" s="62" t="s">
        <v>1840</v>
      </c>
      <c r="G75" s="62" t="s">
        <v>777</v>
      </c>
      <c r="H75" s="62" t="s">
        <v>58</v>
      </c>
      <c r="I75" s="62" t="s">
        <v>59</v>
      </c>
      <c r="J75" s="62" t="s">
        <v>976</v>
      </c>
      <c r="K75" s="62" t="s">
        <v>1096</v>
      </c>
      <c r="L75" s="62" t="s">
        <v>1097</v>
      </c>
      <c r="M75" s="62" t="s">
        <v>3</v>
      </c>
      <c r="N75" s="64" t="s">
        <v>51</v>
      </c>
      <c r="O75" s="62" t="s">
        <v>76</v>
      </c>
      <c r="P75" s="108">
        <v>73</v>
      </c>
      <c r="Q75" s="109">
        <v>8900</v>
      </c>
      <c r="R75" s="66">
        <v>649700</v>
      </c>
      <c r="S75" s="66">
        <v>194910</v>
      </c>
      <c r="T75" s="110">
        <v>0</v>
      </c>
      <c r="U75" s="66"/>
      <c r="V75" s="66">
        <v>194910</v>
      </c>
      <c r="W75" s="64" t="s">
        <v>1880</v>
      </c>
    </row>
    <row r="76" spans="1:23" x14ac:dyDescent="0.25">
      <c r="A76" s="106">
        <v>73</v>
      </c>
      <c r="B76" s="107" t="s">
        <v>533</v>
      </c>
      <c r="C76" s="143" t="s">
        <v>528</v>
      </c>
      <c r="D76" s="62" t="s">
        <v>534</v>
      </c>
      <c r="E76" s="62" t="s">
        <v>43</v>
      </c>
      <c r="F76" s="62" t="s">
        <v>1839</v>
      </c>
      <c r="G76" s="62" t="s">
        <v>526</v>
      </c>
      <c r="H76" s="62" t="s">
        <v>58</v>
      </c>
      <c r="I76" s="62" t="s">
        <v>59</v>
      </c>
      <c r="J76" s="62" t="s">
        <v>527</v>
      </c>
      <c r="K76" s="62" t="s">
        <v>535</v>
      </c>
      <c r="L76" s="62" t="s">
        <v>536</v>
      </c>
      <c r="M76" s="62" t="s">
        <v>3</v>
      </c>
      <c r="N76" s="64" t="s">
        <v>51</v>
      </c>
      <c r="O76" s="62" t="s">
        <v>52</v>
      </c>
      <c r="P76" s="108">
        <v>46</v>
      </c>
      <c r="Q76" s="109">
        <v>8900</v>
      </c>
      <c r="R76" s="66">
        <v>409400</v>
      </c>
      <c r="S76" s="66">
        <v>122820</v>
      </c>
      <c r="T76" s="110">
        <v>0</v>
      </c>
      <c r="U76" s="66"/>
      <c r="V76" s="66">
        <v>122820</v>
      </c>
      <c r="W76" s="64" t="s">
        <v>1882</v>
      </c>
    </row>
    <row r="77" spans="1:23" x14ac:dyDescent="0.25">
      <c r="A77" s="106">
        <v>74</v>
      </c>
      <c r="B77" s="107" t="s">
        <v>586</v>
      </c>
      <c r="C77" s="143" t="s">
        <v>528</v>
      </c>
      <c r="D77" s="62" t="s">
        <v>587</v>
      </c>
      <c r="E77" s="62" t="s">
        <v>43</v>
      </c>
      <c r="F77" s="62" t="s">
        <v>1839</v>
      </c>
      <c r="G77" s="62" t="s">
        <v>526</v>
      </c>
      <c r="H77" s="62" t="s">
        <v>58</v>
      </c>
      <c r="I77" s="62" t="s">
        <v>59</v>
      </c>
      <c r="J77" s="62" t="s">
        <v>527</v>
      </c>
      <c r="K77" s="62" t="s">
        <v>588</v>
      </c>
      <c r="L77" s="62" t="s">
        <v>589</v>
      </c>
      <c r="M77" s="62" t="s">
        <v>3</v>
      </c>
      <c r="N77" s="64" t="s">
        <v>51</v>
      </c>
      <c r="O77" s="62" t="s">
        <v>52</v>
      </c>
      <c r="P77" s="108">
        <v>85</v>
      </c>
      <c r="Q77" s="109">
        <v>8900</v>
      </c>
      <c r="R77" s="66">
        <v>756500</v>
      </c>
      <c r="S77" s="66">
        <v>226950</v>
      </c>
      <c r="T77" s="110">
        <v>0</v>
      </c>
      <c r="U77" s="66"/>
      <c r="V77" s="66">
        <v>226950</v>
      </c>
      <c r="W77" s="64" t="s">
        <v>1882</v>
      </c>
    </row>
    <row r="78" spans="1:23" x14ac:dyDescent="0.25">
      <c r="A78" s="106">
        <v>75</v>
      </c>
      <c r="B78" s="107" t="s">
        <v>598</v>
      </c>
      <c r="C78" s="143" t="s">
        <v>528</v>
      </c>
      <c r="D78" s="62" t="s">
        <v>599</v>
      </c>
      <c r="E78" s="62" t="s">
        <v>43</v>
      </c>
      <c r="F78" s="62" t="s">
        <v>1839</v>
      </c>
      <c r="G78" s="62" t="s">
        <v>526</v>
      </c>
      <c r="H78" s="62" t="s">
        <v>58</v>
      </c>
      <c r="I78" s="62" t="s">
        <v>59</v>
      </c>
      <c r="J78" s="62" t="s">
        <v>527</v>
      </c>
      <c r="K78" s="62" t="s">
        <v>600</v>
      </c>
      <c r="L78" s="62" t="s">
        <v>601</v>
      </c>
      <c r="M78" s="62" t="s">
        <v>3</v>
      </c>
      <c r="N78" s="64" t="s">
        <v>51</v>
      </c>
      <c r="O78" s="62" t="s">
        <v>52</v>
      </c>
      <c r="P78" s="108">
        <v>64</v>
      </c>
      <c r="Q78" s="109">
        <v>8900</v>
      </c>
      <c r="R78" s="66">
        <v>569600</v>
      </c>
      <c r="S78" s="66">
        <v>170880</v>
      </c>
      <c r="T78" s="110">
        <v>0</v>
      </c>
      <c r="U78" s="66"/>
      <c r="V78" s="66">
        <v>170880</v>
      </c>
      <c r="W78" s="64" t="s">
        <v>1880</v>
      </c>
    </row>
    <row r="79" spans="1:23" x14ac:dyDescent="0.25">
      <c r="A79" s="106">
        <v>76</v>
      </c>
      <c r="B79" s="107" t="s">
        <v>691</v>
      </c>
      <c r="C79" s="143" t="s">
        <v>528</v>
      </c>
      <c r="D79" s="62" t="s">
        <v>1883</v>
      </c>
      <c r="E79" s="62" t="s">
        <v>43</v>
      </c>
      <c r="F79" s="62" t="s">
        <v>1839</v>
      </c>
      <c r="G79" s="62" t="s">
        <v>526</v>
      </c>
      <c r="H79" s="62" t="s">
        <v>58</v>
      </c>
      <c r="I79" s="62" t="s">
        <v>59</v>
      </c>
      <c r="J79" s="62" t="s">
        <v>543</v>
      </c>
      <c r="K79" s="62" t="s">
        <v>693</v>
      </c>
      <c r="L79" s="62" t="s">
        <v>694</v>
      </c>
      <c r="M79" s="62" t="s">
        <v>3</v>
      </c>
      <c r="N79" s="64" t="s">
        <v>51</v>
      </c>
      <c r="O79" s="62" t="s">
        <v>52</v>
      </c>
      <c r="P79" s="108">
        <v>135</v>
      </c>
      <c r="Q79" s="109">
        <v>8900</v>
      </c>
      <c r="R79" s="66">
        <v>1201500</v>
      </c>
      <c r="S79" s="66">
        <v>360450</v>
      </c>
      <c r="T79" s="110">
        <v>0</v>
      </c>
      <c r="U79" s="66"/>
      <c r="V79" s="66">
        <v>360450</v>
      </c>
      <c r="W79" s="64" t="s">
        <v>1881</v>
      </c>
    </row>
    <row r="80" spans="1:23" x14ac:dyDescent="0.25">
      <c r="A80" s="106">
        <v>77</v>
      </c>
      <c r="B80" s="107" t="s">
        <v>747</v>
      </c>
      <c r="C80" s="143" t="s">
        <v>528</v>
      </c>
      <c r="D80" s="62" t="s">
        <v>748</v>
      </c>
      <c r="E80" s="62" t="s">
        <v>43</v>
      </c>
      <c r="F80" s="62" t="s">
        <v>1839</v>
      </c>
      <c r="G80" s="62" t="s">
        <v>526</v>
      </c>
      <c r="H80" s="62" t="s">
        <v>58</v>
      </c>
      <c r="I80" s="62" t="s">
        <v>59</v>
      </c>
      <c r="J80" s="62" t="s">
        <v>527</v>
      </c>
      <c r="K80" s="62" t="s">
        <v>749</v>
      </c>
      <c r="L80" s="62" t="s">
        <v>750</v>
      </c>
      <c r="M80" s="62" t="s">
        <v>3</v>
      </c>
      <c r="N80" s="64" t="s">
        <v>51</v>
      </c>
      <c r="O80" s="62" t="s">
        <v>52</v>
      </c>
      <c r="P80" s="108">
        <v>67</v>
      </c>
      <c r="Q80" s="109">
        <v>8900</v>
      </c>
      <c r="R80" s="66">
        <v>596300</v>
      </c>
      <c r="S80" s="66">
        <v>178890</v>
      </c>
      <c r="T80" s="110">
        <v>0</v>
      </c>
      <c r="U80" s="66"/>
      <c r="V80" s="66">
        <v>178890</v>
      </c>
      <c r="W80" s="64" t="s">
        <v>1880</v>
      </c>
    </row>
    <row r="81" spans="1:23" x14ac:dyDescent="0.25">
      <c r="A81" s="106">
        <v>78</v>
      </c>
      <c r="B81" s="107" t="s">
        <v>759</v>
      </c>
      <c r="C81" s="143" t="s">
        <v>528</v>
      </c>
      <c r="D81" s="62" t="s">
        <v>760</v>
      </c>
      <c r="E81" s="62" t="s">
        <v>43</v>
      </c>
      <c r="F81" s="62" t="s">
        <v>1824</v>
      </c>
      <c r="G81" s="62" t="s">
        <v>44</v>
      </c>
      <c r="H81" s="62" t="s">
        <v>45</v>
      </c>
      <c r="I81" s="62" t="s">
        <v>46</v>
      </c>
      <c r="J81" s="62" t="s">
        <v>527</v>
      </c>
      <c r="K81" s="62" t="s">
        <v>761</v>
      </c>
      <c r="L81" s="62" t="s">
        <v>762</v>
      </c>
      <c r="M81" s="62" t="s">
        <v>3</v>
      </c>
      <c r="N81" s="64" t="s">
        <v>51</v>
      </c>
      <c r="O81" s="62" t="s">
        <v>52</v>
      </c>
      <c r="P81" s="108">
        <v>22</v>
      </c>
      <c r="Q81" s="109">
        <v>8900</v>
      </c>
      <c r="R81" s="66">
        <v>195800</v>
      </c>
      <c r="S81" s="66">
        <v>58740</v>
      </c>
      <c r="T81" s="110">
        <v>0</v>
      </c>
      <c r="U81" s="66"/>
      <c r="V81" s="66">
        <v>58740</v>
      </c>
      <c r="W81" s="64" t="s">
        <v>1882</v>
      </c>
    </row>
    <row r="82" spans="1:23" x14ac:dyDescent="0.25">
      <c r="A82" s="106">
        <v>79</v>
      </c>
      <c r="B82" s="107" t="s">
        <v>226</v>
      </c>
      <c r="C82" s="107" t="s">
        <v>168</v>
      </c>
      <c r="D82" s="62" t="s">
        <v>227</v>
      </c>
      <c r="E82" s="62" t="s">
        <v>43</v>
      </c>
      <c r="F82" s="62" t="s">
        <v>168</v>
      </c>
      <c r="G82" s="120"/>
      <c r="H82" s="120"/>
      <c r="I82" s="120"/>
      <c r="J82" s="120"/>
      <c r="K82" s="62" t="s">
        <v>228</v>
      </c>
      <c r="L82" s="62" t="s">
        <v>229</v>
      </c>
      <c r="M82" s="120"/>
      <c r="N82" s="120"/>
      <c r="O82" s="120"/>
      <c r="P82" s="108">
        <v>84</v>
      </c>
      <c r="Q82" s="109">
        <v>8900</v>
      </c>
      <c r="R82" s="66">
        <v>747600</v>
      </c>
      <c r="S82" s="66">
        <v>224280</v>
      </c>
      <c r="T82" s="110">
        <v>0</v>
      </c>
      <c r="U82" s="66">
        <v>224280</v>
      </c>
      <c r="V82" s="66">
        <v>224280</v>
      </c>
      <c r="W82" s="64" t="s">
        <v>1880</v>
      </c>
    </row>
    <row r="83" spans="1:23" x14ac:dyDescent="0.25">
      <c r="A83" s="106">
        <v>80</v>
      </c>
      <c r="B83" s="107" t="s">
        <v>258</v>
      </c>
      <c r="C83" s="107" t="s">
        <v>168</v>
      </c>
      <c r="D83" s="62" t="s">
        <v>259</v>
      </c>
      <c r="E83" s="62" t="s">
        <v>56</v>
      </c>
      <c r="F83" s="62" t="s">
        <v>168</v>
      </c>
      <c r="G83" s="120"/>
      <c r="H83" s="120"/>
      <c r="I83" s="120"/>
      <c r="J83" s="120"/>
      <c r="K83" s="62" t="s">
        <v>260</v>
      </c>
      <c r="L83" s="62" t="s">
        <v>261</v>
      </c>
      <c r="M83" s="120"/>
      <c r="N83" s="120"/>
      <c r="O83" s="120"/>
      <c r="P83" s="108">
        <v>33</v>
      </c>
      <c r="Q83" s="109">
        <v>8900</v>
      </c>
      <c r="R83" s="66">
        <v>293700</v>
      </c>
      <c r="S83" s="66">
        <v>88110</v>
      </c>
      <c r="T83" s="110">
        <v>0</v>
      </c>
      <c r="U83" s="66">
        <v>88110</v>
      </c>
      <c r="V83" s="66">
        <v>88110</v>
      </c>
      <c r="W83" s="64" t="s">
        <v>1882</v>
      </c>
    </row>
    <row r="84" spans="1:23" x14ac:dyDescent="0.25">
      <c r="A84" s="106">
        <v>81</v>
      </c>
      <c r="B84" s="107" t="s">
        <v>230</v>
      </c>
      <c r="C84" s="107" t="s">
        <v>168</v>
      </c>
      <c r="D84" s="62" t="s">
        <v>231</v>
      </c>
      <c r="E84" s="62" t="s">
        <v>43</v>
      </c>
      <c r="F84" s="62" t="s">
        <v>168</v>
      </c>
      <c r="G84" s="120"/>
      <c r="H84" s="120"/>
      <c r="I84" s="120"/>
      <c r="J84" s="120"/>
      <c r="K84" s="62" t="s">
        <v>232</v>
      </c>
      <c r="L84" s="62" t="s">
        <v>233</v>
      </c>
      <c r="M84" s="120"/>
      <c r="N84" s="120"/>
      <c r="O84" s="120"/>
      <c r="P84" s="108">
        <v>155</v>
      </c>
      <c r="Q84" s="109">
        <v>8900</v>
      </c>
      <c r="R84" s="66">
        <v>1379500</v>
      </c>
      <c r="S84" s="66">
        <v>413850</v>
      </c>
      <c r="T84" s="110">
        <v>0</v>
      </c>
      <c r="U84" s="66">
        <v>413850</v>
      </c>
      <c r="V84" s="66">
        <v>413850</v>
      </c>
      <c r="W84" s="64" t="s">
        <v>1880</v>
      </c>
    </row>
    <row r="85" spans="1:23" x14ac:dyDescent="0.25">
      <c r="A85" s="106">
        <v>82</v>
      </c>
      <c r="B85" s="107" t="s">
        <v>270</v>
      </c>
      <c r="C85" s="107" t="s">
        <v>168</v>
      </c>
      <c r="D85" s="62" t="s">
        <v>271</v>
      </c>
      <c r="E85" s="62" t="s">
        <v>43</v>
      </c>
      <c r="F85" s="62" t="s">
        <v>168</v>
      </c>
      <c r="G85" s="120"/>
      <c r="H85" s="120"/>
      <c r="I85" s="120"/>
      <c r="J85" s="120"/>
      <c r="K85" s="62" t="s">
        <v>272</v>
      </c>
      <c r="L85" s="62" t="s">
        <v>273</v>
      </c>
      <c r="M85" s="120"/>
      <c r="N85" s="120"/>
      <c r="O85" s="120"/>
      <c r="P85" s="108">
        <v>531</v>
      </c>
      <c r="Q85" s="109">
        <v>8900</v>
      </c>
      <c r="R85" s="66">
        <v>4725900</v>
      </c>
      <c r="S85" s="66">
        <v>1417770</v>
      </c>
      <c r="T85" s="110">
        <v>0</v>
      </c>
      <c r="U85" s="66">
        <v>1417770</v>
      </c>
      <c r="V85" s="66">
        <v>1417770</v>
      </c>
      <c r="W85" s="64" t="s">
        <v>1880</v>
      </c>
    </row>
    <row r="86" spans="1:23" x14ac:dyDescent="0.25">
      <c r="A86" s="106">
        <v>83</v>
      </c>
      <c r="B86" s="107" t="s">
        <v>418</v>
      </c>
      <c r="C86" s="107" t="s">
        <v>168</v>
      </c>
      <c r="D86" s="62" t="s">
        <v>419</v>
      </c>
      <c r="E86" s="62" t="s">
        <v>43</v>
      </c>
      <c r="F86" s="62" t="s">
        <v>168</v>
      </c>
      <c r="G86" s="120"/>
      <c r="H86" s="120"/>
      <c r="I86" s="120"/>
      <c r="J86" s="120"/>
      <c r="K86" s="62" t="s">
        <v>420</v>
      </c>
      <c r="L86" s="126" t="s">
        <v>421</v>
      </c>
      <c r="M86" s="120"/>
      <c r="N86" s="120"/>
      <c r="O86" s="120"/>
      <c r="P86" s="108">
        <v>88</v>
      </c>
      <c r="Q86" s="109">
        <v>8900</v>
      </c>
      <c r="R86" s="66">
        <v>783200</v>
      </c>
      <c r="S86" s="66">
        <v>234960</v>
      </c>
      <c r="T86" s="110">
        <v>0</v>
      </c>
      <c r="U86" s="66">
        <v>234960</v>
      </c>
      <c r="V86" s="66">
        <v>234960</v>
      </c>
      <c r="W86" s="64" t="s">
        <v>1881</v>
      </c>
    </row>
    <row r="87" spans="1:23" x14ac:dyDescent="0.25">
      <c r="A87" s="106">
        <v>84</v>
      </c>
      <c r="B87" s="107" t="s">
        <v>212</v>
      </c>
      <c r="C87" s="107" t="s">
        <v>168</v>
      </c>
      <c r="D87" s="62" t="s">
        <v>213</v>
      </c>
      <c r="E87" s="62" t="s">
        <v>43</v>
      </c>
      <c r="F87" s="62" t="s">
        <v>168</v>
      </c>
      <c r="G87" s="120"/>
      <c r="H87" s="120"/>
      <c r="I87" s="120"/>
      <c r="J87" s="120"/>
      <c r="K87" s="62" t="s">
        <v>215</v>
      </c>
      <c r="L87" s="62" t="s">
        <v>216</v>
      </c>
      <c r="M87" s="120"/>
      <c r="N87" s="120"/>
      <c r="O87" s="120"/>
      <c r="P87" s="108">
        <v>37</v>
      </c>
      <c r="Q87" s="109">
        <v>8900</v>
      </c>
      <c r="R87" s="66">
        <v>329300</v>
      </c>
      <c r="S87" s="66">
        <v>98790</v>
      </c>
      <c r="T87" s="110">
        <v>0</v>
      </c>
      <c r="U87" s="66">
        <v>98790</v>
      </c>
      <c r="V87" s="66">
        <v>98790</v>
      </c>
      <c r="W87" s="64" t="s">
        <v>1880</v>
      </c>
    </row>
    <row r="88" spans="1:23" x14ac:dyDescent="0.25">
      <c r="A88" s="106">
        <v>85</v>
      </c>
      <c r="B88" s="107" t="s">
        <v>278</v>
      </c>
      <c r="C88" s="107" t="s">
        <v>168</v>
      </c>
      <c r="D88" s="62" t="s">
        <v>279</v>
      </c>
      <c r="E88" s="62" t="s">
        <v>56</v>
      </c>
      <c r="F88" s="62" t="s">
        <v>168</v>
      </c>
      <c r="G88" s="120"/>
      <c r="H88" s="120"/>
      <c r="I88" s="120"/>
      <c r="J88" s="120"/>
      <c r="K88" s="62" t="s">
        <v>280</v>
      </c>
      <c r="L88" s="62" t="s">
        <v>281</v>
      </c>
      <c r="M88" s="120"/>
      <c r="N88" s="120"/>
      <c r="O88" s="120"/>
      <c r="P88" s="108">
        <v>62</v>
      </c>
      <c r="Q88" s="109">
        <v>8900</v>
      </c>
      <c r="R88" s="66">
        <v>551800</v>
      </c>
      <c r="S88" s="66">
        <v>165540</v>
      </c>
      <c r="T88" s="110">
        <v>0</v>
      </c>
      <c r="U88" s="66">
        <v>165540</v>
      </c>
      <c r="V88" s="66">
        <v>165540</v>
      </c>
      <c r="W88" s="64" t="s">
        <v>1882</v>
      </c>
    </row>
    <row r="89" spans="1:23" x14ac:dyDescent="0.25">
      <c r="A89" s="106">
        <v>86</v>
      </c>
      <c r="B89" s="107" t="s">
        <v>202</v>
      </c>
      <c r="C89" s="107" t="s">
        <v>168</v>
      </c>
      <c r="D89" s="62" t="s">
        <v>203</v>
      </c>
      <c r="E89" s="62" t="s">
        <v>43</v>
      </c>
      <c r="F89" s="62" t="s">
        <v>168</v>
      </c>
      <c r="G89" s="120"/>
      <c r="H89" s="120"/>
      <c r="I89" s="120"/>
      <c r="J89" s="120"/>
      <c r="K89" s="62" t="s">
        <v>205</v>
      </c>
      <c r="L89" s="62" t="s">
        <v>206</v>
      </c>
      <c r="M89" s="120"/>
      <c r="N89" s="120"/>
      <c r="O89" s="120"/>
      <c r="P89" s="108">
        <v>28</v>
      </c>
      <c r="Q89" s="109">
        <v>8900</v>
      </c>
      <c r="R89" s="66">
        <v>249200</v>
      </c>
      <c r="S89" s="66">
        <v>74760</v>
      </c>
      <c r="T89" s="110">
        <v>0</v>
      </c>
      <c r="U89" s="66">
        <v>74760</v>
      </c>
      <c r="V89" s="66">
        <v>74760</v>
      </c>
      <c r="W89" s="64" t="s">
        <v>1881</v>
      </c>
    </row>
    <row r="90" spans="1:23" x14ac:dyDescent="0.25">
      <c r="A90" s="106">
        <v>87</v>
      </c>
      <c r="B90" s="107" t="s">
        <v>515</v>
      </c>
      <c r="C90" s="107" t="s">
        <v>168</v>
      </c>
      <c r="D90" s="62" t="s">
        <v>516</v>
      </c>
      <c r="E90" s="62" t="s">
        <v>43</v>
      </c>
      <c r="F90" s="62" t="s">
        <v>168</v>
      </c>
      <c r="G90" s="120"/>
      <c r="H90" s="120"/>
      <c r="I90" s="120"/>
      <c r="J90" s="120"/>
      <c r="K90" s="62" t="s">
        <v>517</v>
      </c>
      <c r="L90" s="62" t="s">
        <v>518</v>
      </c>
      <c r="M90" s="120"/>
      <c r="N90" s="120"/>
      <c r="O90" s="120"/>
      <c r="P90" s="108">
        <v>107</v>
      </c>
      <c r="Q90" s="109">
        <v>8900</v>
      </c>
      <c r="R90" s="66">
        <v>952300</v>
      </c>
      <c r="S90" s="66">
        <v>285690</v>
      </c>
      <c r="T90" s="110">
        <v>0</v>
      </c>
      <c r="U90" s="66">
        <v>285690</v>
      </c>
      <c r="V90" s="66">
        <v>285690</v>
      </c>
      <c r="W90" s="64" t="s">
        <v>1880</v>
      </c>
    </row>
    <row r="91" spans="1:23" x14ac:dyDescent="0.25">
      <c r="A91" s="106">
        <v>88</v>
      </c>
      <c r="B91" s="107" t="s">
        <v>207</v>
      </c>
      <c r="C91" s="107" t="s">
        <v>168</v>
      </c>
      <c r="D91" s="62" t="s">
        <v>208</v>
      </c>
      <c r="E91" s="62" t="s">
        <v>43</v>
      </c>
      <c r="F91" s="62" t="s">
        <v>168</v>
      </c>
      <c r="G91" s="120"/>
      <c r="H91" s="120"/>
      <c r="I91" s="120"/>
      <c r="J91" s="120"/>
      <c r="K91" s="62" t="s">
        <v>210</v>
      </c>
      <c r="L91" s="62" t="s">
        <v>211</v>
      </c>
      <c r="M91" s="120"/>
      <c r="N91" s="120"/>
      <c r="O91" s="120"/>
      <c r="P91" s="108">
        <v>135</v>
      </c>
      <c r="Q91" s="109">
        <v>8900</v>
      </c>
      <c r="R91" s="66">
        <v>1201500</v>
      </c>
      <c r="S91" s="66">
        <v>360450</v>
      </c>
      <c r="T91" s="110">
        <v>0</v>
      </c>
      <c r="U91" s="66">
        <v>360450</v>
      </c>
      <c r="V91" s="66">
        <v>360450</v>
      </c>
      <c r="W91" s="64" t="s">
        <v>1880</v>
      </c>
    </row>
    <row r="92" spans="1:23" x14ac:dyDescent="0.25">
      <c r="A92" s="106">
        <v>89</v>
      </c>
      <c r="B92" s="107" t="s">
        <v>282</v>
      </c>
      <c r="C92" s="107" t="s">
        <v>168</v>
      </c>
      <c r="D92" s="62" t="s">
        <v>283</v>
      </c>
      <c r="E92" s="62" t="s">
        <v>43</v>
      </c>
      <c r="F92" s="62" t="s">
        <v>168</v>
      </c>
      <c r="G92" s="120"/>
      <c r="H92" s="120"/>
      <c r="I92" s="120"/>
      <c r="J92" s="120"/>
      <c r="K92" s="62" t="s">
        <v>284</v>
      </c>
      <c r="L92" s="62" t="s">
        <v>285</v>
      </c>
      <c r="M92" s="120"/>
      <c r="N92" s="120"/>
      <c r="O92" s="120"/>
      <c r="P92" s="108">
        <v>197</v>
      </c>
      <c r="Q92" s="109">
        <v>8900</v>
      </c>
      <c r="R92" s="66">
        <v>1753300</v>
      </c>
      <c r="S92" s="66">
        <v>525990</v>
      </c>
      <c r="T92" s="110">
        <v>0</v>
      </c>
      <c r="U92" s="66">
        <v>525990</v>
      </c>
      <c r="V92" s="66">
        <v>525990</v>
      </c>
      <c r="W92" s="64" t="s">
        <v>1881</v>
      </c>
    </row>
    <row r="93" spans="1:23" x14ac:dyDescent="0.25">
      <c r="A93" s="106">
        <v>90</v>
      </c>
      <c r="B93" s="107" t="s">
        <v>286</v>
      </c>
      <c r="C93" s="107" t="s">
        <v>168</v>
      </c>
      <c r="D93" s="62" t="s">
        <v>287</v>
      </c>
      <c r="E93" s="62" t="s">
        <v>56</v>
      </c>
      <c r="F93" s="62" t="s">
        <v>168</v>
      </c>
      <c r="G93" s="120"/>
      <c r="H93" s="120"/>
      <c r="I93" s="120"/>
      <c r="J93" s="120"/>
      <c r="K93" s="62" t="s">
        <v>288</v>
      </c>
      <c r="L93" s="62" t="s">
        <v>289</v>
      </c>
      <c r="M93" s="120"/>
      <c r="N93" s="120"/>
      <c r="O93" s="120"/>
      <c r="P93" s="108">
        <v>198</v>
      </c>
      <c r="Q93" s="109">
        <v>8900</v>
      </c>
      <c r="R93" s="66">
        <v>1762200</v>
      </c>
      <c r="S93" s="66">
        <v>528660</v>
      </c>
      <c r="T93" s="110">
        <v>0</v>
      </c>
      <c r="U93" s="66">
        <v>528660</v>
      </c>
      <c r="V93" s="66">
        <v>528660</v>
      </c>
      <c r="W93" s="64" t="s">
        <v>1880</v>
      </c>
    </row>
    <row r="94" spans="1:23" x14ac:dyDescent="0.25">
      <c r="A94" s="106">
        <v>91</v>
      </c>
      <c r="B94" s="107" t="s">
        <v>294</v>
      </c>
      <c r="C94" s="107" t="s">
        <v>168</v>
      </c>
      <c r="D94" s="62" t="s">
        <v>295</v>
      </c>
      <c r="E94" s="62" t="s">
        <v>43</v>
      </c>
      <c r="F94" s="62" t="s">
        <v>168</v>
      </c>
      <c r="G94" s="120"/>
      <c r="H94" s="120"/>
      <c r="I94" s="120"/>
      <c r="J94" s="120"/>
      <c r="K94" s="62" t="s">
        <v>296</v>
      </c>
      <c r="L94" s="62" t="s">
        <v>297</v>
      </c>
      <c r="M94" s="120"/>
      <c r="N94" s="120"/>
      <c r="O94" s="120"/>
      <c r="P94" s="108">
        <v>90</v>
      </c>
      <c r="Q94" s="109">
        <v>8900</v>
      </c>
      <c r="R94" s="66">
        <v>801000</v>
      </c>
      <c r="S94" s="66">
        <v>240300</v>
      </c>
      <c r="T94" s="110">
        <v>0</v>
      </c>
      <c r="U94" s="66">
        <v>240300</v>
      </c>
      <c r="V94" s="66">
        <v>240300</v>
      </c>
      <c r="W94" s="64" t="s">
        <v>1881</v>
      </c>
    </row>
    <row r="95" spans="1:23" x14ac:dyDescent="0.25">
      <c r="A95" s="106">
        <v>92</v>
      </c>
      <c r="B95" s="107" t="s">
        <v>302</v>
      </c>
      <c r="C95" s="107" t="s">
        <v>168</v>
      </c>
      <c r="D95" s="62" t="s">
        <v>303</v>
      </c>
      <c r="E95" s="62" t="s">
        <v>56</v>
      </c>
      <c r="F95" s="62" t="s">
        <v>168</v>
      </c>
      <c r="G95" s="120"/>
      <c r="H95" s="120"/>
      <c r="I95" s="120"/>
      <c r="J95" s="120"/>
      <c r="K95" s="62" t="s">
        <v>305</v>
      </c>
      <c r="L95" s="62" t="s">
        <v>306</v>
      </c>
      <c r="M95" s="120"/>
      <c r="N95" s="120"/>
      <c r="O95" s="120"/>
      <c r="P95" s="108">
        <v>121</v>
      </c>
      <c r="Q95" s="109">
        <v>8900</v>
      </c>
      <c r="R95" s="66">
        <v>1076900</v>
      </c>
      <c r="S95" s="66">
        <v>323070</v>
      </c>
      <c r="T95" s="110">
        <v>0</v>
      </c>
      <c r="U95" s="66">
        <v>323070</v>
      </c>
      <c r="V95" s="66">
        <v>323070</v>
      </c>
      <c r="W95" s="64" t="s">
        <v>1880</v>
      </c>
    </row>
    <row r="96" spans="1:23" x14ac:dyDescent="0.25">
      <c r="A96" s="106">
        <v>93</v>
      </c>
      <c r="B96" s="107" t="s">
        <v>376</v>
      </c>
      <c r="C96" s="107" t="s">
        <v>168</v>
      </c>
      <c r="D96" s="62" t="s">
        <v>377</v>
      </c>
      <c r="E96" s="62" t="s">
        <v>43</v>
      </c>
      <c r="F96" s="62" t="s">
        <v>168</v>
      </c>
      <c r="G96" s="120"/>
      <c r="H96" s="120"/>
      <c r="I96" s="120"/>
      <c r="J96" s="120"/>
      <c r="K96" s="62" t="s">
        <v>378</v>
      </c>
      <c r="L96" s="62" t="s">
        <v>379</v>
      </c>
      <c r="M96" s="120"/>
      <c r="N96" s="120"/>
      <c r="O96" s="120"/>
      <c r="P96" s="108">
        <v>96</v>
      </c>
      <c r="Q96" s="109">
        <v>8900</v>
      </c>
      <c r="R96" s="66">
        <v>854400</v>
      </c>
      <c r="S96" s="66">
        <v>256320</v>
      </c>
      <c r="T96" s="110">
        <v>0</v>
      </c>
      <c r="U96" s="66">
        <v>256320</v>
      </c>
      <c r="V96" s="66">
        <v>256320</v>
      </c>
      <c r="W96" s="64" t="s">
        <v>1882</v>
      </c>
    </row>
    <row r="97" spans="1:23" x14ac:dyDescent="0.25">
      <c r="A97" s="106">
        <v>94</v>
      </c>
      <c r="B97" s="107" t="s">
        <v>164</v>
      </c>
      <c r="C97" s="107" t="s">
        <v>168</v>
      </c>
      <c r="D97" s="62" t="s">
        <v>165</v>
      </c>
      <c r="E97" s="62" t="s">
        <v>43</v>
      </c>
      <c r="F97" s="62" t="s">
        <v>168</v>
      </c>
      <c r="G97" s="120"/>
      <c r="H97" s="120"/>
      <c r="I97" s="120"/>
      <c r="J97" s="120"/>
      <c r="K97" s="62" t="s">
        <v>169</v>
      </c>
      <c r="L97" s="62" t="s">
        <v>170</v>
      </c>
      <c r="M97" s="120"/>
      <c r="N97" s="120"/>
      <c r="O97" s="120"/>
      <c r="P97" s="108">
        <v>447</v>
      </c>
      <c r="Q97" s="109">
        <v>8900</v>
      </c>
      <c r="R97" s="66">
        <v>3978300</v>
      </c>
      <c r="S97" s="66">
        <v>1193490</v>
      </c>
      <c r="T97" s="110">
        <v>0</v>
      </c>
      <c r="U97" s="66">
        <v>1193490</v>
      </c>
      <c r="V97" s="66">
        <v>1193490</v>
      </c>
      <c r="W97" s="64" t="s">
        <v>1882</v>
      </c>
    </row>
    <row r="98" spans="1:23" x14ac:dyDescent="0.25">
      <c r="A98" s="106">
        <v>95</v>
      </c>
      <c r="B98" s="107" t="s">
        <v>171</v>
      </c>
      <c r="C98" s="107" t="s">
        <v>168</v>
      </c>
      <c r="D98" s="62" t="s">
        <v>172</v>
      </c>
      <c r="E98" s="62" t="s">
        <v>56</v>
      </c>
      <c r="F98" s="62" t="s">
        <v>168</v>
      </c>
      <c r="G98" s="120"/>
      <c r="H98" s="120"/>
      <c r="I98" s="120"/>
      <c r="J98" s="120"/>
      <c r="K98" s="62" t="s">
        <v>169</v>
      </c>
      <c r="L98" s="62" t="s">
        <v>170</v>
      </c>
      <c r="M98" s="120"/>
      <c r="N98" s="120"/>
      <c r="O98" s="120"/>
      <c r="P98" s="108">
        <v>295</v>
      </c>
      <c r="Q98" s="109">
        <v>8900</v>
      </c>
      <c r="R98" s="66">
        <v>2625500</v>
      </c>
      <c r="S98" s="66">
        <v>787650</v>
      </c>
      <c r="T98" s="110">
        <v>0</v>
      </c>
      <c r="U98" s="66">
        <v>787650</v>
      </c>
      <c r="V98" s="66">
        <v>787650</v>
      </c>
      <c r="W98" s="64" t="s">
        <v>1880</v>
      </c>
    </row>
    <row r="99" spans="1:23" x14ac:dyDescent="0.25">
      <c r="A99" s="106">
        <v>96</v>
      </c>
      <c r="B99" s="107" t="s">
        <v>311</v>
      </c>
      <c r="C99" s="107" t="s">
        <v>168</v>
      </c>
      <c r="D99" s="62" t="s">
        <v>312</v>
      </c>
      <c r="E99" s="62" t="s">
        <v>43</v>
      </c>
      <c r="F99" s="62" t="s">
        <v>168</v>
      </c>
      <c r="G99" s="120"/>
      <c r="H99" s="120"/>
      <c r="I99" s="120"/>
      <c r="J99" s="120"/>
      <c r="K99" s="62" t="s">
        <v>313</v>
      </c>
      <c r="L99" s="62" t="s">
        <v>314</v>
      </c>
      <c r="M99" s="120"/>
      <c r="N99" s="120"/>
      <c r="O99" s="120"/>
      <c r="P99" s="108">
        <v>36</v>
      </c>
      <c r="Q99" s="109">
        <v>8900</v>
      </c>
      <c r="R99" s="66">
        <v>320400</v>
      </c>
      <c r="S99" s="66">
        <v>96120</v>
      </c>
      <c r="T99" s="110">
        <v>0</v>
      </c>
      <c r="U99" s="66">
        <v>96120</v>
      </c>
      <c r="V99" s="66">
        <v>96120</v>
      </c>
      <c r="W99" s="64" t="s">
        <v>1880</v>
      </c>
    </row>
    <row r="100" spans="1:23" x14ac:dyDescent="0.25">
      <c r="A100" s="106">
        <v>97</v>
      </c>
      <c r="B100" s="107" t="s">
        <v>315</v>
      </c>
      <c r="C100" s="107" t="s">
        <v>168</v>
      </c>
      <c r="D100" s="62" t="s">
        <v>316</v>
      </c>
      <c r="E100" s="62" t="s">
        <v>56</v>
      </c>
      <c r="F100" s="62" t="s">
        <v>168</v>
      </c>
      <c r="G100" s="120"/>
      <c r="H100" s="120"/>
      <c r="I100" s="120"/>
      <c r="J100" s="120"/>
      <c r="K100" s="62" t="s">
        <v>317</v>
      </c>
      <c r="L100" s="62" t="s">
        <v>318</v>
      </c>
      <c r="M100" s="120"/>
      <c r="N100" s="120"/>
      <c r="O100" s="120"/>
      <c r="P100" s="108">
        <v>96</v>
      </c>
      <c r="Q100" s="109">
        <v>8900</v>
      </c>
      <c r="R100" s="66">
        <v>854400</v>
      </c>
      <c r="S100" s="66">
        <v>256320</v>
      </c>
      <c r="T100" s="110">
        <v>0</v>
      </c>
      <c r="U100" s="66">
        <v>256320</v>
      </c>
      <c r="V100" s="66">
        <v>256320</v>
      </c>
      <c r="W100" s="64" t="s">
        <v>1880</v>
      </c>
    </row>
    <row r="101" spans="1:23" x14ac:dyDescent="0.25">
      <c r="A101" s="106">
        <v>98</v>
      </c>
      <c r="B101" s="107" t="s">
        <v>491</v>
      </c>
      <c r="C101" s="107" t="s">
        <v>168</v>
      </c>
      <c r="D101" s="62" t="s">
        <v>492</v>
      </c>
      <c r="E101" s="62" t="s">
        <v>43</v>
      </c>
      <c r="F101" s="62" t="s">
        <v>168</v>
      </c>
      <c r="G101" s="120"/>
      <c r="H101" s="120"/>
      <c r="I101" s="120"/>
      <c r="J101" s="120"/>
      <c r="K101" s="62" t="s">
        <v>493</v>
      </c>
      <c r="L101" s="62" t="s">
        <v>494</v>
      </c>
      <c r="M101" s="120"/>
      <c r="N101" s="120"/>
      <c r="O101" s="120"/>
      <c r="P101" s="108">
        <v>412</v>
      </c>
      <c r="Q101" s="109">
        <v>8900</v>
      </c>
      <c r="R101" s="66">
        <v>3666800</v>
      </c>
      <c r="S101" s="66">
        <v>1100040</v>
      </c>
      <c r="T101" s="110">
        <v>0</v>
      </c>
      <c r="U101" s="66">
        <v>1100040</v>
      </c>
      <c r="V101" s="66">
        <v>1100040</v>
      </c>
      <c r="W101" s="64" t="s">
        <v>1881</v>
      </c>
    </row>
    <row r="102" spans="1:23" x14ac:dyDescent="0.25">
      <c r="A102" s="106">
        <v>99</v>
      </c>
      <c r="B102" s="107" t="s">
        <v>173</v>
      </c>
      <c r="C102" s="107" t="s">
        <v>168</v>
      </c>
      <c r="D102" s="62" t="s">
        <v>174</v>
      </c>
      <c r="E102" s="62" t="s">
        <v>56</v>
      </c>
      <c r="F102" s="62" t="s">
        <v>168</v>
      </c>
      <c r="G102" s="120"/>
      <c r="H102" s="120"/>
      <c r="I102" s="120"/>
      <c r="J102" s="120"/>
      <c r="K102" s="62" t="s">
        <v>175</v>
      </c>
      <c r="L102" s="62" t="s">
        <v>176</v>
      </c>
      <c r="M102" s="120"/>
      <c r="N102" s="120"/>
      <c r="O102" s="120"/>
      <c r="P102" s="108">
        <v>317</v>
      </c>
      <c r="Q102" s="109">
        <v>8900</v>
      </c>
      <c r="R102" s="66">
        <v>2821300</v>
      </c>
      <c r="S102" s="66">
        <v>846390</v>
      </c>
      <c r="T102" s="110">
        <v>0</v>
      </c>
      <c r="U102" s="66">
        <v>846390</v>
      </c>
      <c r="V102" s="66">
        <v>846390</v>
      </c>
      <c r="W102" s="64" t="s">
        <v>1880</v>
      </c>
    </row>
    <row r="103" spans="1:23" x14ac:dyDescent="0.25">
      <c r="A103" s="106">
        <v>100</v>
      </c>
      <c r="B103" s="107" t="s">
        <v>323</v>
      </c>
      <c r="C103" s="107" t="s">
        <v>168</v>
      </c>
      <c r="D103" s="62" t="s">
        <v>324</v>
      </c>
      <c r="E103" s="62" t="s">
        <v>43</v>
      </c>
      <c r="F103" s="62" t="s">
        <v>168</v>
      </c>
      <c r="G103" s="120"/>
      <c r="H103" s="120"/>
      <c r="I103" s="120"/>
      <c r="J103" s="120"/>
      <c r="K103" s="62" t="s">
        <v>325</v>
      </c>
      <c r="L103" s="62" t="s">
        <v>326</v>
      </c>
      <c r="M103" s="120"/>
      <c r="N103" s="120"/>
      <c r="O103" s="120"/>
      <c r="P103" s="108">
        <v>105</v>
      </c>
      <c r="Q103" s="109">
        <v>8900</v>
      </c>
      <c r="R103" s="66">
        <v>934500</v>
      </c>
      <c r="S103" s="66">
        <v>280350</v>
      </c>
      <c r="T103" s="110">
        <v>0</v>
      </c>
      <c r="U103" s="66">
        <v>280350</v>
      </c>
      <c r="V103" s="66">
        <v>280350</v>
      </c>
      <c r="W103" s="64" t="s">
        <v>1882</v>
      </c>
    </row>
    <row r="104" spans="1:23" x14ac:dyDescent="0.25">
      <c r="A104" s="106">
        <v>101</v>
      </c>
      <c r="B104" s="107" t="s">
        <v>335</v>
      </c>
      <c r="C104" s="107" t="s">
        <v>168</v>
      </c>
      <c r="D104" s="62" t="s">
        <v>336</v>
      </c>
      <c r="E104" s="62" t="s">
        <v>56</v>
      </c>
      <c r="F104" s="62" t="s">
        <v>168</v>
      </c>
      <c r="G104" s="120"/>
      <c r="H104" s="120"/>
      <c r="I104" s="120"/>
      <c r="J104" s="120"/>
      <c r="K104" s="62" t="s">
        <v>337</v>
      </c>
      <c r="L104" s="62" t="s">
        <v>338</v>
      </c>
      <c r="M104" s="120"/>
      <c r="N104" s="120"/>
      <c r="O104" s="120"/>
      <c r="P104" s="108">
        <v>67</v>
      </c>
      <c r="Q104" s="109">
        <v>8900</v>
      </c>
      <c r="R104" s="66">
        <v>596300</v>
      </c>
      <c r="S104" s="66">
        <v>178890</v>
      </c>
      <c r="T104" s="110">
        <v>0</v>
      </c>
      <c r="U104" s="66">
        <v>178890</v>
      </c>
      <c r="V104" s="66">
        <v>178890</v>
      </c>
      <c r="W104" s="64" t="s">
        <v>1880</v>
      </c>
    </row>
    <row r="105" spans="1:23" x14ac:dyDescent="0.25">
      <c r="A105" s="106">
        <v>102</v>
      </c>
      <c r="B105" s="107" t="s">
        <v>348</v>
      </c>
      <c r="C105" s="107" t="s">
        <v>168</v>
      </c>
      <c r="D105" s="62" t="s">
        <v>349</v>
      </c>
      <c r="E105" s="62" t="s">
        <v>43</v>
      </c>
      <c r="F105" s="62" t="s">
        <v>168</v>
      </c>
      <c r="G105" s="120"/>
      <c r="H105" s="120"/>
      <c r="I105" s="120"/>
      <c r="J105" s="120"/>
      <c r="K105" s="62" t="s">
        <v>350</v>
      </c>
      <c r="L105" s="62" t="s">
        <v>351</v>
      </c>
      <c r="M105" s="120"/>
      <c r="N105" s="120"/>
      <c r="O105" s="120"/>
      <c r="P105" s="108">
        <v>165</v>
      </c>
      <c r="Q105" s="109">
        <v>8900</v>
      </c>
      <c r="R105" s="66">
        <v>1468500</v>
      </c>
      <c r="S105" s="66">
        <v>440550</v>
      </c>
      <c r="T105" s="110">
        <v>0</v>
      </c>
      <c r="U105" s="66">
        <v>440550</v>
      </c>
      <c r="V105" s="66">
        <v>440550</v>
      </c>
      <c r="W105" s="64" t="s">
        <v>1880</v>
      </c>
    </row>
    <row r="106" spans="1:23" x14ac:dyDescent="0.25">
      <c r="A106" s="106">
        <v>103</v>
      </c>
      <c r="B106" s="107" t="s">
        <v>499</v>
      </c>
      <c r="C106" s="107" t="s">
        <v>168</v>
      </c>
      <c r="D106" s="62" t="s">
        <v>500</v>
      </c>
      <c r="E106" s="62" t="s">
        <v>56</v>
      </c>
      <c r="F106" s="62" t="s">
        <v>168</v>
      </c>
      <c r="G106" s="120"/>
      <c r="H106" s="120"/>
      <c r="I106" s="120"/>
      <c r="J106" s="120"/>
      <c r="K106" s="62" t="s">
        <v>501</v>
      </c>
      <c r="L106" s="62" t="s">
        <v>502</v>
      </c>
      <c r="M106" s="120"/>
      <c r="N106" s="120"/>
      <c r="O106" s="120"/>
      <c r="P106" s="108">
        <v>140</v>
      </c>
      <c r="Q106" s="109">
        <v>8900</v>
      </c>
      <c r="R106" s="66">
        <v>1246000</v>
      </c>
      <c r="S106" s="66">
        <v>373800</v>
      </c>
      <c r="T106" s="110">
        <v>0</v>
      </c>
      <c r="U106" s="66">
        <v>373800</v>
      </c>
      <c r="V106" s="66">
        <v>373800</v>
      </c>
      <c r="W106" s="64" t="s">
        <v>1880</v>
      </c>
    </row>
    <row r="107" spans="1:23" x14ac:dyDescent="0.25">
      <c r="A107" s="106">
        <v>104</v>
      </c>
      <c r="B107" s="107" t="s">
        <v>254</v>
      </c>
      <c r="C107" s="107" t="s">
        <v>168</v>
      </c>
      <c r="D107" s="62" t="s">
        <v>255</v>
      </c>
      <c r="E107" s="62" t="s">
        <v>56</v>
      </c>
      <c r="F107" s="62" t="s">
        <v>168</v>
      </c>
      <c r="G107" s="120"/>
      <c r="H107" s="120"/>
      <c r="I107" s="120"/>
      <c r="J107" s="120"/>
      <c r="K107" s="62" t="s">
        <v>256</v>
      </c>
      <c r="L107" s="62" t="s">
        <v>257</v>
      </c>
      <c r="M107" s="120"/>
      <c r="N107" s="120"/>
      <c r="O107" s="120"/>
      <c r="P107" s="108">
        <v>69</v>
      </c>
      <c r="Q107" s="109">
        <v>8900</v>
      </c>
      <c r="R107" s="66">
        <v>614100</v>
      </c>
      <c r="S107" s="66">
        <v>184230</v>
      </c>
      <c r="T107" s="110">
        <v>0</v>
      </c>
      <c r="U107" s="66">
        <v>184230</v>
      </c>
      <c r="V107" s="66">
        <v>184230</v>
      </c>
      <c r="W107" s="64" t="s">
        <v>1880</v>
      </c>
    </row>
    <row r="108" spans="1:23" x14ac:dyDescent="0.25">
      <c r="A108" s="106">
        <v>105</v>
      </c>
      <c r="B108" s="107" t="s">
        <v>360</v>
      </c>
      <c r="C108" s="107" t="s">
        <v>168</v>
      </c>
      <c r="D108" s="62" t="s">
        <v>361</v>
      </c>
      <c r="E108" s="62" t="s">
        <v>43</v>
      </c>
      <c r="F108" s="62" t="s">
        <v>168</v>
      </c>
      <c r="G108" s="120"/>
      <c r="H108" s="120"/>
      <c r="I108" s="120"/>
      <c r="J108" s="120"/>
      <c r="K108" s="62" t="s">
        <v>362</v>
      </c>
      <c r="L108" s="62" t="s">
        <v>363</v>
      </c>
      <c r="M108" s="120"/>
      <c r="N108" s="120"/>
      <c r="O108" s="120"/>
      <c r="P108" s="108">
        <v>181</v>
      </c>
      <c r="Q108" s="109">
        <v>8900</v>
      </c>
      <c r="R108" s="66">
        <v>1610900</v>
      </c>
      <c r="S108" s="66">
        <v>483270</v>
      </c>
      <c r="T108" s="110">
        <v>0</v>
      </c>
      <c r="U108" s="66">
        <v>483270</v>
      </c>
      <c r="V108" s="66">
        <v>483270</v>
      </c>
      <c r="W108" s="64" t="s">
        <v>1881</v>
      </c>
    </row>
    <row r="109" spans="1:23" x14ac:dyDescent="0.25">
      <c r="A109" s="106">
        <v>106</v>
      </c>
      <c r="B109" s="107" t="s">
        <v>364</v>
      </c>
      <c r="C109" s="107" t="s">
        <v>168</v>
      </c>
      <c r="D109" s="62" t="s">
        <v>365</v>
      </c>
      <c r="E109" s="62" t="s">
        <v>43</v>
      </c>
      <c r="F109" s="62" t="s">
        <v>168</v>
      </c>
      <c r="G109" s="120"/>
      <c r="H109" s="120"/>
      <c r="I109" s="120"/>
      <c r="J109" s="120"/>
      <c r="K109" s="62" t="s">
        <v>366</v>
      </c>
      <c r="L109" s="62" t="s">
        <v>367</v>
      </c>
      <c r="M109" s="120"/>
      <c r="N109" s="120"/>
      <c r="O109" s="120"/>
      <c r="P109" s="108">
        <v>214</v>
      </c>
      <c r="Q109" s="109">
        <v>8900</v>
      </c>
      <c r="R109" s="66">
        <v>1904600</v>
      </c>
      <c r="S109" s="66">
        <v>571380</v>
      </c>
      <c r="T109" s="110">
        <v>0</v>
      </c>
      <c r="U109" s="66">
        <v>571380</v>
      </c>
      <c r="V109" s="66">
        <v>571380</v>
      </c>
      <c r="W109" s="64" t="s">
        <v>1882</v>
      </c>
    </row>
    <row r="110" spans="1:23" x14ac:dyDescent="0.25">
      <c r="A110" s="106">
        <v>107</v>
      </c>
      <c r="B110" s="107" t="s">
        <v>250</v>
      </c>
      <c r="C110" s="107" t="s">
        <v>168</v>
      </c>
      <c r="D110" s="62" t="s">
        <v>251</v>
      </c>
      <c r="E110" s="62" t="s">
        <v>56</v>
      </c>
      <c r="F110" s="62" t="s">
        <v>168</v>
      </c>
      <c r="G110" s="120"/>
      <c r="H110" s="120"/>
      <c r="I110" s="120"/>
      <c r="J110" s="120"/>
      <c r="K110" s="62" t="s">
        <v>252</v>
      </c>
      <c r="L110" s="62" t="s">
        <v>253</v>
      </c>
      <c r="M110" s="120"/>
      <c r="N110" s="120"/>
      <c r="O110" s="120"/>
      <c r="P110" s="108">
        <v>65</v>
      </c>
      <c r="Q110" s="109">
        <v>8900</v>
      </c>
      <c r="R110" s="66">
        <v>578500</v>
      </c>
      <c r="S110" s="66">
        <v>173550</v>
      </c>
      <c r="T110" s="110">
        <v>0</v>
      </c>
      <c r="U110" s="66">
        <v>173550</v>
      </c>
      <c r="V110" s="66">
        <v>173550</v>
      </c>
      <c r="W110" s="64" t="s">
        <v>1880</v>
      </c>
    </row>
    <row r="111" spans="1:23" x14ac:dyDescent="0.25">
      <c r="A111" s="106">
        <v>108</v>
      </c>
      <c r="B111" s="107" t="s">
        <v>388</v>
      </c>
      <c r="C111" s="107" t="s">
        <v>168</v>
      </c>
      <c r="D111" s="62" t="s">
        <v>389</v>
      </c>
      <c r="E111" s="62" t="s">
        <v>56</v>
      </c>
      <c r="F111" s="62" t="s">
        <v>168</v>
      </c>
      <c r="G111" s="120"/>
      <c r="H111" s="120"/>
      <c r="I111" s="120"/>
      <c r="J111" s="120"/>
      <c r="K111" s="62" t="s">
        <v>390</v>
      </c>
      <c r="L111" s="62" t="s">
        <v>391</v>
      </c>
      <c r="M111" s="120"/>
      <c r="N111" s="120"/>
      <c r="O111" s="120"/>
      <c r="P111" s="108">
        <v>135</v>
      </c>
      <c r="Q111" s="109">
        <v>8900</v>
      </c>
      <c r="R111" s="66">
        <v>1201500</v>
      </c>
      <c r="S111" s="66">
        <v>360450</v>
      </c>
      <c r="T111" s="110">
        <v>0</v>
      </c>
      <c r="U111" s="66">
        <v>360450</v>
      </c>
      <c r="V111" s="66">
        <v>360450</v>
      </c>
      <c r="W111" s="64" t="s">
        <v>1880</v>
      </c>
    </row>
    <row r="112" spans="1:23" x14ac:dyDescent="0.25">
      <c r="A112" s="106">
        <v>109</v>
      </c>
      <c r="B112" s="107" t="s">
        <v>507</v>
      </c>
      <c r="C112" s="107" t="s">
        <v>168</v>
      </c>
      <c r="D112" s="62" t="s">
        <v>508</v>
      </c>
      <c r="E112" s="62" t="s">
        <v>43</v>
      </c>
      <c r="F112" s="62" t="s">
        <v>168</v>
      </c>
      <c r="G112" s="120"/>
      <c r="H112" s="120"/>
      <c r="I112" s="120"/>
      <c r="J112" s="120"/>
      <c r="K112" s="62" t="s">
        <v>509</v>
      </c>
      <c r="L112" s="62" t="s">
        <v>510</v>
      </c>
      <c r="M112" s="120"/>
      <c r="N112" s="120"/>
      <c r="O112" s="120"/>
      <c r="P112" s="108">
        <v>160</v>
      </c>
      <c r="Q112" s="109">
        <v>8900</v>
      </c>
      <c r="R112" s="66">
        <v>1424000</v>
      </c>
      <c r="S112" s="66">
        <v>427200</v>
      </c>
      <c r="T112" s="110">
        <v>0</v>
      </c>
      <c r="U112" s="66">
        <v>427200</v>
      </c>
      <c r="V112" s="66">
        <v>427200</v>
      </c>
      <c r="W112" s="64" t="s">
        <v>1880</v>
      </c>
    </row>
    <row r="113" spans="1:23" x14ac:dyDescent="0.25">
      <c r="A113" s="106">
        <v>110</v>
      </c>
      <c r="B113" s="107" t="s">
        <v>186</v>
      </c>
      <c r="C113" s="107" t="s">
        <v>168</v>
      </c>
      <c r="D113" s="62" t="s">
        <v>187</v>
      </c>
      <c r="E113" s="62" t="s">
        <v>43</v>
      </c>
      <c r="F113" s="62" t="s">
        <v>168</v>
      </c>
      <c r="G113" s="120"/>
      <c r="H113" s="120"/>
      <c r="I113" s="120"/>
      <c r="J113" s="120"/>
      <c r="K113" s="62" t="s">
        <v>189</v>
      </c>
      <c r="L113" s="62" t="s">
        <v>190</v>
      </c>
      <c r="M113" s="120"/>
      <c r="N113" s="120"/>
      <c r="O113" s="120"/>
      <c r="P113" s="108">
        <v>122</v>
      </c>
      <c r="Q113" s="109">
        <v>8900</v>
      </c>
      <c r="R113" s="66">
        <v>1085800</v>
      </c>
      <c r="S113" s="66">
        <v>325740</v>
      </c>
      <c r="T113" s="110">
        <v>0</v>
      </c>
      <c r="U113" s="66">
        <v>325740</v>
      </c>
      <c r="V113" s="66">
        <v>325740</v>
      </c>
      <c r="W113" s="64" t="s">
        <v>1882</v>
      </c>
    </row>
    <row r="114" spans="1:23" x14ac:dyDescent="0.25">
      <c r="A114" s="106">
        <v>111</v>
      </c>
      <c r="B114" s="107" t="s">
        <v>194</v>
      </c>
      <c r="C114" s="107" t="s">
        <v>168</v>
      </c>
      <c r="D114" s="62" t="s">
        <v>195</v>
      </c>
      <c r="E114" s="62" t="s">
        <v>43</v>
      </c>
      <c r="F114" s="62" t="s">
        <v>168</v>
      </c>
      <c r="G114" s="120"/>
      <c r="H114" s="120"/>
      <c r="I114" s="120"/>
      <c r="J114" s="120"/>
      <c r="K114" s="62" t="s">
        <v>196</v>
      </c>
      <c r="L114" s="62" t="s">
        <v>197</v>
      </c>
      <c r="M114" s="120"/>
      <c r="N114" s="120"/>
      <c r="O114" s="120"/>
      <c r="P114" s="108">
        <v>826</v>
      </c>
      <c r="Q114" s="109">
        <v>8900</v>
      </c>
      <c r="R114" s="66">
        <v>7351400</v>
      </c>
      <c r="S114" s="66">
        <v>2205420</v>
      </c>
      <c r="T114" s="110">
        <v>0</v>
      </c>
      <c r="U114" s="66">
        <v>2205420</v>
      </c>
      <c r="V114" s="66">
        <v>2205420</v>
      </c>
      <c r="W114" s="64" t="s">
        <v>1880</v>
      </c>
    </row>
    <row r="115" spans="1:23" x14ac:dyDescent="0.25">
      <c r="A115" s="106">
        <v>112</v>
      </c>
      <c r="B115" s="107" t="s">
        <v>198</v>
      </c>
      <c r="C115" s="107" t="s">
        <v>168</v>
      </c>
      <c r="D115" s="62" t="s">
        <v>199</v>
      </c>
      <c r="E115" s="62" t="s">
        <v>43</v>
      </c>
      <c r="F115" s="62" t="s">
        <v>168</v>
      </c>
      <c r="G115" s="120"/>
      <c r="H115" s="120"/>
      <c r="I115" s="120"/>
      <c r="J115" s="120"/>
      <c r="K115" s="62" t="s">
        <v>200</v>
      </c>
      <c r="L115" s="62" t="s">
        <v>201</v>
      </c>
      <c r="M115" s="120"/>
      <c r="N115" s="120"/>
      <c r="O115" s="120"/>
      <c r="P115" s="108">
        <v>224</v>
      </c>
      <c r="Q115" s="109">
        <v>8900</v>
      </c>
      <c r="R115" s="66">
        <v>1993600</v>
      </c>
      <c r="S115" s="66">
        <v>598080</v>
      </c>
      <c r="T115" s="110">
        <v>0</v>
      </c>
      <c r="U115" s="66">
        <v>598080</v>
      </c>
      <c r="V115" s="66">
        <v>598080</v>
      </c>
      <c r="W115" s="64" t="s">
        <v>1880</v>
      </c>
    </row>
    <row r="116" spans="1:23" x14ac:dyDescent="0.25">
      <c r="A116" s="106">
        <v>113</v>
      </c>
      <c r="B116" s="107" t="s">
        <v>432</v>
      </c>
      <c r="C116" s="107" t="s">
        <v>168</v>
      </c>
      <c r="D116" s="62" t="s">
        <v>433</v>
      </c>
      <c r="E116" s="62" t="s">
        <v>43</v>
      </c>
      <c r="F116" s="62" t="s">
        <v>168</v>
      </c>
      <c r="G116" s="120"/>
      <c r="H116" s="120"/>
      <c r="I116" s="120"/>
      <c r="J116" s="120"/>
      <c r="K116" s="62" t="s">
        <v>434</v>
      </c>
      <c r="L116" s="62" t="s">
        <v>435</v>
      </c>
      <c r="M116" s="120"/>
      <c r="N116" s="120"/>
      <c r="O116" s="120"/>
      <c r="P116" s="108">
        <v>115</v>
      </c>
      <c r="Q116" s="109">
        <v>8900</v>
      </c>
      <c r="R116" s="66">
        <v>1023500</v>
      </c>
      <c r="S116" s="66">
        <v>307050</v>
      </c>
      <c r="T116" s="110">
        <v>0</v>
      </c>
      <c r="U116" s="66">
        <v>307050</v>
      </c>
      <c r="V116" s="66">
        <v>307050</v>
      </c>
      <c r="W116" s="64" t="s">
        <v>1880</v>
      </c>
    </row>
    <row r="117" spans="1:23" x14ac:dyDescent="0.25">
      <c r="A117" s="106">
        <v>114</v>
      </c>
      <c r="B117" s="107" t="s">
        <v>465</v>
      </c>
      <c r="C117" s="107" t="s">
        <v>168</v>
      </c>
      <c r="D117" s="62" t="s">
        <v>466</v>
      </c>
      <c r="E117" s="62" t="s">
        <v>43</v>
      </c>
      <c r="F117" s="62" t="s">
        <v>168</v>
      </c>
      <c r="G117" s="120"/>
      <c r="H117" s="120"/>
      <c r="I117" s="120"/>
      <c r="J117" s="120"/>
      <c r="K117" s="62" t="s">
        <v>467</v>
      </c>
      <c r="L117" s="62" t="s">
        <v>468</v>
      </c>
      <c r="M117" s="120"/>
      <c r="N117" s="120"/>
      <c r="O117" s="120"/>
      <c r="P117" s="108">
        <v>148</v>
      </c>
      <c r="Q117" s="109">
        <v>8900</v>
      </c>
      <c r="R117" s="66">
        <v>1317200</v>
      </c>
      <c r="S117" s="66">
        <v>395160</v>
      </c>
      <c r="T117" s="110">
        <v>0</v>
      </c>
      <c r="U117" s="66">
        <v>395160</v>
      </c>
      <c r="V117" s="66">
        <v>395160</v>
      </c>
      <c r="W117" s="64" t="s">
        <v>1881</v>
      </c>
    </row>
    <row r="118" spans="1:23" x14ac:dyDescent="0.25">
      <c r="A118" s="106">
        <v>115</v>
      </c>
      <c r="B118" s="107" t="s">
        <v>177</v>
      </c>
      <c r="C118" s="107" t="s">
        <v>168</v>
      </c>
      <c r="D118" s="62" t="s">
        <v>178</v>
      </c>
      <c r="E118" s="62" t="s">
        <v>56</v>
      </c>
      <c r="F118" s="62" t="s">
        <v>168</v>
      </c>
      <c r="G118" s="120"/>
      <c r="H118" s="120"/>
      <c r="I118" s="120"/>
      <c r="J118" s="120"/>
      <c r="K118" s="62" t="s">
        <v>180</v>
      </c>
      <c r="L118" s="62" t="s">
        <v>181</v>
      </c>
      <c r="M118" s="120"/>
      <c r="N118" s="120"/>
      <c r="O118" s="120"/>
      <c r="P118" s="108">
        <v>308</v>
      </c>
      <c r="Q118" s="109">
        <v>8900</v>
      </c>
      <c r="R118" s="66">
        <v>2741200</v>
      </c>
      <c r="S118" s="66">
        <v>822360</v>
      </c>
      <c r="T118" s="110">
        <v>0</v>
      </c>
      <c r="U118" s="66">
        <v>822360</v>
      </c>
      <c r="V118" s="66">
        <v>822360</v>
      </c>
      <c r="W118" s="64" t="s">
        <v>1881</v>
      </c>
    </row>
    <row r="119" spans="1:23" x14ac:dyDescent="0.25">
      <c r="A119" s="106">
        <v>116</v>
      </c>
      <c r="B119" s="107" t="s">
        <v>408</v>
      </c>
      <c r="C119" s="107" t="s">
        <v>168</v>
      </c>
      <c r="D119" s="62" t="s">
        <v>409</v>
      </c>
      <c r="E119" s="62" t="s">
        <v>56</v>
      </c>
      <c r="F119" s="62" t="s">
        <v>168</v>
      </c>
      <c r="G119" s="120"/>
      <c r="H119" s="120"/>
      <c r="I119" s="120"/>
      <c r="J119" s="120"/>
      <c r="K119" s="62" t="s">
        <v>410</v>
      </c>
      <c r="L119" s="62" t="s">
        <v>411</v>
      </c>
      <c r="M119" s="120"/>
      <c r="N119" s="120"/>
      <c r="O119" s="120"/>
      <c r="P119" s="108">
        <v>341</v>
      </c>
      <c r="Q119" s="109">
        <v>8900</v>
      </c>
      <c r="R119" s="66">
        <v>3034900</v>
      </c>
      <c r="S119" s="66">
        <v>910470</v>
      </c>
      <c r="T119" s="110">
        <v>0</v>
      </c>
      <c r="U119" s="66">
        <v>910470</v>
      </c>
      <c r="V119" s="66">
        <v>910470</v>
      </c>
      <c r="W119" s="64" t="s">
        <v>1880</v>
      </c>
    </row>
    <row r="120" spans="1:23" x14ac:dyDescent="0.25">
      <c r="A120" s="106">
        <v>117</v>
      </c>
      <c r="B120" s="107" t="s">
        <v>182</v>
      </c>
      <c r="C120" s="107" t="s">
        <v>168</v>
      </c>
      <c r="D120" s="62" t="s">
        <v>183</v>
      </c>
      <c r="E120" s="62" t="s">
        <v>56</v>
      </c>
      <c r="F120" s="62" t="s">
        <v>168</v>
      </c>
      <c r="G120" s="120"/>
      <c r="H120" s="120"/>
      <c r="I120" s="120"/>
      <c r="J120" s="120"/>
      <c r="K120" s="62" t="s">
        <v>184</v>
      </c>
      <c r="L120" s="62" t="s">
        <v>185</v>
      </c>
      <c r="M120" s="120"/>
      <c r="N120" s="120"/>
      <c r="O120" s="120"/>
      <c r="P120" s="108">
        <v>433</v>
      </c>
      <c r="Q120" s="109">
        <v>8900</v>
      </c>
      <c r="R120" s="66">
        <v>3853700</v>
      </c>
      <c r="S120" s="66">
        <v>1156110</v>
      </c>
      <c r="T120" s="110">
        <v>0</v>
      </c>
      <c r="U120" s="66">
        <v>1156110</v>
      </c>
      <c r="V120" s="66">
        <v>1156110</v>
      </c>
      <c r="W120" s="64" t="s">
        <v>1880</v>
      </c>
    </row>
    <row r="121" spans="1:23" x14ac:dyDescent="0.25">
      <c r="A121" s="106">
        <v>118</v>
      </c>
      <c r="B121" s="107" t="s">
        <v>436</v>
      </c>
      <c r="C121" s="107" t="s">
        <v>168</v>
      </c>
      <c r="D121" s="62" t="s">
        <v>437</v>
      </c>
      <c r="E121" s="62" t="s">
        <v>43</v>
      </c>
      <c r="F121" s="62" t="s">
        <v>168</v>
      </c>
      <c r="G121" s="120"/>
      <c r="H121" s="120"/>
      <c r="I121" s="120"/>
      <c r="J121" s="120"/>
      <c r="K121" s="62" t="s">
        <v>438</v>
      </c>
      <c r="L121" s="62" t="s">
        <v>439</v>
      </c>
      <c r="M121" s="120"/>
      <c r="N121" s="120"/>
      <c r="O121" s="120"/>
      <c r="P121" s="108">
        <v>89</v>
      </c>
      <c r="Q121" s="109">
        <v>8900</v>
      </c>
      <c r="R121" s="66">
        <v>792100</v>
      </c>
      <c r="S121" s="66">
        <v>237630</v>
      </c>
      <c r="T121" s="110">
        <v>0</v>
      </c>
      <c r="U121" s="66">
        <v>237630</v>
      </c>
      <c r="V121" s="66">
        <v>237630</v>
      </c>
      <c r="W121" s="64" t="s">
        <v>1882</v>
      </c>
    </row>
    <row r="122" spans="1:23" x14ac:dyDescent="0.25">
      <c r="A122" s="106">
        <v>119</v>
      </c>
      <c r="B122" s="107" t="s">
        <v>448</v>
      </c>
      <c r="C122" s="107" t="s">
        <v>168</v>
      </c>
      <c r="D122" s="62" t="s">
        <v>449</v>
      </c>
      <c r="E122" s="62" t="s">
        <v>43</v>
      </c>
      <c r="F122" s="62" t="s">
        <v>168</v>
      </c>
      <c r="G122" s="120"/>
      <c r="H122" s="120"/>
      <c r="I122" s="120"/>
      <c r="J122" s="120"/>
      <c r="K122" s="62" t="s">
        <v>451</v>
      </c>
      <c r="L122" s="62" t="s">
        <v>452</v>
      </c>
      <c r="M122" s="120"/>
      <c r="N122" s="120"/>
      <c r="O122" s="120"/>
      <c r="P122" s="108">
        <v>221</v>
      </c>
      <c r="Q122" s="109">
        <v>8900</v>
      </c>
      <c r="R122" s="66">
        <v>1966900</v>
      </c>
      <c r="S122" s="66">
        <v>590070</v>
      </c>
      <c r="T122" s="110">
        <v>0</v>
      </c>
      <c r="U122" s="66">
        <v>590070</v>
      </c>
      <c r="V122" s="66">
        <v>590070</v>
      </c>
      <c r="W122" s="64" t="s">
        <v>1880</v>
      </c>
    </row>
    <row r="123" spans="1:23" x14ac:dyDescent="0.25">
      <c r="A123" s="106">
        <v>120</v>
      </c>
      <c r="B123" s="107" t="s">
        <v>457</v>
      </c>
      <c r="C123" s="107" t="s">
        <v>168</v>
      </c>
      <c r="D123" s="62" t="s">
        <v>458</v>
      </c>
      <c r="E123" s="62" t="s">
        <v>43</v>
      </c>
      <c r="F123" s="62" t="s">
        <v>168</v>
      </c>
      <c r="G123" s="120"/>
      <c r="H123" s="120"/>
      <c r="I123" s="120"/>
      <c r="J123" s="120"/>
      <c r="K123" s="62" t="s">
        <v>459</v>
      </c>
      <c r="L123" s="62" t="s">
        <v>460</v>
      </c>
      <c r="M123" s="120"/>
      <c r="N123" s="120"/>
      <c r="O123" s="120"/>
      <c r="P123" s="108">
        <v>78</v>
      </c>
      <c r="Q123" s="109">
        <v>8900</v>
      </c>
      <c r="R123" s="66">
        <v>694200</v>
      </c>
      <c r="S123" s="66">
        <v>208260</v>
      </c>
      <c r="T123" s="110">
        <v>0</v>
      </c>
      <c r="U123" s="66">
        <v>208260</v>
      </c>
      <c r="V123" s="66">
        <v>208260</v>
      </c>
      <c r="W123" s="64" t="s">
        <v>1881</v>
      </c>
    </row>
    <row r="124" spans="1:23" x14ac:dyDescent="0.25">
      <c r="A124" s="106">
        <v>121</v>
      </c>
      <c r="B124" s="107" t="s">
        <v>469</v>
      </c>
      <c r="C124" s="107" t="s">
        <v>168</v>
      </c>
      <c r="D124" s="62" t="s">
        <v>470</v>
      </c>
      <c r="E124" s="62" t="s">
        <v>56</v>
      </c>
      <c r="F124" s="62" t="s">
        <v>168</v>
      </c>
      <c r="G124" s="120"/>
      <c r="H124" s="120"/>
      <c r="I124" s="120"/>
      <c r="J124" s="120"/>
      <c r="K124" s="62" t="s">
        <v>471</v>
      </c>
      <c r="L124" s="62" t="s">
        <v>472</v>
      </c>
      <c r="M124" s="120"/>
      <c r="N124" s="120"/>
      <c r="O124" s="120"/>
      <c r="P124" s="108">
        <v>71</v>
      </c>
      <c r="Q124" s="109">
        <v>8900</v>
      </c>
      <c r="R124" s="66">
        <v>631900</v>
      </c>
      <c r="S124" s="66">
        <v>189570</v>
      </c>
      <c r="T124" s="110">
        <v>0</v>
      </c>
      <c r="U124" s="66">
        <v>189570</v>
      </c>
      <c r="V124" s="66">
        <v>189570</v>
      </c>
      <c r="W124" s="64" t="s">
        <v>1880</v>
      </c>
    </row>
    <row r="125" spans="1:23" x14ac:dyDescent="0.25">
      <c r="A125" s="106">
        <v>122</v>
      </c>
      <c r="B125" s="107" t="s">
        <v>473</v>
      </c>
      <c r="C125" s="107" t="s">
        <v>168</v>
      </c>
      <c r="D125" s="62" t="s">
        <v>474</v>
      </c>
      <c r="E125" s="62" t="s">
        <v>43</v>
      </c>
      <c r="F125" s="62" t="s">
        <v>168</v>
      </c>
      <c r="G125" s="120"/>
      <c r="H125" s="120"/>
      <c r="I125" s="120"/>
      <c r="J125" s="120"/>
      <c r="K125" s="62" t="s">
        <v>406</v>
      </c>
      <c r="L125" s="62" t="s">
        <v>407</v>
      </c>
      <c r="M125" s="120"/>
      <c r="N125" s="120"/>
      <c r="O125" s="120"/>
      <c r="P125" s="108">
        <v>58</v>
      </c>
      <c r="Q125" s="109">
        <v>8900</v>
      </c>
      <c r="R125" s="66">
        <v>516200</v>
      </c>
      <c r="S125" s="66">
        <v>154860</v>
      </c>
      <c r="T125" s="110">
        <v>0</v>
      </c>
      <c r="U125" s="66">
        <v>154860</v>
      </c>
      <c r="V125" s="66">
        <v>154860</v>
      </c>
      <c r="W125" s="64" t="s">
        <v>1880</v>
      </c>
    </row>
    <row r="126" spans="1:23" x14ac:dyDescent="0.25">
      <c r="A126" s="106">
        <v>123</v>
      </c>
      <c r="B126" s="107" t="s">
        <v>475</v>
      </c>
      <c r="C126" s="107" t="s">
        <v>168</v>
      </c>
      <c r="D126" s="62" t="s">
        <v>476</v>
      </c>
      <c r="E126" s="62" t="s">
        <v>43</v>
      </c>
      <c r="F126" s="62" t="s">
        <v>168</v>
      </c>
      <c r="G126" s="120"/>
      <c r="H126" s="120"/>
      <c r="I126" s="120"/>
      <c r="J126" s="120"/>
      <c r="K126" s="62" t="s">
        <v>477</v>
      </c>
      <c r="L126" s="62" t="s">
        <v>478</v>
      </c>
      <c r="M126" s="120"/>
      <c r="N126" s="120"/>
      <c r="O126" s="120"/>
      <c r="P126" s="108">
        <v>167</v>
      </c>
      <c r="Q126" s="109">
        <v>8900</v>
      </c>
      <c r="R126" s="66">
        <v>1486300</v>
      </c>
      <c r="S126" s="66">
        <v>445890</v>
      </c>
      <c r="T126" s="110">
        <v>0</v>
      </c>
      <c r="U126" s="66">
        <v>445890</v>
      </c>
      <c r="V126" s="66">
        <v>445890</v>
      </c>
      <c r="W126" s="64" t="s">
        <v>1881</v>
      </c>
    </row>
    <row r="127" spans="1:23" x14ac:dyDescent="0.25">
      <c r="A127" s="106">
        <v>124</v>
      </c>
      <c r="B127" s="107" t="s">
        <v>479</v>
      </c>
      <c r="C127" s="107" t="s">
        <v>168</v>
      </c>
      <c r="D127" s="62" t="s">
        <v>480</v>
      </c>
      <c r="E127" s="62" t="s">
        <v>43</v>
      </c>
      <c r="F127" s="62" t="s">
        <v>168</v>
      </c>
      <c r="G127" s="120"/>
      <c r="H127" s="120"/>
      <c r="I127" s="120"/>
      <c r="J127" s="120"/>
      <c r="K127" s="62" t="s">
        <v>481</v>
      </c>
      <c r="L127" s="62" t="s">
        <v>482</v>
      </c>
      <c r="M127" s="120"/>
      <c r="N127" s="120"/>
      <c r="O127" s="120"/>
      <c r="P127" s="108">
        <v>105</v>
      </c>
      <c r="Q127" s="109">
        <v>8900</v>
      </c>
      <c r="R127" s="66">
        <v>934500</v>
      </c>
      <c r="S127" s="66">
        <v>280350</v>
      </c>
      <c r="T127" s="110">
        <v>0</v>
      </c>
      <c r="U127" s="66">
        <v>280350</v>
      </c>
      <c r="V127" s="66">
        <v>280350</v>
      </c>
      <c r="W127" s="64" t="s">
        <v>1882</v>
      </c>
    </row>
    <row r="128" spans="1:23" x14ac:dyDescent="0.25">
      <c r="A128" s="106">
        <v>125</v>
      </c>
      <c r="B128" s="107" t="s">
        <v>372</v>
      </c>
      <c r="C128" s="107" t="s">
        <v>168</v>
      </c>
      <c r="D128" s="62" t="s">
        <v>373</v>
      </c>
      <c r="E128" s="62" t="s">
        <v>56</v>
      </c>
      <c r="F128" s="62" t="s">
        <v>168</v>
      </c>
      <c r="G128" s="120"/>
      <c r="H128" s="120"/>
      <c r="I128" s="120"/>
      <c r="J128" s="120"/>
      <c r="K128" s="62" t="s">
        <v>374</v>
      </c>
      <c r="L128" s="62" t="s">
        <v>375</v>
      </c>
      <c r="M128" s="120"/>
      <c r="N128" s="120"/>
      <c r="O128" s="120"/>
      <c r="P128" s="108">
        <v>33</v>
      </c>
      <c r="Q128" s="109">
        <v>8900</v>
      </c>
      <c r="R128" s="66">
        <v>293700</v>
      </c>
      <c r="S128" s="66">
        <v>88110</v>
      </c>
      <c r="T128" s="110">
        <v>0</v>
      </c>
      <c r="U128" s="66">
        <v>88110</v>
      </c>
      <c r="V128" s="66">
        <v>88110</v>
      </c>
      <c r="W128" s="64" t="s">
        <v>1880</v>
      </c>
    </row>
    <row r="129" spans="1:23" x14ac:dyDescent="0.25">
      <c r="A129" s="106">
        <v>126</v>
      </c>
      <c r="B129" s="107" t="s">
        <v>1179</v>
      </c>
      <c r="C129" s="144" t="s">
        <v>1130</v>
      </c>
      <c r="D129" s="62" t="s">
        <v>1180</v>
      </c>
      <c r="E129" s="62" t="s">
        <v>43</v>
      </c>
      <c r="F129" s="62" t="s">
        <v>1845</v>
      </c>
      <c r="G129" s="62" t="s">
        <v>1135</v>
      </c>
      <c r="H129" s="62" t="s">
        <v>58</v>
      </c>
      <c r="I129" s="62" t="s">
        <v>59</v>
      </c>
      <c r="J129" s="62" t="s">
        <v>1181</v>
      </c>
      <c r="K129" s="62" t="s">
        <v>1182</v>
      </c>
      <c r="L129" s="62" t="s">
        <v>1183</v>
      </c>
      <c r="M129" s="62" t="s">
        <v>3</v>
      </c>
      <c r="N129" s="64" t="s">
        <v>51</v>
      </c>
      <c r="O129" s="62" t="s">
        <v>76</v>
      </c>
      <c r="P129" s="108">
        <v>143</v>
      </c>
      <c r="Q129" s="109">
        <v>8900</v>
      </c>
      <c r="R129" s="66">
        <v>1272700</v>
      </c>
      <c r="S129" s="66">
        <v>381810</v>
      </c>
      <c r="T129" s="110">
        <v>0</v>
      </c>
      <c r="U129" s="66"/>
      <c r="V129" s="66">
        <v>381810</v>
      </c>
      <c r="W129" s="64" t="s">
        <v>1880</v>
      </c>
    </row>
    <row r="130" spans="1:23" x14ac:dyDescent="0.25">
      <c r="A130" s="106">
        <v>127</v>
      </c>
      <c r="B130" s="107" t="s">
        <v>1127</v>
      </c>
      <c r="C130" s="144" t="s">
        <v>1130</v>
      </c>
      <c r="D130" s="62" t="s">
        <v>1128</v>
      </c>
      <c r="E130" s="62" t="s">
        <v>56</v>
      </c>
      <c r="F130" s="62" t="s">
        <v>1833</v>
      </c>
      <c r="G130" s="62" t="s">
        <v>179</v>
      </c>
      <c r="H130" s="62" t="s">
        <v>45</v>
      </c>
      <c r="I130" s="62" t="s">
        <v>46</v>
      </c>
      <c r="J130" s="62" t="s">
        <v>1129</v>
      </c>
      <c r="K130" s="62" t="s">
        <v>1131</v>
      </c>
      <c r="L130" s="62" t="s">
        <v>1132</v>
      </c>
      <c r="M130" s="62" t="s">
        <v>3</v>
      </c>
      <c r="N130" s="64" t="s">
        <v>51</v>
      </c>
      <c r="O130" s="62" t="s">
        <v>76</v>
      </c>
      <c r="P130" s="108">
        <v>485</v>
      </c>
      <c r="Q130" s="109">
        <v>8900</v>
      </c>
      <c r="R130" s="66">
        <v>4316500</v>
      </c>
      <c r="S130" s="66">
        <v>1294950</v>
      </c>
      <c r="T130" s="110">
        <v>0</v>
      </c>
      <c r="U130" s="66"/>
      <c r="V130" s="66">
        <v>1294950</v>
      </c>
      <c r="W130" s="64" t="s">
        <v>1881</v>
      </c>
    </row>
    <row r="131" spans="1:23" x14ac:dyDescent="0.25">
      <c r="A131" s="106">
        <v>128</v>
      </c>
      <c r="B131" s="107" t="s">
        <v>1188</v>
      </c>
      <c r="C131" s="144" t="s">
        <v>1130</v>
      </c>
      <c r="D131" s="62" t="s">
        <v>1189</v>
      </c>
      <c r="E131" s="62" t="s">
        <v>56</v>
      </c>
      <c r="F131" s="62" t="s">
        <v>1845</v>
      </c>
      <c r="G131" s="62" t="s">
        <v>1135</v>
      </c>
      <c r="H131" s="62" t="s">
        <v>58</v>
      </c>
      <c r="I131" s="62" t="s">
        <v>59</v>
      </c>
      <c r="J131" s="62" t="s">
        <v>1181</v>
      </c>
      <c r="K131" s="62" t="s">
        <v>1190</v>
      </c>
      <c r="L131" s="62" t="s">
        <v>1191</v>
      </c>
      <c r="M131" s="62" t="s">
        <v>3</v>
      </c>
      <c r="N131" s="64" t="s">
        <v>51</v>
      </c>
      <c r="O131" s="62" t="s">
        <v>76</v>
      </c>
      <c r="P131" s="108">
        <v>86</v>
      </c>
      <c r="Q131" s="109">
        <v>8900</v>
      </c>
      <c r="R131" s="66">
        <v>765400</v>
      </c>
      <c r="S131" s="66">
        <v>229620</v>
      </c>
      <c r="T131" s="110">
        <v>0</v>
      </c>
      <c r="U131" s="66"/>
      <c r="V131" s="66">
        <v>229620</v>
      </c>
      <c r="W131" s="64" t="s">
        <v>1882</v>
      </c>
    </row>
    <row r="132" spans="1:23" x14ac:dyDescent="0.25">
      <c r="A132" s="106">
        <v>129</v>
      </c>
      <c r="B132" s="107" t="s">
        <v>1192</v>
      </c>
      <c r="C132" s="144" t="s">
        <v>1130</v>
      </c>
      <c r="D132" s="62" t="s">
        <v>1193</v>
      </c>
      <c r="E132" s="62" t="s">
        <v>56</v>
      </c>
      <c r="F132" s="62" t="s">
        <v>1845</v>
      </c>
      <c r="G132" s="62" t="s">
        <v>1135</v>
      </c>
      <c r="H132" s="62" t="s">
        <v>58</v>
      </c>
      <c r="I132" s="62" t="s">
        <v>59</v>
      </c>
      <c r="J132" s="62" t="s">
        <v>1181</v>
      </c>
      <c r="K132" s="62" t="s">
        <v>1194</v>
      </c>
      <c r="L132" s="62" t="s">
        <v>1195</v>
      </c>
      <c r="M132" s="62" t="s">
        <v>3</v>
      </c>
      <c r="N132" s="64" t="s">
        <v>53</v>
      </c>
      <c r="O132" s="62" t="s">
        <v>52</v>
      </c>
      <c r="P132" s="108">
        <v>82</v>
      </c>
      <c r="Q132" s="109">
        <v>8900</v>
      </c>
      <c r="R132" s="66">
        <v>729800</v>
      </c>
      <c r="S132" s="66">
        <v>218940</v>
      </c>
      <c r="T132" s="110">
        <v>0</v>
      </c>
      <c r="U132" s="66"/>
      <c r="V132" s="66">
        <v>218940</v>
      </c>
      <c r="W132" s="64" t="s">
        <v>1880</v>
      </c>
    </row>
    <row r="133" spans="1:23" x14ac:dyDescent="0.25">
      <c r="A133" s="106">
        <v>130</v>
      </c>
      <c r="B133" s="107" t="s">
        <v>1133</v>
      </c>
      <c r="C133" s="144" t="s">
        <v>1130</v>
      </c>
      <c r="D133" s="62" t="s">
        <v>1134</v>
      </c>
      <c r="E133" s="62" t="s">
        <v>43</v>
      </c>
      <c r="F133" s="62" t="s">
        <v>1845</v>
      </c>
      <c r="G133" s="62" t="s">
        <v>1135</v>
      </c>
      <c r="H133" s="62" t="s">
        <v>58</v>
      </c>
      <c r="I133" s="62" t="s">
        <v>59</v>
      </c>
      <c r="J133" s="62" t="s">
        <v>1129</v>
      </c>
      <c r="K133" s="62" t="s">
        <v>1136</v>
      </c>
      <c r="L133" s="62" t="s">
        <v>1137</v>
      </c>
      <c r="M133" s="62" t="s">
        <v>3</v>
      </c>
      <c r="N133" s="64" t="s">
        <v>51</v>
      </c>
      <c r="O133" s="62" t="s">
        <v>52</v>
      </c>
      <c r="P133" s="108">
        <v>446</v>
      </c>
      <c r="Q133" s="109">
        <v>8900</v>
      </c>
      <c r="R133" s="66">
        <v>3969400</v>
      </c>
      <c r="S133" s="66">
        <v>1190820</v>
      </c>
      <c r="T133" s="110">
        <v>0</v>
      </c>
      <c r="U133" s="66"/>
      <c r="V133" s="66">
        <v>1190820</v>
      </c>
      <c r="W133" s="64" t="s">
        <v>1880</v>
      </c>
    </row>
    <row r="134" spans="1:23" x14ac:dyDescent="0.25">
      <c r="A134" s="106">
        <v>131</v>
      </c>
      <c r="B134" s="107" t="s">
        <v>1138</v>
      </c>
      <c r="C134" s="144" t="s">
        <v>1130</v>
      </c>
      <c r="D134" s="62" t="s">
        <v>1139</v>
      </c>
      <c r="E134" s="62" t="s">
        <v>56</v>
      </c>
      <c r="F134" s="62" t="s">
        <v>1845</v>
      </c>
      <c r="G134" s="62" t="s">
        <v>1135</v>
      </c>
      <c r="H134" s="62" t="s">
        <v>58</v>
      </c>
      <c r="I134" s="62" t="s">
        <v>59</v>
      </c>
      <c r="J134" s="62" t="s">
        <v>1129</v>
      </c>
      <c r="K134" s="62" t="s">
        <v>1140</v>
      </c>
      <c r="L134" s="62" t="s">
        <v>1141</v>
      </c>
      <c r="M134" s="62" t="s">
        <v>3</v>
      </c>
      <c r="N134" s="64" t="s">
        <v>53</v>
      </c>
      <c r="O134" s="62" t="s">
        <v>52</v>
      </c>
      <c r="P134" s="108">
        <v>414</v>
      </c>
      <c r="Q134" s="109">
        <v>8900</v>
      </c>
      <c r="R134" s="66">
        <v>3684600</v>
      </c>
      <c r="S134" s="66">
        <v>1105380</v>
      </c>
      <c r="T134" s="110">
        <v>0</v>
      </c>
      <c r="U134" s="66"/>
      <c r="V134" s="66">
        <v>1105380</v>
      </c>
      <c r="W134" s="64" t="s">
        <v>1881</v>
      </c>
    </row>
    <row r="135" spans="1:23" x14ac:dyDescent="0.25">
      <c r="A135" s="106">
        <v>132</v>
      </c>
      <c r="B135" s="107" t="s">
        <v>1407</v>
      </c>
      <c r="C135" s="144" t="s">
        <v>1130</v>
      </c>
      <c r="D135" s="62" t="s">
        <v>1408</v>
      </c>
      <c r="E135" s="62" t="s">
        <v>56</v>
      </c>
      <c r="F135" s="62" t="s">
        <v>1834</v>
      </c>
      <c r="G135" s="62" t="s">
        <v>304</v>
      </c>
      <c r="H135" s="62" t="s">
        <v>45</v>
      </c>
      <c r="I135" s="62" t="s">
        <v>46</v>
      </c>
      <c r="J135" s="62" t="s">
        <v>1129</v>
      </c>
      <c r="K135" s="62" t="s">
        <v>1409</v>
      </c>
      <c r="L135" s="62" t="s">
        <v>1410</v>
      </c>
      <c r="M135" s="62" t="s">
        <v>3</v>
      </c>
      <c r="N135" s="64" t="s">
        <v>51</v>
      </c>
      <c r="O135" s="62" t="s">
        <v>52</v>
      </c>
      <c r="P135" s="108">
        <v>137</v>
      </c>
      <c r="Q135" s="109">
        <v>8900</v>
      </c>
      <c r="R135" s="66">
        <v>1219300</v>
      </c>
      <c r="S135" s="66">
        <v>365790</v>
      </c>
      <c r="T135" s="110">
        <v>0</v>
      </c>
      <c r="U135" s="66"/>
      <c r="V135" s="66">
        <v>365790</v>
      </c>
      <c r="W135" s="64" t="s">
        <v>1880</v>
      </c>
    </row>
    <row r="136" spans="1:23" x14ac:dyDescent="0.25">
      <c r="A136" s="106">
        <v>133</v>
      </c>
      <c r="B136" s="107" t="s">
        <v>1312</v>
      </c>
      <c r="C136" s="144" t="s">
        <v>1130</v>
      </c>
      <c r="D136" s="62" t="s">
        <v>1313</v>
      </c>
      <c r="E136" s="62" t="s">
        <v>43</v>
      </c>
      <c r="F136" s="62" t="s">
        <v>1845</v>
      </c>
      <c r="G136" s="62" t="s">
        <v>1135</v>
      </c>
      <c r="H136" s="62" t="s">
        <v>58</v>
      </c>
      <c r="I136" s="62" t="s">
        <v>59</v>
      </c>
      <c r="J136" s="62" t="s">
        <v>1129</v>
      </c>
      <c r="K136" s="62" t="s">
        <v>1314</v>
      </c>
      <c r="L136" s="62" t="s">
        <v>1315</v>
      </c>
      <c r="M136" s="62" t="s">
        <v>3</v>
      </c>
      <c r="N136" s="64" t="s">
        <v>51</v>
      </c>
      <c r="O136" s="62" t="s">
        <v>52</v>
      </c>
      <c r="P136" s="108">
        <v>117</v>
      </c>
      <c r="Q136" s="109">
        <v>8900</v>
      </c>
      <c r="R136" s="66">
        <v>1041300</v>
      </c>
      <c r="S136" s="66">
        <v>312390</v>
      </c>
      <c r="T136" s="110">
        <v>0</v>
      </c>
      <c r="U136" s="66"/>
      <c r="V136" s="66">
        <v>312390</v>
      </c>
      <c r="W136" s="111" t="s">
        <v>1882</v>
      </c>
    </row>
    <row r="137" spans="1:23" x14ac:dyDescent="0.25">
      <c r="A137" s="106">
        <v>134</v>
      </c>
      <c r="B137" s="107" t="s">
        <v>1446</v>
      </c>
      <c r="C137" s="144" t="s">
        <v>1130</v>
      </c>
      <c r="D137" s="62" t="s">
        <v>1447</v>
      </c>
      <c r="E137" s="62" t="s">
        <v>43</v>
      </c>
      <c r="F137" s="62" t="s">
        <v>1845</v>
      </c>
      <c r="G137" s="62" t="s">
        <v>1135</v>
      </c>
      <c r="H137" s="62" t="s">
        <v>58</v>
      </c>
      <c r="I137" s="62" t="s">
        <v>59</v>
      </c>
      <c r="J137" s="62" t="s">
        <v>1448</v>
      </c>
      <c r="K137" s="62" t="s">
        <v>1449</v>
      </c>
      <c r="L137" s="62" t="s">
        <v>1450</v>
      </c>
      <c r="M137" s="62" t="s">
        <v>3</v>
      </c>
      <c r="N137" s="64" t="s">
        <v>53</v>
      </c>
      <c r="O137" s="62" t="s">
        <v>52</v>
      </c>
      <c r="P137" s="108">
        <v>149</v>
      </c>
      <c r="Q137" s="109">
        <v>8900</v>
      </c>
      <c r="R137" s="66">
        <v>1326100</v>
      </c>
      <c r="S137" s="66">
        <v>397830</v>
      </c>
      <c r="T137" s="110">
        <v>0</v>
      </c>
      <c r="U137" s="66"/>
      <c r="V137" s="66">
        <v>397830</v>
      </c>
      <c r="W137" s="64" t="s">
        <v>1880</v>
      </c>
    </row>
    <row r="138" spans="1:23" x14ac:dyDescent="0.25">
      <c r="A138" s="106">
        <v>135</v>
      </c>
      <c r="B138" s="107" t="s">
        <v>1320</v>
      </c>
      <c r="C138" s="144" t="s">
        <v>1130</v>
      </c>
      <c r="D138" s="62" t="s">
        <v>1321</v>
      </c>
      <c r="E138" s="62" t="s">
        <v>43</v>
      </c>
      <c r="F138" s="62" t="s">
        <v>1845</v>
      </c>
      <c r="G138" s="62" t="s">
        <v>1135</v>
      </c>
      <c r="H138" s="62" t="s">
        <v>58</v>
      </c>
      <c r="I138" s="62" t="s">
        <v>59</v>
      </c>
      <c r="J138" s="62" t="s">
        <v>1129</v>
      </c>
      <c r="K138" s="62" t="s">
        <v>1322</v>
      </c>
      <c r="L138" s="62" t="s">
        <v>1323</v>
      </c>
      <c r="M138" s="62" t="s">
        <v>3</v>
      </c>
      <c r="N138" s="64" t="s">
        <v>53</v>
      </c>
      <c r="O138" s="62" t="s">
        <v>52</v>
      </c>
      <c r="P138" s="108">
        <v>239</v>
      </c>
      <c r="Q138" s="109">
        <v>8900</v>
      </c>
      <c r="R138" s="66">
        <v>2127100</v>
      </c>
      <c r="S138" s="66">
        <v>638130</v>
      </c>
      <c r="T138" s="110">
        <v>0</v>
      </c>
      <c r="U138" s="66"/>
      <c r="V138" s="66">
        <v>638130</v>
      </c>
      <c r="W138" s="64" t="s">
        <v>1880</v>
      </c>
    </row>
    <row r="139" spans="1:23" x14ac:dyDescent="0.25">
      <c r="A139" s="106">
        <v>136</v>
      </c>
      <c r="B139" s="107" t="s">
        <v>1324</v>
      </c>
      <c r="C139" s="144" t="s">
        <v>1130</v>
      </c>
      <c r="D139" s="62" t="s">
        <v>1325</v>
      </c>
      <c r="E139" s="62" t="s">
        <v>56</v>
      </c>
      <c r="F139" s="62" t="s">
        <v>1845</v>
      </c>
      <c r="G139" s="62" t="s">
        <v>1135</v>
      </c>
      <c r="H139" s="62" t="s">
        <v>58</v>
      </c>
      <c r="I139" s="62" t="s">
        <v>59</v>
      </c>
      <c r="J139" s="62" t="s">
        <v>1129</v>
      </c>
      <c r="K139" s="62" t="s">
        <v>1322</v>
      </c>
      <c r="L139" s="62" t="s">
        <v>1323</v>
      </c>
      <c r="M139" s="62" t="s">
        <v>3</v>
      </c>
      <c r="N139" s="64" t="s">
        <v>53</v>
      </c>
      <c r="O139" s="62" t="s">
        <v>76</v>
      </c>
      <c r="P139" s="108">
        <v>195</v>
      </c>
      <c r="Q139" s="109">
        <v>8900</v>
      </c>
      <c r="R139" s="66">
        <v>1735500</v>
      </c>
      <c r="S139" s="66">
        <v>520650</v>
      </c>
      <c r="T139" s="112">
        <v>-200000</v>
      </c>
      <c r="U139" s="66"/>
      <c r="V139" s="66">
        <v>320650</v>
      </c>
      <c r="W139" s="64" t="s">
        <v>1881</v>
      </c>
    </row>
    <row r="140" spans="1:23" x14ac:dyDescent="0.25">
      <c r="A140" s="106">
        <v>137</v>
      </c>
      <c r="B140" s="107" t="s">
        <v>1316</v>
      </c>
      <c r="C140" s="144" t="s">
        <v>1130</v>
      </c>
      <c r="D140" s="62" t="s">
        <v>1317</v>
      </c>
      <c r="E140" s="62" t="s">
        <v>43</v>
      </c>
      <c r="F140" s="62" t="s">
        <v>1845</v>
      </c>
      <c r="G140" s="62" t="s">
        <v>1135</v>
      </c>
      <c r="H140" s="62" t="s">
        <v>58</v>
      </c>
      <c r="I140" s="62" t="s">
        <v>59</v>
      </c>
      <c r="J140" s="62" t="s">
        <v>1129</v>
      </c>
      <c r="K140" s="62" t="s">
        <v>1318</v>
      </c>
      <c r="L140" s="62" t="s">
        <v>1319</v>
      </c>
      <c r="M140" s="62" t="s">
        <v>3</v>
      </c>
      <c r="N140" s="64" t="s">
        <v>53</v>
      </c>
      <c r="O140" s="62" t="s">
        <v>76</v>
      </c>
      <c r="P140" s="108">
        <v>297</v>
      </c>
      <c r="Q140" s="109">
        <v>8900</v>
      </c>
      <c r="R140" s="66">
        <v>2643300</v>
      </c>
      <c r="S140" s="66">
        <v>792990</v>
      </c>
      <c r="T140" s="112">
        <v>-100000</v>
      </c>
      <c r="U140" s="66"/>
      <c r="V140" s="66">
        <v>692990</v>
      </c>
      <c r="W140" s="64" t="s">
        <v>1880</v>
      </c>
    </row>
    <row r="141" spans="1:23" x14ac:dyDescent="0.25">
      <c r="A141" s="106">
        <v>138</v>
      </c>
      <c r="B141" s="107" t="s">
        <v>1391</v>
      </c>
      <c r="C141" s="144" t="s">
        <v>1130</v>
      </c>
      <c r="D141" s="62" t="s">
        <v>1392</v>
      </c>
      <c r="E141" s="62" t="s">
        <v>43</v>
      </c>
      <c r="F141" s="62" t="s">
        <v>1837</v>
      </c>
      <c r="G141" s="62" t="s">
        <v>450</v>
      </c>
      <c r="H141" s="62" t="s">
        <v>45</v>
      </c>
      <c r="I141" s="62" t="s">
        <v>46</v>
      </c>
      <c r="J141" s="62" t="s">
        <v>1129</v>
      </c>
      <c r="K141" s="62" t="s">
        <v>1393</v>
      </c>
      <c r="L141" s="62" t="s">
        <v>1394</v>
      </c>
      <c r="M141" s="62" t="s">
        <v>3</v>
      </c>
      <c r="N141" s="64" t="s">
        <v>51</v>
      </c>
      <c r="O141" s="62" t="s">
        <v>52</v>
      </c>
      <c r="P141" s="108">
        <v>311</v>
      </c>
      <c r="Q141" s="109">
        <v>8900</v>
      </c>
      <c r="R141" s="66">
        <v>2767900</v>
      </c>
      <c r="S141" s="66">
        <v>830370</v>
      </c>
      <c r="T141" s="110">
        <v>0</v>
      </c>
      <c r="U141" s="66"/>
      <c r="V141" s="66">
        <v>830370</v>
      </c>
      <c r="W141" s="64" t="s">
        <v>1882</v>
      </c>
    </row>
    <row r="142" spans="1:23" x14ac:dyDescent="0.25">
      <c r="A142" s="106">
        <v>139</v>
      </c>
      <c r="B142" s="107" t="s">
        <v>1326</v>
      </c>
      <c r="C142" s="144" t="s">
        <v>1130</v>
      </c>
      <c r="D142" s="62" t="s">
        <v>1327</v>
      </c>
      <c r="E142" s="62" t="s">
        <v>43</v>
      </c>
      <c r="F142" s="62" t="s">
        <v>1845</v>
      </c>
      <c r="G142" s="62" t="s">
        <v>1135</v>
      </c>
      <c r="H142" s="62" t="s">
        <v>58</v>
      </c>
      <c r="I142" s="62" t="s">
        <v>59</v>
      </c>
      <c r="J142" s="62" t="s">
        <v>1129</v>
      </c>
      <c r="K142" s="62" t="s">
        <v>1328</v>
      </c>
      <c r="L142" s="62" t="s">
        <v>1329</v>
      </c>
      <c r="M142" s="62" t="s">
        <v>3</v>
      </c>
      <c r="N142" s="64" t="s">
        <v>51</v>
      </c>
      <c r="O142" s="62" t="s">
        <v>76</v>
      </c>
      <c r="P142" s="108">
        <v>194</v>
      </c>
      <c r="Q142" s="109">
        <v>8900</v>
      </c>
      <c r="R142" s="66">
        <v>1726600</v>
      </c>
      <c r="S142" s="66">
        <v>517980</v>
      </c>
      <c r="T142" s="112">
        <v>-100000</v>
      </c>
      <c r="U142" s="66"/>
      <c r="V142" s="66">
        <v>417980</v>
      </c>
      <c r="W142" s="64" t="s">
        <v>1880</v>
      </c>
    </row>
    <row r="143" spans="1:23" x14ac:dyDescent="0.25">
      <c r="A143" s="106">
        <v>140</v>
      </c>
      <c r="B143" s="107" t="s">
        <v>1142</v>
      </c>
      <c r="C143" s="144" t="s">
        <v>1130</v>
      </c>
      <c r="D143" s="62" t="s">
        <v>1143</v>
      </c>
      <c r="E143" s="62" t="s">
        <v>43</v>
      </c>
      <c r="F143" s="62" t="s">
        <v>1845</v>
      </c>
      <c r="G143" s="62" t="s">
        <v>1135</v>
      </c>
      <c r="H143" s="62" t="s">
        <v>58</v>
      </c>
      <c r="I143" s="62" t="s">
        <v>59</v>
      </c>
      <c r="J143" s="62" t="s">
        <v>1129</v>
      </c>
      <c r="K143" s="62" t="s">
        <v>1144</v>
      </c>
      <c r="L143" s="62" t="s">
        <v>1145</v>
      </c>
      <c r="M143" s="62" t="s">
        <v>3</v>
      </c>
      <c r="N143" s="64" t="s">
        <v>53</v>
      </c>
      <c r="O143" s="62" t="s">
        <v>76</v>
      </c>
      <c r="P143" s="108">
        <v>699</v>
      </c>
      <c r="Q143" s="109">
        <v>8900</v>
      </c>
      <c r="R143" s="66">
        <v>6221100</v>
      </c>
      <c r="S143" s="66">
        <v>1866330</v>
      </c>
      <c r="T143" s="110">
        <v>0</v>
      </c>
      <c r="U143" s="66"/>
      <c r="V143" s="66">
        <v>1866330</v>
      </c>
      <c r="W143" s="64" t="s">
        <v>1880</v>
      </c>
    </row>
    <row r="144" spans="1:23" x14ac:dyDescent="0.25">
      <c r="A144" s="106">
        <v>141</v>
      </c>
      <c r="B144" s="107" t="s">
        <v>1146</v>
      </c>
      <c r="C144" s="144" t="s">
        <v>1130</v>
      </c>
      <c r="D144" s="62" t="s">
        <v>1147</v>
      </c>
      <c r="E144" s="62" t="s">
        <v>56</v>
      </c>
      <c r="F144" s="62" t="s">
        <v>1845</v>
      </c>
      <c r="G144" s="62" t="s">
        <v>1135</v>
      </c>
      <c r="H144" s="62" t="s">
        <v>58</v>
      </c>
      <c r="I144" s="62" t="s">
        <v>59</v>
      </c>
      <c r="J144" s="62" t="s">
        <v>1129</v>
      </c>
      <c r="K144" s="62" t="s">
        <v>1144</v>
      </c>
      <c r="L144" s="62" t="s">
        <v>1145</v>
      </c>
      <c r="M144" s="62" t="s">
        <v>3</v>
      </c>
      <c r="N144" s="64" t="s">
        <v>53</v>
      </c>
      <c r="O144" s="62" t="s">
        <v>76</v>
      </c>
      <c r="P144" s="108">
        <v>253</v>
      </c>
      <c r="Q144" s="109">
        <v>8900</v>
      </c>
      <c r="R144" s="66">
        <v>2251700</v>
      </c>
      <c r="S144" s="66">
        <v>675510</v>
      </c>
      <c r="T144" s="110">
        <v>0</v>
      </c>
      <c r="U144" s="66"/>
      <c r="V144" s="66">
        <v>675510</v>
      </c>
      <c r="W144" s="64" t="s">
        <v>1881</v>
      </c>
    </row>
    <row r="145" spans="1:23" x14ac:dyDescent="0.25">
      <c r="A145" s="106">
        <v>142</v>
      </c>
      <c r="B145" s="107" t="s">
        <v>1469</v>
      </c>
      <c r="C145" s="144" t="s">
        <v>1130</v>
      </c>
      <c r="D145" s="62" t="s">
        <v>1470</v>
      </c>
      <c r="E145" s="62" t="s">
        <v>43</v>
      </c>
      <c r="F145" s="62" t="s">
        <v>1845</v>
      </c>
      <c r="G145" s="62" t="s">
        <v>1135</v>
      </c>
      <c r="H145" s="62" t="s">
        <v>58</v>
      </c>
      <c r="I145" s="62" t="s">
        <v>59</v>
      </c>
      <c r="J145" s="62" t="s">
        <v>1471</v>
      </c>
      <c r="K145" s="62" t="s">
        <v>1153</v>
      </c>
      <c r="L145" s="62" t="s">
        <v>1154</v>
      </c>
      <c r="M145" s="62" t="s">
        <v>3</v>
      </c>
      <c r="N145" s="64" t="s">
        <v>53</v>
      </c>
      <c r="O145" s="62" t="s">
        <v>52</v>
      </c>
      <c r="P145" s="108">
        <v>120</v>
      </c>
      <c r="Q145" s="109">
        <v>8900</v>
      </c>
      <c r="R145" s="66">
        <v>1068000</v>
      </c>
      <c r="S145" s="66">
        <v>320400</v>
      </c>
      <c r="T145" s="110">
        <v>0</v>
      </c>
      <c r="U145" s="66"/>
      <c r="V145" s="66">
        <v>320400</v>
      </c>
      <c r="W145" s="64" t="s">
        <v>1880</v>
      </c>
    </row>
    <row r="146" spans="1:23" x14ac:dyDescent="0.25">
      <c r="A146" s="106">
        <v>143</v>
      </c>
      <c r="B146" s="107" t="s">
        <v>1175</v>
      </c>
      <c r="C146" s="144" t="s">
        <v>1130</v>
      </c>
      <c r="D146" s="62" t="s">
        <v>1176</v>
      </c>
      <c r="E146" s="62" t="s">
        <v>43</v>
      </c>
      <c r="F146" s="62" t="s">
        <v>1845</v>
      </c>
      <c r="G146" s="62" t="s">
        <v>1135</v>
      </c>
      <c r="H146" s="62" t="s">
        <v>58</v>
      </c>
      <c r="I146" s="62" t="s">
        <v>59</v>
      </c>
      <c r="J146" s="62" t="s">
        <v>1129</v>
      </c>
      <c r="K146" s="62" t="s">
        <v>1177</v>
      </c>
      <c r="L146" s="62" t="s">
        <v>1178</v>
      </c>
      <c r="M146" s="62" t="s">
        <v>3</v>
      </c>
      <c r="N146" s="64" t="s">
        <v>51</v>
      </c>
      <c r="O146" s="62" t="s">
        <v>76</v>
      </c>
      <c r="P146" s="108">
        <v>249</v>
      </c>
      <c r="Q146" s="109">
        <v>8900</v>
      </c>
      <c r="R146" s="66">
        <v>2216100</v>
      </c>
      <c r="S146" s="66">
        <v>664830</v>
      </c>
      <c r="T146" s="112">
        <v>-100000</v>
      </c>
      <c r="U146" s="66"/>
      <c r="V146" s="66">
        <v>564830</v>
      </c>
      <c r="W146" s="64" t="s">
        <v>1880</v>
      </c>
    </row>
    <row r="147" spans="1:23" x14ac:dyDescent="0.25">
      <c r="A147" s="106">
        <v>144</v>
      </c>
      <c r="B147" s="107" t="s">
        <v>1429</v>
      </c>
      <c r="C147" s="144" t="s">
        <v>1130</v>
      </c>
      <c r="D147" s="62" t="s">
        <v>1430</v>
      </c>
      <c r="E147" s="62" t="s">
        <v>43</v>
      </c>
      <c r="F147" s="62" t="s">
        <v>1845</v>
      </c>
      <c r="G147" s="62" t="s">
        <v>1135</v>
      </c>
      <c r="H147" s="62" t="s">
        <v>58</v>
      </c>
      <c r="I147" s="62" t="s">
        <v>59</v>
      </c>
      <c r="J147" s="62" t="s">
        <v>1129</v>
      </c>
      <c r="K147" s="62">
        <v>213902001</v>
      </c>
      <c r="L147" s="141" t="s">
        <v>1887</v>
      </c>
      <c r="M147" s="62" t="s">
        <v>3</v>
      </c>
      <c r="N147" s="64" t="s">
        <v>51</v>
      </c>
      <c r="O147" s="62" t="s">
        <v>52</v>
      </c>
      <c r="P147" s="108">
        <v>212</v>
      </c>
      <c r="Q147" s="109">
        <v>8900</v>
      </c>
      <c r="R147" s="66">
        <v>1886800</v>
      </c>
      <c r="S147" s="66">
        <v>566040</v>
      </c>
      <c r="T147" s="110">
        <v>0</v>
      </c>
      <c r="U147" s="66"/>
      <c r="V147" s="66">
        <v>566040</v>
      </c>
      <c r="W147" s="64" t="s">
        <v>1880</v>
      </c>
    </row>
    <row r="148" spans="1:23" x14ac:dyDescent="0.25">
      <c r="A148" s="106">
        <v>145</v>
      </c>
      <c r="B148" s="107" t="s">
        <v>1334</v>
      </c>
      <c r="C148" s="144" t="s">
        <v>1130</v>
      </c>
      <c r="D148" s="62" t="s">
        <v>1335</v>
      </c>
      <c r="E148" s="62" t="s">
        <v>43</v>
      </c>
      <c r="F148" s="62" t="s">
        <v>1845</v>
      </c>
      <c r="G148" s="62" t="s">
        <v>1135</v>
      </c>
      <c r="H148" s="62" t="s">
        <v>58</v>
      </c>
      <c r="I148" s="62" t="s">
        <v>59</v>
      </c>
      <c r="J148" s="62" t="s">
        <v>1336</v>
      </c>
      <c r="K148" s="62" t="s">
        <v>1337</v>
      </c>
      <c r="L148" s="62" t="s">
        <v>1338</v>
      </c>
      <c r="M148" s="62" t="s">
        <v>3</v>
      </c>
      <c r="N148" s="64" t="s">
        <v>51</v>
      </c>
      <c r="O148" s="62" t="s">
        <v>52</v>
      </c>
      <c r="P148" s="108">
        <v>73</v>
      </c>
      <c r="Q148" s="109">
        <v>8900</v>
      </c>
      <c r="R148" s="66">
        <v>649700</v>
      </c>
      <c r="S148" s="66">
        <v>194910</v>
      </c>
      <c r="T148" s="110">
        <v>0</v>
      </c>
      <c r="U148" s="66"/>
      <c r="V148" s="66">
        <v>194910</v>
      </c>
      <c r="W148" s="64" t="s">
        <v>1882</v>
      </c>
    </row>
    <row r="149" spans="1:23" x14ac:dyDescent="0.25">
      <c r="A149" s="106">
        <v>146</v>
      </c>
      <c r="B149" s="107" t="s">
        <v>1220</v>
      </c>
      <c r="C149" s="144" t="s">
        <v>1130</v>
      </c>
      <c r="D149" s="62" t="s">
        <v>1221</v>
      </c>
      <c r="E149" s="62" t="s">
        <v>43</v>
      </c>
      <c r="F149" s="62" t="s">
        <v>1845</v>
      </c>
      <c r="G149" s="62" t="s">
        <v>1135</v>
      </c>
      <c r="H149" s="62" t="s">
        <v>58</v>
      </c>
      <c r="I149" s="62" t="s">
        <v>59</v>
      </c>
      <c r="J149" s="62" t="s">
        <v>1181</v>
      </c>
      <c r="K149" s="62" t="s">
        <v>1222</v>
      </c>
      <c r="L149" s="62" t="s">
        <v>1223</v>
      </c>
      <c r="M149" s="62" t="s">
        <v>3</v>
      </c>
      <c r="N149" s="64" t="s">
        <v>51</v>
      </c>
      <c r="O149" s="62" t="s">
        <v>52</v>
      </c>
      <c r="P149" s="108">
        <v>133</v>
      </c>
      <c r="Q149" s="109">
        <v>8900</v>
      </c>
      <c r="R149" s="66">
        <v>1183700</v>
      </c>
      <c r="S149" s="66">
        <v>355110</v>
      </c>
      <c r="T149" s="110">
        <v>0</v>
      </c>
      <c r="U149" s="66"/>
      <c r="V149" s="66">
        <v>355110</v>
      </c>
      <c r="W149" s="64" t="s">
        <v>1880</v>
      </c>
    </row>
    <row r="150" spans="1:23" x14ac:dyDescent="0.25">
      <c r="A150" s="106">
        <v>147</v>
      </c>
      <c r="B150" s="107" t="s">
        <v>1347</v>
      </c>
      <c r="C150" s="144" t="s">
        <v>1130</v>
      </c>
      <c r="D150" s="62" t="s">
        <v>1348</v>
      </c>
      <c r="E150" s="62" t="s">
        <v>43</v>
      </c>
      <c r="F150" s="62" t="s">
        <v>1845</v>
      </c>
      <c r="G150" s="62" t="s">
        <v>1135</v>
      </c>
      <c r="H150" s="62" t="s">
        <v>58</v>
      </c>
      <c r="I150" s="62" t="s">
        <v>59</v>
      </c>
      <c r="J150" s="62" t="s">
        <v>1129</v>
      </c>
      <c r="K150" s="62" t="s">
        <v>1349</v>
      </c>
      <c r="L150" s="62" t="s">
        <v>1350</v>
      </c>
      <c r="M150" s="62" t="s">
        <v>3</v>
      </c>
      <c r="N150" s="64" t="s">
        <v>51</v>
      </c>
      <c r="O150" s="62" t="s">
        <v>52</v>
      </c>
      <c r="P150" s="108">
        <v>94</v>
      </c>
      <c r="Q150" s="109">
        <v>8900</v>
      </c>
      <c r="R150" s="66">
        <v>836600</v>
      </c>
      <c r="S150" s="66">
        <v>250980</v>
      </c>
      <c r="T150" s="110">
        <v>0</v>
      </c>
      <c r="U150" s="66"/>
      <c r="V150" s="66">
        <v>250980</v>
      </c>
      <c r="W150" s="64" t="s">
        <v>1882</v>
      </c>
    </row>
    <row r="151" spans="1:23" x14ac:dyDescent="0.25">
      <c r="A151" s="106">
        <v>148</v>
      </c>
      <c r="B151" s="107" t="s">
        <v>1363</v>
      </c>
      <c r="C151" s="144" t="s">
        <v>1130</v>
      </c>
      <c r="D151" s="62" t="s">
        <v>1364</v>
      </c>
      <c r="E151" s="62" t="s">
        <v>43</v>
      </c>
      <c r="F151" s="62" t="s">
        <v>1845</v>
      </c>
      <c r="G151" s="62" t="s">
        <v>1135</v>
      </c>
      <c r="H151" s="62" t="s">
        <v>58</v>
      </c>
      <c r="I151" s="62" t="s">
        <v>59</v>
      </c>
      <c r="J151" s="62" t="s">
        <v>1129</v>
      </c>
      <c r="K151" s="62" t="s">
        <v>1365</v>
      </c>
      <c r="L151" s="62" t="s">
        <v>1366</v>
      </c>
      <c r="M151" s="62" t="s">
        <v>3</v>
      </c>
      <c r="N151" s="64" t="s">
        <v>51</v>
      </c>
      <c r="O151" s="62" t="s">
        <v>76</v>
      </c>
      <c r="P151" s="108">
        <v>283</v>
      </c>
      <c r="Q151" s="109">
        <v>8900</v>
      </c>
      <c r="R151" s="66">
        <v>2518700</v>
      </c>
      <c r="S151" s="66">
        <v>755610</v>
      </c>
      <c r="T151" s="112">
        <v>-200000</v>
      </c>
      <c r="U151" s="66"/>
      <c r="V151" s="66">
        <v>755610</v>
      </c>
      <c r="W151" s="64" t="s">
        <v>1880</v>
      </c>
    </row>
    <row r="152" spans="1:23" x14ac:dyDescent="0.25">
      <c r="A152" s="106">
        <v>149</v>
      </c>
      <c r="B152" s="107" t="s">
        <v>1379</v>
      </c>
      <c r="C152" s="144" t="s">
        <v>1130</v>
      </c>
      <c r="D152" s="62" t="s">
        <v>1380</v>
      </c>
      <c r="E152" s="62" t="s">
        <v>43</v>
      </c>
      <c r="F152" s="62" t="s">
        <v>1845</v>
      </c>
      <c r="G152" s="62" t="s">
        <v>1135</v>
      </c>
      <c r="H152" s="62" t="s">
        <v>58</v>
      </c>
      <c r="I152" s="62" t="s">
        <v>59</v>
      </c>
      <c r="J152" s="62" t="s">
        <v>1129</v>
      </c>
      <c r="K152" s="62" t="s">
        <v>1381</v>
      </c>
      <c r="L152" s="62" t="s">
        <v>1382</v>
      </c>
      <c r="M152" s="62" t="s">
        <v>3</v>
      </c>
      <c r="N152" s="64" t="s">
        <v>51</v>
      </c>
      <c r="O152" s="62" t="s">
        <v>76</v>
      </c>
      <c r="P152" s="108">
        <v>417</v>
      </c>
      <c r="Q152" s="109">
        <v>8900</v>
      </c>
      <c r="R152" s="66">
        <v>3711300</v>
      </c>
      <c r="S152" s="66">
        <v>1113390</v>
      </c>
      <c r="T152" s="110">
        <v>0</v>
      </c>
      <c r="U152" s="66"/>
      <c r="V152" s="66">
        <v>1113390</v>
      </c>
      <c r="W152" s="64" t="s">
        <v>1880</v>
      </c>
    </row>
    <row r="153" spans="1:23" x14ac:dyDescent="0.25">
      <c r="A153" s="106">
        <v>150</v>
      </c>
      <c r="B153" s="107" t="s">
        <v>1403</v>
      </c>
      <c r="C153" s="144" t="s">
        <v>1130</v>
      </c>
      <c r="D153" s="62" t="s">
        <v>1404</v>
      </c>
      <c r="E153" s="62" t="s">
        <v>43</v>
      </c>
      <c r="F153" s="62" t="s">
        <v>1845</v>
      </c>
      <c r="G153" s="62" t="s">
        <v>1135</v>
      </c>
      <c r="H153" s="62" t="s">
        <v>58</v>
      </c>
      <c r="I153" s="62" t="s">
        <v>59</v>
      </c>
      <c r="J153" s="62" t="s">
        <v>1129</v>
      </c>
      <c r="K153" s="62" t="s">
        <v>1405</v>
      </c>
      <c r="L153" s="62" t="s">
        <v>1406</v>
      </c>
      <c r="M153" s="62" t="s">
        <v>3</v>
      </c>
      <c r="N153" s="64" t="s">
        <v>51</v>
      </c>
      <c r="O153" s="62" t="s">
        <v>52</v>
      </c>
      <c r="P153" s="108">
        <v>112</v>
      </c>
      <c r="Q153" s="109">
        <v>8900</v>
      </c>
      <c r="R153" s="66">
        <v>996800</v>
      </c>
      <c r="S153" s="66">
        <v>299040</v>
      </c>
      <c r="T153" s="110">
        <v>0</v>
      </c>
      <c r="U153" s="66"/>
      <c r="V153" s="66">
        <v>299040</v>
      </c>
      <c r="W153" s="64" t="s">
        <v>1882</v>
      </c>
    </row>
    <row r="154" spans="1:23" x14ac:dyDescent="0.25">
      <c r="A154" s="106">
        <v>151</v>
      </c>
      <c r="B154" s="107" t="s">
        <v>1413</v>
      </c>
      <c r="C154" s="144" t="s">
        <v>1130</v>
      </c>
      <c r="D154" s="62" t="s">
        <v>1414</v>
      </c>
      <c r="E154" s="62" t="s">
        <v>43</v>
      </c>
      <c r="F154" s="62" t="s">
        <v>1845</v>
      </c>
      <c r="G154" s="62" t="s">
        <v>1135</v>
      </c>
      <c r="H154" s="62" t="s">
        <v>58</v>
      </c>
      <c r="I154" s="62" t="s">
        <v>59</v>
      </c>
      <c r="J154" s="62" t="s">
        <v>1129</v>
      </c>
      <c r="K154" s="62" t="s">
        <v>1415</v>
      </c>
      <c r="L154" s="62" t="s">
        <v>1416</v>
      </c>
      <c r="M154" s="62" t="s">
        <v>3</v>
      </c>
      <c r="N154" s="64" t="s">
        <v>51</v>
      </c>
      <c r="O154" s="62" t="s">
        <v>76</v>
      </c>
      <c r="P154" s="108">
        <v>317</v>
      </c>
      <c r="Q154" s="109">
        <v>8900</v>
      </c>
      <c r="R154" s="66">
        <v>2821300</v>
      </c>
      <c r="S154" s="66">
        <v>846390</v>
      </c>
      <c r="T154" s="110">
        <v>0</v>
      </c>
      <c r="U154" s="66"/>
      <c r="V154" s="66">
        <v>846390</v>
      </c>
      <c r="W154" s="64" t="s">
        <v>1880</v>
      </c>
    </row>
    <row r="155" spans="1:23" x14ac:dyDescent="0.25">
      <c r="A155" s="106">
        <v>152</v>
      </c>
      <c r="B155" s="107" t="s">
        <v>1423</v>
      </c>
      <c r="C155" s="144" t="s">
        <v>1130</v>
      </c>
      <c r="D155" s="62" t="s">
        <v>1424</v>
      </c>
      <c r="E155" s="62" t="s">
        <v>56</v>
      </c>
      <c r="F155" s="62" t="s">
        <v>1845</v>
      </c>
      <c r="G155" s="62" t="s">
        <v>1135</v>
      </c>
      <c r="H155" s="62" t="s">
        <v>58</v>
      </c>
      <c r="I155" s="62" t="s">
        <v>59</v>
      </c>
      <c r="J155" s="62" t="s">
        <v>1129</v>
      </c>
      <c r="K155" s="62" t="s">
        <v>1425</v>
      </c>
      <c r="L155" s="62" t="s">
        <v>1426</v>
      </c>
      <c r="M155" s="62" t="s">
        <v>3</v>
      </c>
      <c r="N155" s="64" t="s">
        <v>51</v>
      </c>
      <c r="O155" s="62" t="s">
        <v>76</v>
      </c>
      <c r="P155" s="108">
        <v>61</v>
      </c>
      <c r="Q155" s="109">
        <v>8900</v>
      </c>
      <c r="R155" s="66">
        <v>542900</v>
      </c>
      <c r="S155" s="66">
        <v>162870</v>
      </c>
      <c r="T155" s="110">
        <v>0</v>
      </c>
      <c r="U155" s="66"/>
      <c r="V155" s="66">
        <v>162870</v>
      </c>
      <c r="W155" s="64" t="s">
        <v>1880</v>
      </c>
    </row>
    <row r="156" spans="1:23" x14ac:dyDescent="0.25">
      <c r="A156" s="106">
        <v>153</v>
      </c>
      <c r="B156" s="107" t="s">
        <v>1232</v>
      </c>
      <c r="C156" s="144" t="s">
        <v>1130</v>
      </c>
      <c r="D156" s="62" t="s">
        <v>429</v>
      </c>
      <c r="E156" s="62" t="s">
        <v>43</v>
      </c>
      <c r="F156" s="62" t="s">
        <v>1845</v>
      </c>
      <c r="G156" s="62" t="s">
        <v>1135</v>
      </c>
      <c r="H156" s="62" t="s">
        <v>58</v>
      </c>
      <c r="I156" s="62" t="s">
        <v>59</v>
      </c>
      <c r="J156" s="62" t="s">
        <v>1181</v>
      </c>
      <c r="K156" s="62" t="s">
        <v>1233</v>
      </c>
      <c r="L156" s="62" t="s">
        <v>431</v>
      </c>
      <c r="M156" s="62" t="s">
        <v>3</v>
      </c>
      <c r="N156" s="64" t="s">
        <v>51</v>
      </c>
      <c r="O156" s="62" t="s">
        <v>52</v>
      </c>
      <c r="P156" s="108">
        <v>76</v>
      </c>
      <c r="Q156" s="109">
        <v>8900</v>
      </c>
      <c r="R156" s="66">
        <v>676400</v>
      </c>
      <c r="S156" s="66">
        <v>202920</v>
      </c>
      <c r="T156" s="110">
        <v>0</v>
      </c>
      <c r="U156" s="66"/>
      <c r="V156" s="66">
        <v>202920</v>
      </c>
      <c r="W156" s="64" t="s">
        <v>1880</v>
      </c>
    </row>
    <row r="157" spans="1:23" x14ac:dyDescent="0.25">
      <c r="A157" s="106">
        <v>154</v>
      </c>
      <c r="B157" s="107" t="s">
        <v>1431</v>
      </c>
      <c r="C157" s="144" t="s">
        <v>1130</v>
      </c>
      <c r="D157" s="62" t="s">
        <v>1432</v>
      </c>
      <c r="E157" s="62" t="s">
        <v>56</v>
      </c>
      <c r="F157" s="62" t="s">
        <v>1845</v>
      </c>
      <c r="G157" s="62" t="s">
        <v>1135</v>
      </c>
      <c r="H157" s="62" t="s">
        <v>58</v>
      </c>
      <c r="I157" s="62" t="s">
        <v>59</v>
      </c>
      <c r="J157" s="62" t="s">
        <v>1129</v>
      </c>
      <c r="K157" s="62" t="s">
        <v>1411</v>
      </c>
      <c r="L157" s="62" t="s">
        <v>1412</v>
      </c>
      <c r="M157" s="62" t="s">
        <v>3</v>
      </c>
      <c r="N157" s="64" t="s">
        <v>53</v>
      </c>
      <c r="O157" s="62" t="s">
        <v>52</v>
      </c>
      <c r="P157" s="108">
        <v>235</v>
      </c>
      <c r="Q157" s="109">
        <v>8900</v>
      </c>
      <c r="R157" s="66">
        <v>2091500</v>
      </c>
      <c r="S157" s="66">
        <v>627450</v>
      </c>
      <c r="T157" s="110">
        <v>0</v>
      </c>
      <c r="U157" s="66"/>
      <c r="V157" s="66">
        <v>627450</v>
      </c>
      <c r="W157" s="64" t="s">
        <v>1882</v>
      </c>
    </row>
    <row r="158" spans="1:23" x14ac:dyDescent="0.25">
      <c r="A158" s="106">
        <v>155</v>
      </c>
      <c r="B158" s="107" t="s">
        <v>1437</v>
      </c>
      <c r="C158" s="144" t="s">
        <v>1130</v>
      </c>
      <c r="D158" s="62" t="s">
        <v>1438</v>
      </c>
      <c r="E158" s="62" t="s">
        <v>43</v>
      </c>
      <c r="F158" s="62" t="s">
        <v>1845</v>
      </c>
      <c r="G158" s="62" t="s">
        <v>1135</v>
      </c>
      <c r="H158" s="62" t="s">
        <v>58</v>
      </c>
      <c r="I158" s="62" t="s">
        <v>59</v>
      </c>
      <c r="J158" s="62" t="s">
        <v>1439</v>
      </c>
      <c r="K158" s="62" t="s">
        <v>1440</v>
      </c>
      <c r="L158" s="62" t="s">
        <v>1441</v>
      </c>
      <c r="M158" s="62" t="s">
        <v>3</v>
      </c>
      <c r="N158" s="64" t="s">
        <v>51</v>
      </c>
      <c r="O158" s="62" t="s">
        <v>52</v>
      </c>
      <c r="P158" s="108">
        <v>74</v>
      </c>
      <c r="Q158" s="109">
        <v>8900</v>
      </c>
      <c r="R158" s="66">
        <v>658600</v>
      </c>
      <c r="S158" s="66">
        <v>197580</v>
      </c>
      <c r="T158" s="110">
        <v>0</v>
      </c>
      <c r="U158" s="66"/>
      <c r="V158" s="66">
        <v>197580</v>
      </c>
      <c r="W158" s="64" t="s">
        <v>1880</v>
      </c>
    </row>
    <row r="159" spans="1:23" x14ac:dyDescent="0.25">
      <c r="A159" s="106">
        <v>156</v>
      </c>
      <c r="B159" s="107" t="s">
        <v>1459</v>
      </c>
      <c r="C159" s="144" t="s">
        <v>1130</v>
      </c>
      <c r="D159" s="62" t="s">
        <v>1460</v>
      </c>
      <c r="E159" s="62" t="s">
        <v>43</v>
      </c>
      <c r="F159" s="62" t="s">
        <v>1845</v>
      </c>
      <c r="G159" s="62" t="s">
        <v>1135</v>
      </c>
      <c r="H159" s="62" t="s">
        <v>58</v>
      </c>
      <c r="I159" s="62" t="s">
        <v>59</v>
      </c>
      <c r="J159" s="62" t="s">
        <v>1461</v>
      </c>
      <c r="K159" s="62" t="s">
        <v>1462</v>
      </c>
      <c r="L159" s="62" t="s">
        <v>1463</v>
      </c>
      <c r="M159" s="62" t="s">
        <v>3</v>
      </c>
      <c r="N159" s="64" t="s">
        <v>51</v>
      </c>
      <c r="O159" s="62" t="s">
        <v>52</v>
      </c>
      <c r="P159" s="108">
        <v>97</v>
      </c>
      <c r="Q159" s="109">
        <v>8900</v>
      </c>
      <c r="R159" s="66">
        <v>863300</v>
      </c>
      <c r="S159" s="66">
        <v>258990</v>
      </c>
      <c r="T159" s="110">
        <v>0</v>
      </c>
      <c r="U159" s="66"/>
      <c r="V159" s="66">
        <v>258990</v>
      </c>
      <c r="W159" s="64" t="s">
        <v>1880</v>
      </c>
    </row>
    <row r="160" spans="1:23" x14ac:dyDescent="0.25">
      <c r="A160" s="106">
        <v>157</v>
      </c>
      <c r="B160" s="114" t="s">
        <v>1161</v>
      </c>
      <c r="C160" s="145" t="s">
        <v>1130</v>
      </c>
      <c r="D160" s="115" t="s">
        <v>1162</v>
      </c>
      <c r="E160" s="115" t="s">
        <v>43</v>
      </c>
      <c r="F160" s="115" t="s">
        <v>1828</v>
      </c>
      <c r="G160" s="115" t="s">
        <v>68</v>
      </c>
      <c r="H160" s="115" t="s">
        <v>45</v>
      </c>
      <c r="I160" s="115" t="s">
        <v>46</v>
      </c>
      <c r="J160" s="115" t="s">
        <v>1129</v>
      </c>
      <c r="K160" s="115" t="s">
        <v>1163</v>
      </c>
      <c r="L160" s="115" t="s">
        <v>1164</v>
      </c>
      <c r="M160" s="115" t="s">
        <v>3</v>
      </c>
      <c r="N160" s="116" t="s">
        <v>51</v>
      </c>
      <c r="O160" s="115" t="s">
        <v>52</v>
      </c>
      <c r="P160" s="117">
        <v>312</v>
      </c>
      <c r="Q160" s="118">
        <v>8900</v>
      </c>
      <c r="R160" s="119">
        <v>2776800</v>
      </c>
      <c r="S160" s="119">
        <v>833040</v>
      </c>
      <c r="T160" s="110">
        <v>0</v>
      </c>
      <c r="U160" s="119"/>
      <c r="V160" s="119">
        <v>833040</v>
      </c>
      <c r="W160" s="116" t="s">
        <v>1881</v>
      </c>
    </row>
    <row r="161" spans="1:23" x14ac:dyDescent="0.25">
      <c r="A161" s="106">
        <v>158</v>
      </c>
      <c r="B161" s="107" t="s">
        <v>1165</v>
      </c>
      <c r="C161" s="144" t="s">
        <v>1130</v>
      </c>
      <c r="D161" s="62" t="s">
        <v>1166</v>
      </c>
      <c r="E161" s="62" t="s">
        <v>43</v>
      </c>
      <c r="F161" s="62" t="s">
        <v>1845</v>
      </c>
      <c r="G161" s="126" t="s">
        <v>1135</v>
      </c>
      <c r="H161" s="126" t="s">
        <v>58</v>
      </c>
      <c r="I161" s="126" t="s">
        <v>59</v>
      </c>
      <c r="J161" s="126" t="s">
        <v>1129</v>
      </c>
      <c r="K161" s="62" t="s">
        <v>1167</v>
      </c>
      <c r="L161" s="62" t="s">
        <v>1168</v>
      </c>
      <c r="M161" s="126" t="s">
        <v>3</v>
      </c>
      <c r="N161" s="127" t="s">
        <v>51</v>
      </c>
      <c r="O161" s="126" t="s">
        <v>76</v>
      </c>
      <c r="P161" s="108">
        <v>528</v>
      </c>
      <c r="Q161" s="109">
        <v>8900</v>
      </c>
      <c r="R161" s="66">
        <v>4699200</v>
      </c>
      <c r="S161" s="66">
        <v>1409760</v>
      </c>
      <c r="T161" s="110">
        <v>0</v>
      </c>
      <c r="U161" s="66"/>
      <c r="V161" s="66">
        <v>1409760</v>
      </c>
      <c r="W161" s="64" t="s">
        <v>1880</v>
      </c>
    </row>
    <row r="162" spans="1:23" x14ac:dyDescent="0.25">
      <c r="A162" s="106">
        <v>159</v>
      </c>
      <c r="B162" s="107" t="s">
        <v>1474</v>
      </c>
      <c r="C162" s="146" t="s">
        <v>1478</v>
      </c>
      <c r="D162" s="62" t="s">
        <v>1475</v>
      </c>
      <c r="E162" s="62" t="s">
        <v>43</v>
      </c>
      <c r="F162" s="62" t="s">
        <v>1855</v>
      </c>
      <c r="G162" s="126" t="s">
        <v>1476</v>
      </c>
      <c r="H162" s="126" t="s">
        <v>58</v>
      </c>
      <c r="I162" s="126" t="s">
        <v>59</v>
      </c>
      <c r="J162" s="126" t="s">
        <v>1477</v>
      </c>
      <c r="K162" s="62" t="s">
        <v>1479</v>
      </c>
      <c r="L162" s="62" t="s">
        <v>1480</v>
      </c>
      <c r="M162" s="126" t="s">
        <v>3</v>
      </c>
      <c r="N162" s="127" t="s">
        <v>53</v>
      </c>
      <c r="O162" s="126" t="s">
        <v>52</v>
      </c>
      <c r="P162" s="108">
        <v>70</v>
      </c>
      <c r="Q162" s="109">
        <v>8900</v>
      </c>
      <c r="R162" s="66">
        <v>623000</v>
      </c>
      <c r="S162" s="66">
        <v>186900</v>
      </c>
      <c r="T162" s="110">
        <v>0</v>
      </c>
      <c r="U162" s="66"/>
      <c r="V162" s="66">
        <v>186900</v>
      </c>
      <c r="W162" s="64" t="s">
        <v>1882</v>
      </c>
    </row>
    <row r="163" spans="1:23" x14ac:dyDescent="0.25">
      <c r="A163" s="106">
        <v>160</v>
      </c>
      <c r="B163" s="107" t="s">
        <v>1497</v>
      </c>
      <c r="C163" s="146" t="s">
        <v>1478</v>
      </c>
      <c r="D163" s="62" t="s">
        <v>1498</v>
      </c>
      <c r="E163" s="62" t="s">
        <v>56</v>
      </c>
      <c r="F163" s="62" t="s">
        <v>1855</v>
      </c>
      <c r="G163" s="126" t="s">
        <v>1476</v>
      </c>
      <c r="H163" s="126" t="s">
        <v>58</v>
      </c>
      <c r="I163" s="126" t="s">
        <v>59</v>
      </c>
      <c r="J163" s="126" t="s">
        <v>1477</v>
      </c>
      <c r="K163" s="62" t="s">
        <v>1479</v>
      </c>
      <c r="L163" s="62" t="s">
        <v>1480</v>
      </c>
      <c r="M163" s="126" t="s">
        <v>3</v>
      </c>
      <c r="N163" s="127" t="s">
        <v>53</v>
      </c>
      <c r="O163" s="126" t="s">
        <v>52</v>
      </c>
      <c r="P163" s="108">
        <v>47</v>
      </c>
      <c r="Q163" s="109">
        <v>8900</v>
      </c>
      <c r="R163" s="66">
        <v>418300</v>
      </c>
      <c r="S163" s="66">
        <v>125490</v>
      </c>
      <c r="T163" s="110">
        <v>0</v>
      </c>
      <c r="U163" s="66"/>
      <c r="V163" s="66">
        <v>125490</v>
      </c>
      <c r="W163" s="64" t="s">
        <v>1880</v>
      </c>
    </row>
    <row r="164" spans="1:23" x14ac:dyDescent="0.25">
      <c r="A164" s="106">
        <v>161</v>
      </c>
      <c r="B164" s="107" t="s">
        <v>1499</v>
      </c>
      <c r="C164" s="146" t="s">
        <v>1478</v>
      </c>
      <c r="D164" s="62" t="s">
        <v>1500</v>
      </c>
      <c r="E164" s="62" t="s">
        <v>43</v>
      </c>
      <c r="F164" s="62" t="s">
        <v>1855</v>
      </c>
      <c r="G164" s="126" t="s">
        <v>1476</v>
      </c>
      <c r="H164" s="126" t="s">
        <v>58</v>
      </c>
      <c r="I164" s="126" t="s">
        <v>59</v>
      </c>
      <c r="J164" s="126" t="s">
        <v>1501</v>
      </c>
      <c r="K164" s="62" t="s">
        <v>1502</v>
      </c>
      <c r="L164" s="62" t="s">
        <v>1503</v>
      </c>
      <c r="M164" s="126" t="s">
        <v>3</v>
      </c>
      <c r="N164" s="127" t="s">
        <v>51</v>
      </c>
      <c r="O164" s="126" t="s">
        <v>52</v>
      </c>
      <c r="P164" s="108">
        <v>126</v>
      </c>
      <c r="Q164" s="109">
        <v>8900</v>
      </c>
      <c r="R164" s="66">
        <v>1121400</v>
      </c>
      <c r="S164" s="66">
        <v>336420</v>
      </c>
      <c r="T164" s="110">
        <v>0</v>
      </c>
      <c r="U164" s="66"/>
      <c r="V164" s="66">
        <v>336420</v>
      </c>
      <c r="W164" s="64" t="s">
        <v>1880</v>
      </c>
    </row>
    <row r="165" spans="1:23" x14ac:dyDescent="0.25">
      <c r="A165" s="106">
        <v>162</v>
      </c>
      <c r="B165" s="107" t="s">
        <v>1658</v>
      </c>
      <c r="C165" s="146" t="s">
        <v>1478</v>
      </c>
      <c r="D165" s="62" t="s">
        <v>1659</v>
      </c>
      <c r="E165" s="62" t="s">
        <v>43</v>
      </c>
      <c r="F165" s="62" t="s">
        <v>1828</v>
      </c>
      <c r="G165" s="126" t="s">
        <v>68</v>
      </c>
      <c r="H165" s="126" t="s">
        <v>45</v>
      </c>
      <c r="I165" s="126" t="s">
        <v>46</v>
      </c>
      <c r="J165" s="126" t="s">
        <v>1501</v>
      </c>
      <c r="K165" s="62" t="s">
        <v>1660</v>
      </c>
      <c r="L165" s="62" t="s">
        <v>1661</v>
      </c>
      <c r="M165" s="126" t="s">
        <v>3</v>
      </c>
      <c r="N165" s="127" t="s">
        <v>51</v>
      </c>
      <c r="O165" s="126" t="s">
        <v>52</v>
      </c>
      <c r="P165" s="108">
        <v>102</v>
      </c>
      <c r="Q165" s="109">
        <v>8900</v>
      </c>
      <c r="R165" s="66">
        <v>907800</v>
      </c>
      <c r="S165" s="66">
        <v>272340</v>
      </c>
      <c r="T165" s="110">
        <v>0</v>
      </c>
      <c r="U165" s="66"/>
      <c r="V165" s="66">
        <v>272340</v>
      </c>
      <c r="W165" s="64" t="s">
        <v>1881</v>
      </c>
    </row>
    <row r="166" spans="1:23" x14ac:dyDescent="0.25">
      <c r="A166" s="106">
        <v>163</v>
      </c>
      <c r="B166" s="107" t="s">
        <v>1512</v>
      </c>
      <c r="C166" s="146" t="s">
        <v>1478</v>
      </c>
      <c r="D166" s="62" t="s">
        <v>1513</v>
      </c>
      <c r="E166" s="62" t="s">
        <v>43</v>
      </c>
      <c r="F166" s="62" t="s">
        <v>1855</v>
      </c>
      <c r="G166" s="126" t="s">
        <v>1476</v>
      </c>
      <c r="H166" s="126" t="s">
        <v>58</v>
      </c>
      <c r="I166" s="126" t="s">
        <v>59</v>
      </c>
      <c r="J166" s="126" t="s">
        <v>1501</v>
      </c>
      <c r="K166" s="62" t="s">
        <v>1514</v>
      </c>
      <c r="L166" s="62" t="s">
        <v>1515</v>
      </c>
      <c r="M166" s="126" t="s">
        <v>3</v>
      </c>
      <c r="N166" s="127" t="s">
        <v>51</v>
      </c>
      <c r="O166" s="126" t="s">
        <v>76</v>
      </c>
      <c r="P166" s="108">
        <v>275</v>
      </c>
      <c r="Q166" s="109">
        <v>8900</v>
      </c>
      <c r="R166" s="66">
        <v>2447500</v>
      </c>
      <c r="S166" s="66">
        <v>734250</v>
      </c>
      <c r="T166" s="110">
        <v>0</v>
      </c>
      <c r="U166" s="66"/>
      <c r="V166" s="66">
        <v>734250</v>
      </c>
      <c r="W166" s="64" t="s">
        <v>1880</v>
      </c>
    </row>
    <row r="167" spans="1:23" x14ac:dyDescent="0.25">
      <c r="A167" s="106">
        <v>164</v>
      </c>
      <c r="B167" s="107" t="s">
        <v>1523</v>
      </c>
      <c r="C167" s="146" t="s">
        <v>1478</v>
      </c>
      <c r="D167" s="62" t="s">
        <v>1524</v>
      </c>
      <c r="E167" s="62" t="s">
        <v>43</v>
      </c>
      <c r="F167" s="62" t="s">
        <v>1855</v>
      </c>
      <c r="G167" s="126" t="s">
        <v>1476</v>
      </c>
      <c r="H167" s="126" t="s">
        <v>58</v>
      </c>
      <c r="I167" s="126" t="s">
        <v>59</v>
      </c>
      <c r="J167" s="126" t="s">
        <v>1501</v>
      </c>
      <c r="K167" s="62" t="s">
        <v>1525</v>
      </c>
      <c r="L167" s="62" t="s">
        <v>1526</v>
      </c>
      <c r="M167" s="126" t="s">
        <v>3</v>
      </c>
      <c r="N167" s="127" t="s">
        <v>51</v>
      </c>
      <c r="O167" s="126" t="s">
        <v>52</v>
      </c>
      <c r="P167" s="108">
        <v>504</v>
      </c>
      <c r="Q167" s="109">
        <v>8900</v>
      </c>
      <c r="R167" s="66">
        <v>4485600</v>
      </c>
      <c r="S167" s="66">
        <v>1345680</v>
      </c>
      <c r="T167" s="110">
        <v>0</v>
      </c>
      <c r="U167" s="66"/>
      <c r="V167" s="66">
        <v>1345680</v>
      </c>
      <c r="W167" s="64" t="s">
        <v>1882</v>
      </c>
    </row>
    <row r="168" spans="1:23" x14ac:dyDescent="0.25">
      <c r="A168" s="106">
        <v>165</v>
      </c>
      <c r="B168" s="107" t="s">
        <v>1531</v>
      </c>
      <c r="C168" s="146" t="s">
        <v>1478</v>
      </c>
      <c r="D168" s="62" t="s">
        <v>1532</v>
      </c>
      <c r="E168" s="62" t="s">
        <v>56</v>
      </c>
      <c r="F168" s="62" t="s">
        <v>1833</v>
      </c>
      <c r="G168" s="126" t="s">
        <v>179</v>
      </c>
      <c r="H168" s="126" t="s">
        <v>45</v>
      </c>
      <c r="I168" s="126" t="s">
        <v>46</v>
      </c>
      <c r="J168" s="126" t="s">
        <v>1501</v>
      </c>
      <c r="K168" s="62" t="s">
        <v>1533</v>
      </c>
      <c r="L168" s="62" t="s">
        <v>1534</v>
      </c>
      <c r="M168" s="126" t="s">
        <v>3</v>
      </c>
      <c r="N168" s="127" t="s">
        <v>51</v>
      </c>
      <c r="O168" s="126" t="s">
        <v>52</v>
      </c>
      <c r="P168" s="108">
        <v>176</v>
      </c>
      <c r="Q168" s="109">
        <v>8900</v>
      </c>
      <c r="R168" s="66">
        <v>1566400</v>
      </c>
      <c r="S168" s="66">
        <v>469920</v>
      </c>
      <c r="T168" s="110">
        <v>0</v>
      </c>
      <c r="U168" s="66"/>
      <c r="V168" s="66">
        <v>469920</v>
      </c>
      <c r="W168" s="64" t="s">
        <v>1880</v>
      </c>
    </row>
    <row r="169" spans="1:23" x14ac:dyDescent="0.25">
      <c r="A169" s="106">
        <v>166</v>
      </c>
      <c r="B169" s="107" t="s">
        <v>1535</v>
      </c>
      <c r="C169" s="146" t="s">
        <v>1478</v>
      </c>
      <c r="D169" s="62" t="s">
        <v>1536</v>
      </c>
      <c r="E169" s="62" t="s">
        <v>56</v>
      </c>
      <c r="F169" s="62" t="s">
        <v>1833</v>
      </c>
      <c r="G169" s="126" t="s">
        <v>179</v>
      </c>
      <c r="H169" s="126" t="s">
        <v>45</v>
      </c>
      <c r="I169" s="126" t="s">
        <v>46</v>
      </c>
      <c r="J169" s="126" t="s">
        <v>1501</v>
      </c>
      <c r="K169" s="62" t="s">
        <v>1537</v>
      </c>
      <c r="L169" s="62" t="s">
        <v>1538</v>
      </c>
      <c r="M169" s="126" t="s">
        <v>3</v>
      </c>
      <c r="N169" s="127" t="s">
        <v>51</v>
      </c>
      <c r="O169" s="126" t="s">
        <v>52</v>
      </c>
      <c r="P169" s="108">
        <v>163</v>
      </c>
      <c r="Q169" s="109">
        <v>8900</v>
      </c>
      <c r="R169" s="66">
        <v>1450700</v>
      </c>
      <c r="S169" s="66">
        <v>435210</v>
      </c>
      <c r="T169" s="110">
        <v>0</v>
      </c>
      <c r="U169" s="66"/>
      <c r="V169" s="66">
        <v>435210</v>
      </c>
      <c r="W169" s="64" t="s">
        <v>1880</v>
      </c>
    </row>
    <row r="170" spans="1:23" x14ac:dyDescent="0.25">
      <c r="A170" s="106">
        <v>167</v>
      </c>
      <c r="B170" s="107" t="s">
        <v>1539</v>
      </c>
      <c r="C170" s="146" t="s">
        <v>1478</v>
      </c>
      <c r="D170" s="62" t="s">
        <v>1540</v>
      </c>
      <c r="E170" s="62" t="s">
        <v>56</v>
      </c>
      <c r="F170" s="62" t="s">
        <v>1833</v>
      </c>
      <c r="G170" s="126" t="s">
        <v>179</v>
      </c>
      <c r="H170" s="126" t="s">
        <v>45</v>
      </c>
      <c r="I170" s="126" t="s">
        <v>46</v>
      </c>
      <c r="J170" s="126" t="s">
        <v>1501</v>
      </c>
      <c r="K170" s="62" t="s">
        <v>1541</v>
      </c>
      <c r="L170" s="62" t="s">
        <v>1542</v>
      </c>
      <c r="M170" s="126" t="s">
        <v>3</v>
      </c>
      <c r="N170" s="127" t="s">
        <v>51</v>
      </c>
      <c r="O170" s="126" t="s">
        <v>52</v>
      </c>
      <c r="P170" s="108">
        <v>245</v>
      </c>
      <c r="Q170" s="109">
        <v>8900</v>
      </c>
      <c r="R170" s="66">
        <v>2180500</v>
      </c>
      <c r="S170" s="66">
        <v>654150</v>
      </c>
      <c r="T170" s="110">
        <v>0</v>
      </c>
      <c r="U170" s="66"/>
      <c r="V170" s="66">
        <v>654150</v>
      </c>
      <c r="W170" s="64" t="s">
        <v>1881</v>
      </c>
    </row>
    <row r="171" spans="1:23" x14ac:dyDescent="0.25">
      <c r="A171" s="106">
        <v>168</v>
      </c>
      <c r="B171" s="107" t="s">
        <v>1547</v>
      </c>
      <c r="C171" s="146" t="s">
        <v>1478</v>
      </c>
      <c r="D171" s="62" t="s">
        <v>1548</v>
      </c>
      <c r="E171" s="62" t="s">
        <v>56</v>
      </c>
      <c r="F171" s="62" t="s">
        <v>1833</v>
      </c>
      <c r="G171" s="126" t="s">
        <v>179</v>
      </c>
      <c r="H171" s="126" t="s">
        <v>45</v>
      </c>
      <c r="I171" s="126" t="s">
        <v>46</v>
      </c>
      <c r="J171" s="126" t="s">
        <v>1501</v>
      </c>
      <c r="K171" s="62" t="s">
        <v>1549</v>
      </c>
      <c r="L171" s="62" t="s">
        <v>1550</v>
      </c>
      <c r="M171" s="126" t="s">
        <v>3</v>
      </c>
      <c r="N171" s="127" t="s">
        <v>51</v>
      </c>
      <c r="O171" s="126" t="s">
        <v>52</v>
      </c>
      <c r="P171" s="108">
        <v>132</v>
      </c>
      <c r="Q171" s="109">
        <v>8900</v>
      </c>
      <c r="R171" s="66">
        <v>1174800</v>
      </c>
      <c r="S171" s="66">
        <v>352440</v>
      </c>
      <c r="T171" s="110">
        <v>0</v>
      </c>
      <c r="U171" s="66"/>
      <c r="V171" s="66">
        <v>352440</v>
      </c>
      <c r="W171" s="64" t="s">
        <v>1880</v>
      </c>
    </row>
    <row r="172" spans="1:23" x14ac:dyDescent="0.25">
      <c r="A172" s="106">
        <v>169</v>
      </c>
      <c r="B172" s="107" t="s">
        <v>1551</v>
      </c>
      <c r="C172" s="146" t="s">
        <v>1478</v>
      </c>
      <c r="D172" s="62" t="s">
        <v>1552</v>
      </c>
      <c r="E172" s="62" t="s">
        <v>43</v>
      </c>
      <c r="F172" s="62" t="s">
        <v>1855</v>
      </c>
      <c r="G172" s="126" t="s">
        <v>1476</v>
      </c>
      <c r="H172" s="126" t="s">
        <v>58</v>
      </c>
      <c r="I172" s="126" t="s">
        <v>59</v>
      </c>
      <c r="J172" s="126" t="s">
        <v>1553</v>
      </c>
      <c r="K172" s="62" t="s">
        <v>1554</v>
      </c>
      <c r="L172" s="62" t="s">
        <v>1555</v>
      </c>
      <c r="M172" s="126" t="s">
        <v>3</v>
      </c>
      <c r="N172" s="127" t="s">
        <v>51</v>
      </c>
      <c r="O172" s="126" t="s">
        <v>52</v>
      </c>
      <c r="P172" s="108">
        <v>100</v>
      </c>
      <c r="Q172" s="109">
        <v>8900</v>
      </c>
      <c r="R172" s="66">
        <v>890000</v>
      </c>
      <c r="S172" s="66">
        <v>267000</v>
      </c>
      <c r="T172" s="112">
        <v>-41590</v>
      </c>
      <c r="U172" s="66">
        <v>225410</v>
      </c>
      <c r="V172" s="66">
        <v>225410</v>
      </c>
      <c r="W172" s="64" t="s">
        <v>1882</v>
      </c>
    </row>
    <row r="173" spans="1:23" x14ac:dyDescent="0.25">
      <c r="A173" s="106">
        <v>170</v>
      </c>
      <c r="B173" s="107" t="s">
        <v>1564</v>
      </c>
      <c r="C173" s="146" t="s">
        <v>1478</v>
      </c>
      <c r="D173" s="62" t="s">
        <v>1565</v>
      </c>
      <c r="E173" s="62" t="s">
        <v>43</v>
      </c>
      <c r="F173" s="62" t="s">
        <v>1855</v>
      </c>
      <c r="G173" s="126" t="s">
        <v>1476</v>
      </c>
      <c r="H173" s="126" t="s">
        <v>58</v>
      </c>
      <c r="I173" s="126" t="s">
        <v>59</v>
      </c>
      <c r="J173" s="126" t="s">
        <v>1501</v>
      </c>
      <c r="K173" s="62" t="s">
        <v>1566</v>
      </c>
      <c r="L173" s="62" t="s">
        <v>1567</v>
      </c>
      <c r="M173" s="126" t="s">
        <v>3</v>
      </c>
      <c r="N173" s="127" t="s">
        <v>51</v>
      </c>
      <c r="O173" s="126" t="s">
        <v>52</v>
      </c>
      <c r="P173" s="108">
        <v>233</v>
      </c>
      <c r="Q173" s="109">
        <v>8900</v>
      </c>
      <c r="R173" s="66">
        <v>2073700</v>
      </c>
      <c r="S173" s="66">
        <v>622110</v>
      </c>
      <c r="T173" s="110">
        <v>0</v>
      </c>
      <c r="U173" s="66"/>
      <c r="V173" s="66">
        <v>622110</v>
      </c>
      <c r="W173" s="64" t="s">
        <v>1880</v>
      </c>
    </row>
    <row r="174" spans="1:23" x14ac:dyDescent="0.25">
      <c r="A174" s="106">
        <v>171</v>
      </c>
      <c r="B174" s="107" t="s">
        <v>1572</v>
      </c>
      <c r="C174" s="146" t="s">
        <v>1478</v>
      </c>
      <c r="D174" s="62" t="s">
        <v>1573</v>
      </c>
      <c r="E174" s="62" t="s">
        <v>43</v>
      </c>
      <c r="F174" s="62" t="s">
        <v>1855</v>
      </c>
      <c r="G174" s="126" t="s">
        <v>1476</v>
      </c>
      <c r="H174" s="126" t="s">
        <v>58</v>
      </c>
      <c r="I174" s="126" t="s">
        <v>59</v>
      </c>
      <c r="J174" s="126" t="s">
        <v>1501</v>
      </c>
      <c r="K174" s="62" t="s">
        <v>1574</v>
      </c>
      <c r="L174" s="62" t="s">
        <v>1575</v>
      </c>
      <c r="M174" s="126" t="s">
        <v>3</v>
      </c>
      <c r="N174" s="127" t="s">
        <v>51</v>
      </c>
      <c r="O174" s="126" t="s">
        <v>52</v>
      </c>
      <c r="P174" s="108">
        <v>287</v>
      </c>
      <c r="Q174" s="109">
        <v>8900</v>
      </c>
      <c r="R174" s="66">
        <v>2554300</v>
      </c>
      <c r="S174" s="66">
        <v>766290</v>
      </c>
      <c r="T174" s="110">
        <v>0</v>
      </c>
      <c r="U174" s="66"/>
      <c r="V174" s="66">
        <v>766290</v>
      </c>
      <c r="W174" s="64" t="s">
        <v>1880</v>
      </c>
    </row>
    <row r="175" spans="1:23" x14ac:dyDescent="0.25">
      <c r="A175" s="106">
        <v>172</v>
      </c>
      <c r="B175" s="107" t="s">
        <v>1766</v>
      </c>
      <c r="C175" s="146" t="s">
        <v>1478</v>
      </c>
      <c r="D175" s="62" t="s">
        <v>1767</v>
      </c>
      <c r="E175" s="62" t="s">
        <v>43</v>
      </c>
      <c r="F175" s="62" t="s">
        <v>1855</v>
      </c>
      <c r="G175" s="126" t="s">
        <v>1476</v>
      </c>
      <c r="H175" s="126" t="s">
        <v>58</v>
      </c>
      <c r="I175" s="126" t="s">
        <v>59</v>
      </c>
      <c r="J175" s="126" t="s">
        <v>1768</v>
      </c>
      <c r="K175" s="62" t="s">
        <v>1769</v>
      </c>
      <c r="L175" s="62" t="s">
        <v>1770</v>
      </c>
      <c r="M175" s="126" t="s">
        <v>3</v>
      </c>
      <c r="N175" s="127" t="s">
        <v>51</v>
      </c>
      <c r="O175" s="126" t="s">
        <v>52</v>
      </c>
      <c r="P175" s="108">
        <v>133</v>
      </c>
      <c r="Q175" s="109">
        <v>8900</v>
      </c>
      <c r="R175" s="66">
        <v>1183700</v>
      </c>
      <c r="S175" s="66">
        <v>355110</v>
      </c>
      <c r="T175" s="110">
        <v>0</v>
      </c>
      <c r="U175" s="66"/>
      <c r="V175" s="66">
        <v>355110</v>
      </c>
      <c r="W175" s="64" t="s">
        <v>1881</v>
      </c>
    </row>
    <row r="176" spans="1:23" x14ac:dyDescent="0.25">
      <c r="A176" s="106">
        <v>173</v>
      </c>
      <c r="B176" s="107" t="s">
        <v>1580</v>
      </c>
      <c r="C176" s="146" t="s">
        <v>1478</v>
      </c>
      <c r="D176" s="62" t="s">
        <v>1581</v>
      </c>
      <c r="E176" s="62" t="s">
        <v>56</v>
      </c>
      <c r="F176" s="62" t="s">
        <v>1833</v>
      </c>
      <c r="G176" s="126" t="s">
        <v>179</v>
      </c>
      <c r="H176" s="126" t="s">
        <v>45</v>
      </c>
      <c r="I176" s="126" t="s">
        <v>46</v>
      </c>
      <c r="J176" s="126" t="s">
        <v>1501</v>
      </c>
      <c r="K176" s="62" t="s">
        <v>1582</v>
      </c>
      <c r="L176" s="62" t="s">
        <v>1583</v>
      </c>
      <c r="M176" s="126" t="s">
        <v>3</v>
      </c>
      <c r="N176" s="127" t="s">
        <v>51</v>
      </c>
      <c r="O176" s="126" t="s">
        <v>52</v>
      </c>
      <c r="P176" s="108">
        <v>131</v>
      </c>
      <c r="Q176" s="109">
        <v>8900</v>
      </c>
      <c r="R176" s="66">
        <v>1165900</v>
      </c>
      <c r="S176" s="66">
        <v>349770</v>
      </c>
      <c r="T176" s="110">
        <v>0</v>
      </c>
      <c r="U176" s="66"/>
      <c r="V176" s="66">
        <v>349770</v>
      </c>
      <c r="W176" s="64" t="s">
        <v>1880</v>
      </c>
    </row>
    <row r="177" spans="1:23" x14ac:dyDescent="0.25">
      <c r="A177" s="106">
        <v>174</v>
      </c>
      <c r="B177" s="107" t="s">
        <v>1584</v>
      </c>
      <c r="C177" s="146" t="s">
        <v>1478</v>
      </c>
      <c r="D177" s="62" t="s">
        <v>1585</v>
      </c>
      <c r="E177" s="62" t="s">
        <v>43</v>
      </c>
      <c r="F177" s="62" t="s">
        <v>1855</v>
      </c>
      <c r="G177" s="126" t="s">
        <v>1476</v>
      </c>
      <c r="H177" s="126" t="s">
        <v>58</v>
      </c>
      <c r="I177" s="126" t="s">
        <v>59</v>
      </c>
      <c r="J177" s="126" t="s">
        <v>1501</v>
      </c>
      <c r="K177" s="62" t="s">
        <v>1586</v>
      </c>
      <c r="L177" s="62" t="s">
        <v>1587</v>
      </c>
      <c r="M177" s="126" t="s">
        <v>3</v>
      </c>
      <c r="N177" s="127" t="s">
        <v>51</v>
      </c>
      <c r="O177" s="126" t="s">
        <v>52</v>
      </c>
      <c r="P177" s="108">
        <v>168</v>
      </c>
      <c r="Q177" s="109">
        <v>8900</v>
      </c>
      <c r="R177" s="66">
        <v>1495200</v>
      </c>
      <c r="S177" s="66">
        <v>448560</v>
      </c>
      <c r="T177" s="110">
        <v>0</v>
      </c>
      <c r="U177" s="66"/>
      <c r="V177" s="66">
        <v>448560</v>
      </c>
      <c r="W177" s="64" t="s">
        <v>1882</v>
      </c>
    </row>
    <row r="178" spans="1:23" x14ac:dyDescent="0.25">
      <c r="A178" s="106">
        <v>175</v>
      </c>
      <c r="B178" s="107" t="s">
        <v>1588</v>
      </c>
      <c r="C178" s="146" t="s">
        <v>1478</v>
      </c>
      <c r="D178" s="62" t="s">
        <v>1589</v>
      </c>
      <c r="E178" s="62" t="s">
        <v>43</v>
      </c>
      <c r="F178" s="62" t="s">
        <v>1836</v>
      </c>
      <c r="G178" s="126" t="s">
        <v>193</v>
      </c>
      <c r="H178" s="126" t="s">
        <v>45</v>
      </c>
      <c r="I178" s="126" t="s">
        <v>46</v>
      </c>
      <c r="J178" s="126" t="s">
        <v>1501</v>
      </c>
      <c r="K178" s="62" t="s">
        <v>1590</v>
      </c>
      <c r="L178" s="62" t="s">
        <v>1591</v>
      </c>
      <c r="M178" s="126" t="s">
        <v>3</v>
      </c>
      <c r="N178" s="127" t="s">
        <v>51</v>
      </c>
      <c r="O178" s="126" t="s">
        <v>52</v>
      </c>
      <c r="P178" s="108">
        <v>139</v>
      </c>
      <c r="Q178" s="109">
        <v>8900</v>
      </c>
      <c r="R178" s="66">
        <v>1237100</v>
      </c>
      <c r="S178" s="66">
        <v>371130</v>
      </c>
      <c r="T178" s="110">
        <v>0</v>
      </c>
      <c r="U178" s="66"/>
      <c r="V178" s="66">
        <v>371130</v>
      </c>
      <c r="W178" s="64" t="s">
        <v>1880</v>
      </c>
    </row>
    <row r="179" spans="1:23" x14ac:dyDescent="0.25">
      <c r="A179" s="106">
        <v>176</v>
      </c>
      <c r="B179" s="107" t="s">
        <v>1592</v>
      </c>
      <c r="C179" s="146" t="s">
        <v>1478</v>
      </c>
      <c r="D179" s="62" t="s">
        <v>1593</v>
      </c>
      <c r="E179" s="62" t="s">
        <v>56</v>
      </c>
      <c r="F179" s="62" t="s">
        <v>1855</v>
      </c>
      <c r="G179" s="126" t="s">
        <v>1476</v>
      </c>
      <c r="H179" s="126" t="s">
        <v>58</v>
      </c>
      <c r="I179" s="126" t="s">
        <v>59</v>
      </c>
      <c r="J179" s="126" t="s">
        <v>1501</v>
      </c>
      <c r="K179" s="62" t="s">
        <v>1594</v>
      </c>
      <c r="L179" s="62" t="s">
        <v>1595</v>
      </c>
      <c r="M179" s="126" t="s">
        <v>3</v>
      </c>
      <c r="N179" s="127" t="s">
        <v>51</v>
      </c>
      <c r="O179" s="126" t="s">
        <v>52</v>
      </c>
      <c r="P179" s="108">
        <v>78</v>
      </c>
      <c r="Q179" s="109">
        <v>8900</v>
      </c>
      <c r="R179" s="66">
        <v>694200</v>
      </c>
      <c r="S179" s="66">
        <v>208260</v>
      </c>
      <c r="T179" s="110">
        <v>0</v>
      </c>
      <c r="U179" s="66"/>
      <c r="V179" s="66">
        <v>208260</v>
      </c>
      <c r="W179" s="64" t="s">
        <v>1882</v>
      </c>
    </row>
    <row r="180" spans="1:23" x14ac:dyDescent="0.25">
      <c r="A180" s="106">
        <v>177</v>
      </c>
      <c r="B180" s="107" t="s">
        <v>1596</v>
      </c>
      <c r="C180" s="146" t="s">
        <v>1478</v>
      </c>
      <c r="D180" s="62" t="s">
        <v>1597</v>
      </c>
      <c r="E180" s="62" t="s">
        <v>43</v>
      </c>
      <c r="F180" s="62" t="s">
        <v>1855</v>
      </c>
      <c r="G180" s="126" t="s">
        <v>1476</v>
      </c>
      <c r="H180" s="126" t="s">
        <v>58</v>
      </c>
      <c r="I180" s="126" t="s">
        <v>59</v>
      </c>
      <c r="J180" s="126" t="s">
        <v>1501</v>
      </c>
      <c r="K180" s="62" t="s">
        <v>1598</v>
      </c>
      <c r="L180" s="62" t="s">
        <v>1599</v>
      </c>
      <c r="M180" s="126" t="s">
        <v>3</v>
      </c>
      <c r="N180" s="127" t="s">
        <v>51</v>
      </c>
      <c r="O180" s="126" t="s">
        <v>52</v>
      </c>
      <c r="P180" s="108">
        <v>132</v>
      </c>
      <c r="Q180" s="109">
        <v>8900</v>
      </c>
      <c r="R180" s="66">
        <v>1174800</v>
      </c>
      <c r="S180" s="66">
        <v>352440</v>
      </c>
      <c r="T180" s="110">
        <v>0</v>
      </c>
      <c r="U180" s="66"/>
      <c r="V180" s="66">
        <v>352440</v>
      </c>
      <c r="W180" s="64" t="s">
        <v>1881</v>
      </c>
    </row>
    <row r="181" spans="1:23" x14ac:dyDescent="0.25">
      <c r="A181" s="106">
        <v>178</v>
      </c>
      <c r="B181" s="107" t="s">
        <v>1604</v>
      </c>
      <c r="C181" s="146" t="s">
        <v>1478</v>
      </c>
      <c r="D181" s="62" t="s">
        <v>1605</v>
      </c>
      <c r="E181" s="62" t="s">
        <v>56</v>
      </c>
      <c r="F181" s="62" t="s">
        <v>1855</v>
      </c>
      <c r="G181" s="126" t="s">
        <v>1476</v>
      </c>
      <c r="H181" s="126" t="s">
        <v>58</v>
      </c>
      <c r="I181" s="126" t="s">
        <v>59</v>
      </c>
      <c r="J181" s="126" t="s">
        <v>1501</v>
      </c>
      <c r="K181" s="62" t="s">
        <v>1606</v>
      </c>
      <c r="L181" s="62" t="s">
        <v>1607</v>
      </c>
      <c r="M181" s="126" t="s">
        <v>3</v>
      </c>
      <c r="N181" s="127" t="s">
        <v>51</v>
      </c>
      <c r="O181" s="126" t="s">
        <v>52</v>
      </c>
      <c r="P181" s="108">
        <v>73</v>
      </c>
      <c r="Q181" s="109">
        <v>8900</v>
      </c>
      <c r="R181" s="66">
        <v>649700</v>
      </c>
      <c r="S181" s="66">
        <v>194910</v>
      </c>
      <c r="T181" s="110">
        <v>0</v>
      </c>
      <c r="U181" s="66"/>
      <c r="V181" s="66">
        <v>194910</v>
      </c>
      <c r="W181" s="64" t="s">
        <v>1880</v>
      </c>
    </row>
    <row r="182" spans="1:23" x14ac:dyDescent="0.25">
      <c r="A182" s="106">
        <v>179</v>
      </c>
      <c r="B182" s="107" t="s">
        <v>1608</v>
      </c>
      <c r="C182" s="146" t="s">
        <v>1478</v>
      </c>
      <c r="D182" s="62" t="s">
        <v>1609</v>
      </c>
      <c r="E182" s="62" t="s">
        <v>56</v>
      </c>
      <c r="F182" s="62" t="s">
        <v>1833</v>
      </c>
      <c r="G182" s="126" t="s">
        <v>179</v>
      </c>
      <c r="H182" s="126" t="s">
        <v>45</v>
      </c>
      <c r="I182" s="126" t="s">
        <v>46</v>
      </c>
      <c r="J182" s="126" t="s">
        <v>1501</v>
      </c>
      <c r="K182" s="62" t="s">
        <v>1610</v>
      </c>
      <c r="L182" s="62" t="s">
        <v>1611</v>
      </c>
      <c r="M182" s="126" t="s">
        <v>3</v>
      </c>
      <c r="N182" s="127" t="s">
        <v>51</v>
      </c>
      <c r="O182" s="126" t="s">
        <v>52</v>
      </c>
      <c r="P182" s="108">
        <v>101</v>
      </c>
      <c r="Q182" s="109">
        <v>8900</v>
      </c>
      <c r="R182" s="66">
        <v>898900</v>
      </c>
      <c r="S182" s="66">
        <v>269670</v>
      </c>
      <c r="T182" s="110">
        <v>0</v>
      </c>
      <c r="U182" s="66"/>
      <c r="V182" s="66">
        <v>269670</v>
      </c>
      <c r="W182" s="64" t="s">
        <v>1882</v>
      </c>
    </row>
    <row r="183" spans="1:23" x14ac:dyDescent="0.25">
      <c r="A183" s="106">
        <v>180</v>
      </c>
      <c r="B183" s="107" t="s">
        <v>1519</v>
      </c>
      <c r="C183" s="146" t="s">
        <v>1478</v>
      </c>
      <c r="D183" s="62" t="s">
        <v>1520</v>
      </c>
      <c r="E183" s="62" t="s">
        <v>43</v>
      </c>
      <c r="F183" s="62" t="s">
        <v>1855</v>
      </c>
      <c r="G183" s="126" t="s">
        <v>1476</v>
      </c>
      <c r="H183" s="126" t="s">
        <v>58</v>
      </c>
      <c r="I183" s="126" t="s">
        <v>59</v>
      </c>
      <c r="J183" s="126" t="s">
        <v>1501</v>
      </c>
      <c r="K183" s="62" t="s">
        <v>1521</v>
      </c>
      <c r="L183" s="62" t="s">
        <v>1522</v>
      </c>
      <c r="M183" s="126" t="s">
        <v>3</v>
      </c>
      <c r="N183" s="127" t="s">
        <v>51</v>
      </c>
      <c r="O183" s="126" t="s">
        <v>52</v>
      </c>
      <c r="P183" s="108">
        <v>219</v>
      </c>
      <c r="Q183" s="109">
        <v>8900</v>
      </c>
      <c r="R183" s="66">
        <v>1949100</v>
      </c>
      <c r="S183" s="66">
        <v>584730</v>
      </c>
      <c r="T183" s="110">
        <v>0</v>
      </c>
      <c r="U183" s="66"/>
      <c r="V183" s="66">
        <v>584730</v>
      </c>
      <c r="W183" s="64" t="s">
        <v>1880</v>
      </c>
    </row>
    <row r="184" spans="1:23" x14ac:dyDescent="0.25">
      <c r="A184" s="106">
        <v>181</v>
      </c>
      <c r="B184" s="107" t="s">
        <v>1612</v>
      </c>
      <c r="C184" s="146" t="s">
        <v>1478</v>
      </c>
      <c r="D184" s="62" t="s">
        <v>1613</v>
      </c>
      <c r="E184" s="62" t="s">
        <v>56</v>
      </c>
      <c r="F184" s="62" t="s">
        <v>1833</v>
      </c>
      <c r="G184" s="126" t="s">
        <v>179</v>
      </c>
      <c r="H184" s="126" t="s">
        <v>45</v>
      </c>
      <c r="I184" s="126" t="s">
        <v>46</v>
      </c>
      <c r="J184" s="126" t="s">
        <v>1501</v>
      </c>
      <c r="K184" s="62" t="s">
        <v>1614</v>
      </c>
      <c r="L184" s="62" t="s">
        <v>1615</v>
      </c>
      <c r="M184" s="126" t="s">
        <v>3</v>
      </c>
      <c r="N184" s="127" t="s">
        <v>53</v>
      </c>
      <c r="O184" s="126" t="s">
        <v>52</v>
      </c>
      <c r="P184" s="108">
        <v>142</v>
      </c>
      <c r="Q184" s="109">
        <v>8900</v>
      </c>
      <c r="R184" s="66">
        <v>1263800</v>
      </c>
      <c r="S184" s="66">
        <v>379140</v>
      </c>
      <c r="T184" s="110">
        <v>0</v>
      </c>
      <c r="U184" s="66"/>
      <c r="V184" s="66">
        <v>379140</v>
      </c>
      <c r="W184" s="64" t="s">
        <v>1880</v>
      </c>
    </row>
    <row r="185" spans="1:23" x14ac:dyDescent="0.25">
      <c r="A185" s="106">
        <v>182</v>
      </c>
      <c r="B185" s="107" t="s">
        <v>1616</v>
      </c>
      <c r="C185" s="146" t="s">
        <v>1478</v>
      </c>
      <c r="D185" s="62" t="s">
        <v>1617</v>
      </c>
      <c r="E185" s="62" t="s">
        <v>56</v>
      </c>
      <c r="F185" s="62" t="s">
        <v>1855</v>
      </c>
      <c r="G185" s="126" t="s">
        <v>1476</v>
      </c>
      <c r="H185" s="126" t="s">
        <v>58</v>
      </c>
      <c r="I185" s="126" t="s">
        <v>59</v>
      </c>
      <c r="J185" s="126" t="s">
        <v>1501</v>
      </c>
      <c r="K185" s="62" t="s">
        <v>1618</v>
      </c>
      <c r="L185" s="62" t="s">
        <v>1619</v>
      </c>
      <c r="M185" s="126" t="s">
        <v>3</v>
      </c>
      <c r="N185" s="127" t="s">
        <v>51</v>
      </c>
      <c r="O185" s="126" t="s">
        <v>52</v>
      </c>
      <c r="P185" s="108">
        <v>138</v>
      </c>
      <c r="Q185" s="109">
        <v>8900</v>
      </c>
      <c r="R185" s="66">
        <v>1228200</v>
      </c>
      <c r="S185" s="66">
        <v>368460</v>
      </c>
      <c r="T185" s="110">
        <v>0</v>
      </c>
      <c r="U185" s="66"/>
      <c r="V185" s="66">
        <v>368460</v>
      </c>
      <c r="W185" s="64" t="s">
        <v>1881</v>
      </c>
    </row>
    <row r="186" spans="1:23" x14ac:dyDescent="0.25">
      <c r="A186" s="106">
        <v>183</v>
      </c>
      <c r="B186" s="107" t="s">
        <v>1624</v>
      </c>
      <c r="C186" s="146" t="s">
        <v>1478</v>
      </c>
      <c r="D186" s="62" t="s">
        <v>1625</v>
      </c>
      <c r="E186" s="62" t="s">
        <v>43</v>
      </c>
      <c r="F186" s="62" t="s">
        <v>1855</v>
      </c>
      <c r="G186" s="126" t="s">
        <v>1476</v>
      </c>
      <c r="H186" s="126" t="s">
        <v>58</v>
      </c>
      <c r="I186" s="126" t="s">
        <v>59</v>
      </c>
      <c r="J186" s="126" t="s">
        <v>1501</v>
      </c>
      <c r="K186" s="62" t="s">
        <v>1626</v>
      </c>
      <c r="L186" s="62" t="s">
        <v>1627</v>
      </c>
      <c r="M186" s="126" t="s">
        <v>3</v>
      </c>
      <c r="N186" s="127" t="s">
        <v>51</v>
      </c>
      <c r="O186" s="126" t="s">
        <v>52</v>
      </c>
      <c r="P186" s="108">
        <v>219</v>
      </c>
      <c r="Q186" s="109">
        <v>8900</v>
      </c>
      <c r="R186" s="66">
        <v>1949100</v>
      </c>
      <c r="S186" s="66">
        <v>584730</v>
      </c>
      <c r="T186" s="110">
        <v>0</v>
      </c>
      <c r="U186" s="66"/>
      <c r="V186" s="66">
        <v>584730</v>
      </c>
      <c r="W186" s="64" t="s">
        <v>1880</v>
      </c>
    </row>
    <row r="187" spans="1:23" x14ac:dyDescent="0.25">
      <c r="A187" s="106">
        <v>184</v>
      </c>
      <c r="B187" s="107" t="s">
        <v>1666</v>
      </c>
      <c r="C187" s="146" t="s">
        <v>1478</v>
      </c>
      <c r="D187" s="62" t="s">
        <v>1667</v>
      </c>
      <c r="E187" s="62" t="s">
        <v>56</v>
      </c>
      <c r="F187" s="62" t="s">
        <v>1855</v>
      </c>
      <c r="G187" s="126" t="s">
        <v>1476</v>
      </c>
      <c r="H187" s="126" t="s">
        <v>58</v>
      </c>
      <c r="I187" s="126" t="s">
        <v>59</v>
      </c>
      <c r="J187" s="126" t="s">
        <v>1501</v>
      </c>
      <c r="K187" s="62" t="s">
        <v>1668</v>
      </c>
      <c r="L187" s="62" t="s">
        <v>1669</v>
      </c>
      <c r="M187" s="126" t="s">
        <v>3</v>
      </c>
      <c r="N187" s="127" t="s">
        <v>53</v>
      </c>
      <c r="O187" s="126" t="s">
        <v>52</v>
      </c>
      <c r="P187" s="108">
        <v>107</v>
      </c>
      <c r="Q187" s="109">
        <v>8900</v>
      </c>
      <c r="R187" s="66">
        <v>952300</v>
      </c>
      <c r="S187" s="66">
        <v>285690</v>
      </c>
      <c r="T187" s="110">
        <v>0</v>
      </c>
      <c r="U187" s="66"/>
      <c r="V187" s="66">
        <v>285690</v>
      </c>
      <c r="W187" s="64" t="s">
        <v>1880</v>
      </c>
    </row>
    <row r="188" spans="1:23" x14ac:dyDescent="0.25">
      <c r="A188" s="106">
        <v>185</v>
      </c>
      <c r="B188" s="107" t="s">
        <v>1680</v>
      </c>
      <c r="C188" s="146" t="s">
        <v>1478</v>
      </c>
      <c r="D188" s="62" t="s">
        <v>1681</v>
      </c>
      <c r="E188" s="62" t="s">
        <v>43</v>
      </c>
      <c r="F188" s="62" t="s">
        <v>1828</v>
      </c>
      <c r="G188" s="126" t="s">
        <v>68</v>
      </c>
      <c r="H188" s="126" t="s">
        <v>45</v>
      </c>
      <c r="I188" s="126" t="s">
        <v>46</v>
      </c>
      <c r="J188" s="126" t="s">
        <v>1501</v>
      </c>
      <c r="K188" s="62" t="s">
        <v>1682</v>
      </c>
      <c r="L188" s="62" t="s">
        <v>1683</v>
      </c>
      <c r="M188" s="126" t="s">
        <v>3</v>
      </c>
      <c r="N188" s="127" t="s">
        <v>51</v>
      </c>
      <c r="O188" s="126" t="s">
        <v>52</v>
      </c>
      <c r="P188" s="108">
        <v>171</v>
      </c>
      <c r="Q188" s="109">
        <v>8900</v>
      </c>
      <c r="R188" s="66">
        <v>1521900</v>
      </c>
      <c r="S188" s="66">
        <v>456570</v>
      </c>
      <c r="T188" s="110">
        <v>0</v>
      </c>
      <c r="U188" s="66"/>
      <c r="V188" s="66">
        <v>456570</v>
      </c>
      <c r="W188" s="64" t="s">
        <v>1880</v>
      </c>
    </row>
    <row r="189" spans="1:23" x14ac:dyDescent="0.25">
      <c r="A189" s="106">
        <v>186</v>
      </c>
      <c r="B189" s="107" t="s">
        <v>1684</v>
      </c>
      <c r="C189" s="146" t="s">
        <v>1478</v>
      </c>
      <c r="D189" s="62" t="s">
        <v>1685</v>
      </c>
      <c r="E189" s="62" t="s">
        <v>43</v>
      </c>
      <c r="F189" s="62" t="s">
        <v>1855</v>
      </c>
      <c r="G189" s="126" t="s">
        <v>1476</v>
      </c>
      <c r="H189" s="126" t="s">
        <v>58</v>
      </c>
      <c r="I189" s="126" t="s">
        <v>59</v>
      </c>
      <c r="J189" s="126" t="s">
        <v>1501</v>
      </c>
      <c r="K189" s="62" t="s">
        <v>1686</v>
      </c>
      <c r="L189" s="62" t="s">
        <v>1687</v>
      </c>
      <c r="M189" s="126" t="s">
        <v>3</v>
      </c>
      <c r="N189" s="127" t="s">
        <v>51</v>
      </c>
      <c r="O189" s="126" t="s">
        <v>52</v>
      </c>
      <c r="P189" s="108">
        <v>162</v>
      </c>
      <c r="Q189" s="109">
        <v>8900</v>
      </c>
      <c r="R189" s="66">
        <v>1441800</v>
      </c>
      <c r="S189" s="66">
        <v>432540</v>
      </c>
      <c r="T189" s="110">
        <v>0</v>
      </c>
      <c r="U189" s="66"/>
      <c r="V189" s="66">
        <v>432540</v>
      </c>
      <c r="W189" s="64" t="s">
        <v>1880</v>
      </c>
    </row>
    <row r="190" spans="1:23" x14ac:dyDescent="0.25">
      <c r="A190" s="106">
        <v>187</v>
      </c>
      <c r="B190" s="107" t="s">
        <v>1695</v>
      </c>
      <c r="C190" s="146" t="s">
        <v>1478</v>
      </c>
      <c r="D190" s="62" t="s">
        <v>1696</v>
      </c>
      <c r="E190" s="62" t="s">
        <v>43</v>
      </c>
      <c r="F190" s="62" t="s">
        <v>1855</v>
      </c>
      <c r="G190" s="126" t="s">
        <v>1476</v>
      </c>
      <c r="H190" s="126" t="s">
        <v>58</v>
      </c>
      <c r="I190" s="126" t="s">
        <v>59</v>
      </c>
      <c r="J190" s="126" t="s">
        <v>1501</v>
      </c>
      <c r="K190" s="62" t="s">
        <v>1697</v>
      </c>
      <c r="L190" s="62" t="s">
        <v>1698</v>
      </c>
      <c r="M190" s="126" t="s">
        <v>3</v>
      </c>
      <c r="N190" s="127" t="s">
        <v>51</v>
      </c>
      <c r="O190" s="126" t="s">
        <v>52</v>
      </c>
      <c r="P190" s="108">
        <v>167</v>
      </c>
      <c r="Q190" s="109">
        <v>8900</v>
      </c>
      <c r="R190" s="66">
        <v>1486300</v>
      </c>
      <c r="S190" s="66">
        <v>445890</v>
      </c>
      <c r="T190" s="110">
        <v>0</v>
      </c>
      <c r="U190" s="66"/>
      <c r="V190" s="66">
        <v>445890</v>
      </c>
      <c r="W190" s="64" t="s">
        <v>1881</v>
      </c>
    </row>
    <row r="191" spans="1:23" x14ac:dyDescent="0.25">
      <c r="A191" s="106">
        <v>188</v>
      </c>
      <c r="B191" s="107" t="s">
        <v>1708</v>
      </c>
      <c r="C191" s="146" t="s">
        <v>1478</v>
      </c>
      <c r="D191" s="62" t="s">
        <v>1709</v>
      </c>
      <c r="E191" s="62" t="s">
        <v>43</v>
      </c>
      <c r="F191" s="62" t="s">
        <v>1855</v>
      </c>
      <c r="G191" s="126" t="s">
        <v>1476</v>
      </c>
      <c r="H191" s="126" t="s">
        <v>58</v>
      </c>
      <c r="I191" s="126" t="s">
        <v>59</v>
      </c>
      <c r="J191" s="126" t="s">
        <v>1501</v>
      </c>
      <c r="K191" s="62" t="s">
        <v>1710</v>
      </c>
      <c r="L191" s="62" t="s">
        <v>1711</v>
      </c>
      <c r="M191" s="126" t="s">
        <v>3</v>
      </c>
      <c r="N191" s="127" t="s">
        <v>51</v>
      </c>
      <c r="O191" s="126" t="s">
        <v>52</v>
      </c>
      <c r="P191" s="108">
        <v>184</v>
      </c>
      <c r="Q191" s="109">
        <v>8900</v>
      </c>
      <c r="R191" s="66">
        <v>1637600</v>
      </c>
      <c r="S191" s="66">
        <v>491280</v>
      </c>
      <c r="T191" s="110">
        <v>0</v>
      </c>
      <c r="U191" s="66"/>
      <c r="V191" s="66">
        <v>491280</v>
      </c>
      <c r="W191" s="64" t="s">
        <v>1880</v>
      </c>
    </row>
    <row r="192" spans="1:23" x14ac:dyDescent="0.25">
      <c r="A192" s="106">
        <v>189</v>
      </c>
      <c r="B192" s="107" t="s">
        <v>1712</v>
      </c>
      <c r="C192" s="146" t="s">
        <v>1478</v>
      </c>
      <c r="D192" s="62" t="s">
        <v>1713</v>
      </c>
      <c r="E192" s="62" t="s">
        <v>43</v>
      </c>
      <c r="F192" s="62" t="s">
        <v>1855</v>
      </c>
      <c r="G192" s="126" t="s">
        <v>1476</v>
      </c>
      <c r="H192" s="126" t="s">
        <v>58</v>
      </c>
      <c r="I192" s="126" t="s">
        <v>59</v>
      </c>
      <c r="J192" s="126" t="s">
        <v>1501</v>
      </c>
      <c r="K192" s="62" t="s">
        <v>1714</v>
      </c>
      <c r="L192" s="62" t="s">
        <v>1715</v>
      </c>
      <c r="M192" s="126" t="s">
        <v>3</v>
      </c>
      <c r="N192" s="127" t="s">
        <v>51</v>
      </c>
      <c r="O192" s="126" t="s">
        <v>52</v>
      </c>
      <c r="P192" s="108">
        <v>26</v>
      </c>
      <c r="Q192" s="109">
        <v>8900</v>
      </c>
      <c r="R192" s="66">
        <v>231400</v>
      </c>
      <c r="S192" s="66">
        <v>69420</v>
      </c>
      <c r="T192" s="110">
        <v>0</v>
      </c>
      <c r="U192" s="66"/>
      <c r="V192" s="66">
        <v>69420</v>
      </c>
      <c r="W192" s="64" t="s">
        <v>1882</v>
      </c>
    </row>
    <row r="193" spans="1:29" x14ac:dyDescent="0.25">
      <c r="A193" s="106">
        <v>190</v>
      </c>
      <c r="B193" s="107" t="s">
        <v>1650</v>
      </c>
      <c r="C193" s="146" t="s">
        <v>1478</v>
      </c>
      <c r="D193" s="62" t="s">
        <v>1651</v>
      </c>
      <c r="E193" s="62" t="s">
        <v>43</v>
      </c>
      <c r="F193" s="62" t="s">
        <v>1828</v>
      </c>
      <c r="G193" s="126" t="s">
        <v>68</v>
      </c>
      <c r="H193" s="126" t="s">
        <v>45</v>
      </c>
      <c r="I193" s="126" t="s">
        <v>46</v>
      </c>
      <c r="J193" s="126" t="s">
        <v>1501</v>
      </c>
      <c r="K193" s="62" t="s">
        <v>1652</v>
      </c>
      <c r="L193" s="62" t="s">
        <v>1653</v>
      </c>
      <c r="M193" s="126" t="s">
        <v>3</v>
      </c>
      <c r="N193" s="127" t="s">
        <v>51</v>
      </c>
      <c r="O193" s="126" t="s">
        <v>52</v>
      </c>
      <c r="P193" s="108">
        <v>104</v>
      </c>
      <c r="Q193" s="109">
        <v>8900</v>
      </c>
      <c r="R193" s="66">
        <v>925600</v>
      </c>
      <c r="S193" s="66">
        <v>277680</v>
      </c>
      <c r="T193" s="110">
        <v>0</v>
      </c>
      <c r="U193" s="66"/>
      <c r="V193" s="66">
        <v>277680</v>
      </c>
      <c r="W193" s="64" t="s">
        <v>1880</v>
      </c>
    </row>
    <row r="194" spans="1:29" x14ac:dyDescent="0.25">
      <c r="A194" s="106">
        <v>191</v>
      </c>
      <c r="B194" s="107" t="s">
        <v>1724</v>
      </c>
      <c r="C194" s="146" t="s">
        <v>1478</v>
      </c>
      <c r="D194" s="62" t="s">
        <v>1725</v>
      </c>
      <c r="E194" s="62" t="s">
        <v>56</v>
      </c>
      <c r="F194" s="62" t="s">
        <v>1855</v>
      </c>
      <c r="G194" s="126" t="s">
        <v>1476</v>
      </c>
      <c r="H194" s="126" t="s">
        <v>58</v>
      </c>
      <c r="I194" s="126" t="s">
        <v>59</v>
      </c>
      <c r="J194" s="126" t="s">
        <v>1501</v>
      </c>
      <c r="K194" s="62" t="s">
        <v>1726</v>
      </c>
      <c r="L194" s="62" t="s">
        <v>1727</v>
      </c>
      <c r="M194" s="126" t="s">
        <v>3</v>
      </c>
      <c r="N194" s="127" t="s">
        <v>51</v>
      </c>
      <c r="O194" s="126" t="s">
        <v>52</v>
      </c>
      <c r="P194" s="108">
        <v>91</v>
      </c>
      <c r="Q194" s="109">
        <v>8900</v>
      </c>
      <c r="R194" s="66">
        <v>809900</v>
      </c>
      <c r="S194" s="66">
        <v>242970</v>
      </c>
      <c r="T194" s="110">
        <v>0</v>
      </c>
      <c r="U194" s="66"/>
      <c r="V194" s="66">
        <v>242970</v>
      </c>
      <c r="W194" s="64" t="s">
        <v>1880</v>
      </c>
    </row>
    <row r="195" spans="1:29" x14ac:dyDescent="0.25">
      <c r="A195" s="106">
        <v>192</v>
      </c>
      <c r="B195" s="107" t="s">
        <v>1729</v>
      </c>
      <c r="C195" s="146" t="s">
        <v>1478</v>
      </c>
      <c r="D195" s="62" t="s">
        <v>1730</v>
      </c>
      <c r="E195" s="62" t="s">
        <v>43</v>
      </c>
      <c r="F195" s="62" t="s">
        <v>1855</v>
      </c>
      <c r="G195" s="126" t="s">
        <v>1476</v>
      </c>
      <c r="H195" s="126" t="s">
        <v>58</v>
      </c>
      <c r="I195" s="126" t="s">
        <v>59</v>
      </c>
      <c r="J195" s="126" t="s">
        <v>1501</v>
      </c>
      <c r="K195" s="62" t="s">
        <v>1731</v>
      </c>
      <c r="L195" s="62" t="s">
        <v>1732</v>
      </c>
      <c r="M195" s="126" t="s">
        <v>3</v>
      </c>
      <c r="N195" s="127" t="s">
        <v>51</v>
      </c>
      <c r="O195" s="126" t="s">
        <v>52</v>
      </c>
      <c r="P195" s="108">
        <v>165</v>
      </c>
      <c r="Q195" s="109">
        <v>8900</v>
      </c>
      <c r="R195" s="66">
        <v>1468500</v>
      </c>
      <c r="S195" s="66">
        <v>440550</v>
      </c>
      <c r="T195" s="110">
        <v>0</v>
      </c>
      <c r="U195" s="66"/>
      <c r="V195" s="66">
        <v>440550</v>
      </c>
      <c r="W195" s="64" t="s">
        <v>1880</v>
      </c>
    </row>
    <row r="196" spans="1:29" x14ac:dyDescent="0.25">
      <c r="A196" s="106">
        <v>193</v>
      </c>
      <c r="B196" s="107" t="s">
        <v>1481</v>
      </c>
      <c r="C196" s="146" t="s">
        <v>1478</v>
      </c>
      <c r="D196" s="62" t="s">
        <v>1482</v>
      </c>
      <c r="E196" s="62" t="s">
        <v>56</v>
      </c>
      <c r="F196" s="62" t="s">
        <v>1855</v>
      </c>
      <c r="G196" s="126" t="s">
        <v>1476</v>
      </c>
      <c r="H196" s="126" t="s">
        <v>58</v>
      </c>
      <c r="I196" s="126" t="s">
        <v>59</v>
      </c>
      <c r="J196" s="126" t="s">
        <v>1477</v>
      </c>
      <c r="K196" s="62" t="s">
        <v>1483</v>
      </c>
      <c r="L196" s="62" t="s">
        <v>1484</v>
      </c>
      <c r="M196" s="126" t="s">
        <v>3</v>
      </c>
      <c r="N196" s="127" t="s">
        <v>51</v>
      </c>
      <c r="O196" s="126" t="s">
        <v>52</v>
      </c>
      <c r="P196" s="108">
        <v>117</v>
      </c>
      <c r="Q196" s="109">
        <v>8900</v>
      </c>
      <c r="R196" s="66">
        <v>1041300</v>
      </c>
      <c r="S196" s="66">
        <v>312390</v>
      </c>
      <c r="T196" s="110">
        <v>0</v>
      </c>
      <c r="U196" s="66"/>
      <c r="V196" s="66">
        <v>312390</v>
      </c>
      <c r="W196" s="64" t="s">
        <v>1881</v>
      </c>
    </row>
    <row r="197" spans="1:29" x14ac:dyDescent="0.25">
      <c r="A197" s="106">
        <v>194</v>
      </c>
      <c r="B197" s="107" t="s">
        <v>1485</v>
      </c>
      <c r="C197" s="146" t="s">
        <v>1478</v>
      </c>
      <c r="D197" s="62" t="s">
        <v>1486</v>
      </c>
      <c r="E197" s="62" t="s">
        <v>43</v>
      </c>
      <c r="F197" s="62" t="s">
        <v>1855</v>
      </c>
      <c r="G197" s="126" t="s">
        <v>1476</v>
      </c>
      <c r="H197" s="126" t="s">
        <v>58</v>
      </c>
      <c r="I197" s="126" t="s">
        <v>59</v>
      </c>
      <c r="J197" s="126" t="s">
        <v>1477</v>
      </c>
      <c r="K197" s="62" t="s">
        <v>1487</v>
      </c>
      <c r="L197" s="62" t="s">
        <v>1488</v>
      </c>
      <c r="M197" s="126" t="s">
        <v>3</v>
      </c>
      <c r="N197" s="127" t="s">
        <v>51</v>
      </c>
      <c r="O197" s="126" t="s">
        <v>52</v>
      </c>
      <c r="P197" s="108">
        <v>119</v>
      </c>
      <c r="Q197" s="109">
        <v>8900</v>
      </c>
      <c r="R197" s="66">
        <v>1059100</v>
      </c>
      <c r="S197" s="66">
        <v>317730</v>
      </c>
      <c r="T197" s="112"/>
      <c r="U197" s="66"/>
      <c r="V197" s="66">
        <v>317730</v>
      </c>
      <c r="W197" s="64" t="s">
        <v>1882</v>
      </c>
    </row>
    <row r="198" spans="1:29" x14ac:dyDescent="0.25">
      <c r="A198" s="106">
        <v>195</v>
      </c>
      <c r="B198" s="107" t="s">
        <v>1733</v>
      </c>
      <c r="C198" s="146" t="s">
        <v>1478</v>
      </c>
      <c r="D198" s="62" t="s">
        <v>1734</v>
      </c>
      <c r="E198" s="62" t="s">
        <v>43</v>
      </c>
      <c r="F198" s="62" t="s">
        <v>1855</v>
      </c>
      <c r="G198" s="126" t="s">
        <v>1476</v>
      </c>
      <c r="H198" s="126" t="s">
        <v>58</v>
      </c>
      <c r="I198" s="126" t="s">
        <v>59</v>
      </c>
      <c r="J198" s="126" t="s">
        <v>1735</v>
      </c>
      <c r="K198" s="62" t="s">
        <v>1736</v>
      </c>
      <c r="L198" s="62" t="s">
        <v>1737</v>
      </c>
      <c r="M198" s="126" t="s">
        <v>3</v>
      </c>
      <c r="N198" s="127" t="s">
        <v>51</v>
      </c>
      <c r="O198" s="126" t="s">
        <v>52</v>
      </c>
      <c r="P198" s="108">
        <v>74</v>
      </c>
      <c r="Q198" s="109">
        <v>8900</v>
      </c>
      <c r="R198" s="66">
        <v>658600</v>
      </c>
      <c r="S198" s="66">
        <v>197580</v>
      </c>
      <c r="T198" s="112">
        <v>-80000</v>
      </c>
      <c r="U198" s="66">
        <v>117580</v>
      </c>
      <c r="V198" s="66">
        <v>117580</v>
      </c>
      <c r="W198" s="64" t="s">
        <v>1880</v>
      </c>
    </row>
    <row r="199" spans="1:29" x14ac:dyDescent="0.25">
      <c r="A199" s="106">
        <v>196</v>
      </c>
      <c r="B199" s="107" t="s">
        <v>1672</v>
      </c>
      <c r="C199" s="146" t="s">
        <v>1478</v>
      </c>
      <c r="D199" s="62" t="s">
        <v>1673</v>
      </c>
      <c r="E199" s="62" t="s">
        <v>43</v>
      </c>
      <c r="F199" s="62" t="s">
        <v>1837</v>
      </c>
      <c r="G199" s="126" t="s">
        <v>450</v>
      </c>
      <c r="H199" s="126" t="s">
        <v>45</v>
      </c>
      <c r="I199" s="126" t="s">
        <v>46</v>
      </c>
      <c r="J199" s="126" t="s">
        <v>1501</v>
      </c>
      <c r="K199" s="62" t="s">
        <v>1674</v>
      </c>
      <c r="L199" s="62" t="s">
        <v>1675</v>
      </c>
      <c r="M199" s="126" t="s">
        <v>3</v>
      </c>
      <c r="N199" s="127" t="s">
        <v>51</v>
      </c>
      <c r="O199" s="126" t="s">
        <v>52</v>
      </c>
      <c r="P199" s="108">
        <v>74</v>
      </c>
      <c r="Q199" s="109">
        <v>8900</v>
      </c>
      <c r="R199" s="66">
        <v>658600</v>
      </c>
      <c r="S199" s="66">
        <v>197580</v>
      </c>
      <c r="T199" s="110">
        <v>0</v>
      </c>
      <c r="U199" s="66"/>
      <c r="V199" s="66">
        <v>197580</v>
      </c>
      <c r="W199" s="64" t="s">
        <v>1881</v>
      </c>
    </row>
    <row r="200" spans="1:29" x14ac:dyDescent="0.25">
      <c r="A200" s="106">
        <v>197</v>
      </c>
      <c r="B200" s="107" t="s">
        <v>1742</v>
      </c>
      <c r="C200" s="146" t="s">
        <v>1478</v>
      </c>
      <c r="D200" s="62" t="s">
        <v>1743</v>
      </c>
      <c r="E200" s="62" t="s">
        <v>43</v>
      </c>
      <c r="F200" s="62" t="s">
        <v>1855</v>
      </c>
      <c r="G200" s="126" t="s">
        <v>1476</v>
      </c>
      <c r="H200" s="126" t="s">
        <v>58</v>
      </c>
      <c r="I200" s="126" t="s">
        <v>59</v>
      </c>
      <c r="J200" s="126" t="s">
        <v>1501</v>
      </c>
      <c r="K200" s="113" t="s">
        <v>1744</v>
      </c>
      <c r="L200" s="62" t="s">
        <v>1745</v>
      </c>
      <c r="M200" s="126" t="s">
        <v>3</v>
      </c>
      <c r="N200" s="127" t="s">
        <v>51</v>
      </c>
      <c r="O200" s="126" t="s">
        <v>52</v>
      </c>
      <c r="P200" s="108">
        <v>226</v>
      </c>
      <c r="Q200" s="109">
        <v>8900</v>
      </c>
      <c r="R200" s="66">
        <v>2011400</v>
      </c>
      <c r="S200" s="66">
        <v>603420</v>
      </c>
      <c r="T200" s="110">
        <v>0</v>
      </c>
      <c r="U200" s="66"/>
      <c r="V200" s="66">
        <v>603420</v>
      </c>
      <c r="W200" s="64" t="s">
        <v>1880</v>
      </c>
    </row>
    <row r="201" spans="1:29" x14ac:dyDescent="0.25">
      <c r="A201" s="106">
        <v>198</v>
      </c>
      <c r="B201" s="107" t="s">
        <v>1775</v>
      </c>
      <c r="C201" s="146" t="s">
        <v>1478</v>
      </c>
      <c r="D201" s="62" t="s">
        <v>1776</v>
      </c>
      <c r="E201" s="62" t="s">
        <v>56</v>
      </c>
      <c r="F201" s="62" t="s">
        <v>1833</v>
      </c>
      <c r="G201" s="126" t="s">
        <v>179</v>
      </c>
      <c r="H201" s="126" t="s">
        <v>45</v>
      </c>
      <c r="I201" s="126" t="s">
        <v>46</v>
      </c>
      <c r="J201" s="126" t="s">
        <v>1735</v>
      </c>
      <c r="K201" s="62" t="s">
        <v>1777</v>
      </c>
      <c r="L201" s="62" t="s">
        <v>1778</v>
      </c>
      <c r="M201" s="126" t="s">
        <v>3</v>
      </c>
      <c r="N201" s="127" t="s">
        <v>51</v>
      </c>
      <c r="O201" s="126" t="s">
        <v>52</v>
      </c>
      <c r="P201" s="108">
        <v>60</v>
      </c>
      <c r="Q201" s="109">
        <v>8900</v>
      </c>
      <c r="R201" s="66">
        <v>534000</v>
      </c>
      <c r="S201" s="66">
        <v>160200</v>
      </c>
      <c r="T201" s="110">
        <v>0</v>
      </c>
      <c r="U201" s="66"/>
      <c r="V201" s="66">
        <v>160200</v>
      </c>
      <c r="W201" s="64" t="s">
        <v>1882</v>
      </c>
    </row>
    <row r="202" spans="1:29" x14ac:dyDescent="0.25">
      <c r="A202" s="106">
        <v>199</v>
      </c>
      <c r="B202" s="107" t="s">
        <v>1746</v>
      </c>
      <c r="C202" s="146" t="s">
        <v>1478</v>
      </c>
      <c r="D202" s="62" t="s">
        <v>1747</v>
      </c>
      <c r="E202" s="62" t="s">
        <v>56</v>
      </c>
      <c r="F202" s="62" t="s">
        <v>1855</v>
      </c>
      <c r="G202" s="126" t="s">
        <v>1476</v>
      </c>
      <c r="H202" s="126" t="s">
        <v>58</v>
      </c>
      <c r="I202" s="126" t="s">
        <v>59</v>
      </c>
      <c r="J202" s="126" t="s">
        <v>1501</v>
      </c>
      <c r="K202" s="62" t="s">
        <v>1748</v>
      </c>
      <c r="L202" s="62" t="s">
        <v>1749</v>
      </c>
      <c r="M202" s="126" t="s">
        <v>3</v>
      </c>
      <c r="N202" s="127" t="s">
        <v>51</v>
      </c>
      <c r="O202" s="126" t="s">
        <v>52</v>
      </c>
      <c r="P202" s="108">
        <v>272</v>
      </c>
      <c r="Q202" s="109">
        <v>8900</v>
      </c>
      <c r="R202" s="66">
        <v>2420800</v>
      </c>
      <c r="S202" s="66">
        <v>726240</v>
      </c>
      <c r="T202" s="110">
        <v>0</v>
      </c>
      <c r="U202" s="66"/>
      <c r="V202" s="66">
        <v>726240</v>
      </c>
      <c r="W202" s="64" t="s">
        <v>1880</v>
      </c>
    </row>
    <row r="203" spans="1:29" x14ac:dyDescent="0.25">
      <c r="A203" s="106">
        <v>200</v>
      </c>
      <c r="B203" s="107" t="s">
        <v>1750</v>
      </c>
      <c r="C203" s="146" t="s">
        <v>1478</v>
      </c>
      <c r="D203" s="62" t="s">
        <v>1751</v>
      </c>
      <c r="E203" s="62" t="s">
        <v>56</v>
      </c>
      <c r="F203" s="62" t="s">
        <v>1833</v>
      </c>
      <c r="G203" s="126" t="s">
        <v>179</v>
      </c>
      <c r="H203" s="126" t="s">
        <v>45</v>
      </c>
      <c r="I203" s="126" t="s">
        <v>46</v>
      </c>
      <c r="J203" s="126" t="s">
        <v>1501</v>
      </c>
      <c r="K203" s="62" t="s">
        <v>1752</v>
      </c>
      <c r="L203" s="62" t="s">
        <v>1753</v>
      </c>
      <c r="M203" s="126" t="s">
        <v>3</v>
      </c>
      <c r="N203" s="127" t="s">
        <v>51</v>
      </c>
      <c r="O203" s="126" t="s">
        <v>52</v>
      </c>
      <c r="P203" s="108">
        <v>145</v>
      </c>
      <c r="Q203" s="109">
        <v>8900</v>
      </c>
      <c r="R203" s="66">
        <v>1290500</v>
      </c>
      <c r="S203" s="66">
        <v>387150</v>
      </c>
      <c r="T203" s="110">
        <v>0</v>
      </c>
      <c r="U203" s="66"/>
      <c r="V203" s="66">
        <v>387150</v>
      </c>
      <c r="W203" s="64" t="s">
        <v>1880</v>
      </c>
    </row>
    <row r="204" spans="1:29" x14ac:dyDescent="0.25">
      <c r="A204" s="106">
        <v>201</v>
      </c>
      <c r="B204" s="107" t="s">
        <v>1754</v>
      </c>
      <c r="C204" s="146" t="s">
        <v>1478</v>
      </c>
      <c r="D204" s="62" t="s">
        <v>1755</v>
      </c>
      <c r="E204" s="62" t="s">
        <v>56</v>
      </c>
      <c r="F204" s="62" t="s">
        <v>1855</v>
      </c>
      <c r="G204" s="126" t="s">
        <v>1476</v>
      </c>
      <c r="H204" s="126" t="s">
        <v>58</v>
      </c>
      <c r="I204" s="126" t="s">
        <v>59</v>
      </c>
      <c r="J204" s="126" t="s">
        <v>1501</v>
      </c>
      <c r="K204" s="62" t="s">
        <v>1756</v>
      </c>
      <c r="L204" s="62" t="s">
        <v>1757</v>
      </c>
      <c r="M204" s="126" t="s">
        <v>3</v>
      </c>
      <c r="N204" s="127" t="s">
        <v>51</v>
      </c>
      <c r="O204" s="126" t="s">
        <v>52</v>
      </c>
      <c r="P204" s="108">
        <v>104</v>
      </c>
      <c r="Q204" s="109">
        <v>8900</v>
      </c>
      <c r="R204" s="66">
        <v>925600</v>
      </c>
      <c r="S204" s="66">
        <v>277680</v>
      </c>
      <c r="T204" s="110">
        <v>0</v>
      </c>
      <c r="U204" s="66"/>
      <c r="V204" s="66">
        <v>277680</v>
      </c>
      <c r="W204" s="64" t="s">
        <v>1881</v>
      </c>
    </row>
    <row r="205" spans="1:29" x14ac:dyDescent="0.25">
      <c r="A205" s="106">
        <v>202</v>
      </c>
      <c r="B205" s="107" t="s">
        <v>112</v>
      </c>
      <c r="C205" s="62" t="s">
        <v>48</v>
      </c>
      <c r="D205" s="62" t="s">
        <v>113</v>
      </c>
      <c r="E205" s="62" t="s">
        <v>56</v>
      </c>
      <c r="F205" s="62" t="s">
        <v>1826</v>
      </c>
      <c r="G205" s="126" t="s">
        <v>57</v>
      </c>
      <c r="H205" s="126" t="s">
        <v>58</v>
      </c>
      <c r="I205" s="126" t="s">
        <v>59</v>
      </c>
      <c r="J205" s="126" t="s">
        <v>96</v>
      </c>
      <c r="K205" s="62" t="s">
        <v>114</v>
      </c>
      <c r="L205" s="62" t="s">
        <v>115</v>
      </c>
      <c r="M205" s="126" t="s">
        <v>3</v>
      </c>
      <c r="N205" s="127" t="s">
        <v>51</v>
      </c>
      <c r="O205" s="126" t="s">
        <v>52</v>
      </c>
      <c r="P205" s="108">
        <v>26</v>
      </c>
      <c r="Q205" s="109">
        <v>8900</v>
      </c>
      <c r="R205" s="66">
        <v>231400</v>
      </c>
      <c r="S205" s="66">
        <v>69420</v>
      </c>
      <c r="T205" s="110">
        <v>0</v>
      </c>
      <c r="U205" s="66"/>
      <c r="V205" s="66">
        <v>69420</v>
      </c>
      <c r="W205" s="64" t="s">
        <v>1881</v>
      </c>
    </row>
    <row r="206" spans="1:29" x14ac:dyDescent="0.25">
      <c r="A206" s="106">
        <v>203</v>
      </c>
      <c r="B206" s="107" t="s">
        <v>99</v>
      </c>
      <c r="C206" s="62" t="s">
        <v>48</v>
      </c>
      <c r="D206" s="62" t="s">
        <v>100</v>
      </c>
      <c r="E206" s="62" t="s">
        <v>56</v>
      </c>
      <c r="F206" s="62" t="s">
        <v>1826</v>
      </c>
      <c r="G206" s="126" t="s">
        <v>57</v>
      </c>
      <c r="H206" s="126" t="s">
        <v>58</v>
      </c>
      <c r="I206" s="126" t="s">
        <v>59</v>
      </c>
      <c r="J206" s="126" t="s">
        <v>96</v>
      </c>
      <c r="K206" s="62" t="s">
        <v>97</v>
      </c>
      <c r="L206" s="62" t="s">
        <v>98</v>
      </c>
      <c r="M206" s="126" t="s">
        <v>3</v>
      </c>
      <c r="N206" s="127" t="s">
        <v>53</v>
      </c>
      <c r="O206" s="126" t="s">
        <v>52</v>
      </c>
      <c r="P206" s="108">
        <v>74</v>
      </c>
      <c r="Q206" s="109">
        <v>8900</v>
      </c>
      <c r="R206" s="66">
        <v>658600</v>
      </c>
      <c r="S206" s="66">
        <v>197580</v>
      </c>
      <c r="T206" s="110">
        <v>0</v>
      </c>
      <c r="U206" s="66"/>
      <c r="V206" s="66">
        <v>197580</v>
      </c>
      <c r="W206" s="64" t="s">
        <v>1881</v>
      </c>
      <c r="AC206" s="125"/>
    </row>
    <row r="207" spans="1:29" x14ac:dyDescent="0.25">
      <c r="A207" s="106">
        <v>204</v>
      </c>
      <c r="B207" s="114" t="s">
        <v>106</v>
      </c>
      <c r="C207" s="115" t="s">
        <v>48</v>
      </c>
      <c r="D207" s="115" t="s">
        <v>107</v>
      </c>
      <c r="E207" s="115" t="s">
        <v>56</v>
      </c>
      <c r="F207" s="115" t="s">
        <v>1826</v>
      </c>
      <c r="G207" s="126" t="s">
        <v>57</v>
      </c>
      <c r="H207" s="126" t="s">
        <v>58</v>
      </c>
      <c r="I207" s="126" t="s">
        <v>59</v>
      </c>
      <c r="J207" s="126" t="s">
        <v>96</v>
      </c>
      <c r="K207" s="115" t="s">
        <v>108</v>
      </c>
      <c r="L207" s="115" t="s">
        <v>109</v>
      </c>
      <c r="M207" s="126" t="s">
        <v>3</v>
      </c>
      <c r="N207" s="127" t="s">
        <v>51</v>
      </c>
      <c r="O207" s="126" t="s">
        <v>52</v>
      </c>
      <c r="P207" s="117">
        <v>44</v>
      </c>
      <c r="Q207" s="118">
        <v>8900</v>
      </c>
      <c r="R207" s="119">
        <v>391600</v>
      </c>
      <c r="S207" s="119">
        <v>117480</v>
      </c>
      <c r="T207" s="110">
        <v>0</v>
      </c>
      <c r="U207" s="119"/>
      <c r="V207" s="119">
        <v>117480</v>
      </c>
      <c r="W207" s="116" t="s">
        <v>1880</v>
      </c>
    </row>
    <row r="208" spans="1:29" x14ac:dyDescent="0.25">
      <c r="B208" s="121" t="s">
        <v>1884</v>
      </c>
      <c r="C208" s="121"/>
      <c r="D208" s="121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2">
        <f t="shared" ref="P208:V208" si="0">SUM(P4:P207)</f>
        <v>30407</v>
      </c>
      <c r="Q208" s="122">
        <f t="shared" si="0"/>
        <v>1815600</v>
      </c>
      <c r="R208" s="122">
        <f t="shared" si="0"/>
        <v>270622300</v>
      </c>
      <c r="S208" s="122">
        <f t="shared" si="0"/>
        <v>81186690</v>
      </c>
      <c r="T208" s="122">
        <f t="shared" si="0"/>
        <v>-821590</v>
      </c>
      <c r="U208" s="122">
        <f t="shared" si="0"/>
        <v>22250340</v>
      </c>
      <c r="V208" s="123">
        <f t="shared" si="0"/>
        <v>80565100</v>
      </c>
      <c r="W208" s="128"/>
    </row>
    <row r="209" spans="4:23" x14ac:dyDescent="0.25">
      <c r="W209" s="127"/>
    </row>
    <row r="210" spans="4:23" x14ac:dyDescent="0.25">
      <c r="W210" s="127"/>
    </row>
    <row r="211" spans="4:23" x14ac:dyDescent="0.25">
      <c r="W211" s="127"/>
    </row>
    <row r="212" spans="4:23" x14ac:dyDescent="0.25">
      <c r="W212" s="127"/>
    </row>
    <row r="213" spans="4:23" x14ac:dyDescent="0.25">
      <c r="W213" s="127"/>
    </row>
    <row r="214" spans="4:23" x14ac:dyDescent="0.25">
      <c r="W214" s="127"/>
    </row>
    <row r="215" spans="4:23" x14ac:dyDescent="0.25">
      <c r="W215" s="127"/>
    </row>
    <row r="216" spans="4:23" x14ac:dyDescent="0.25">
      <c r="W216" s="127"/>
    </row>
    <row r="217" spans="4:23" x14ac:dyDescent="0.25">
      <c r="W217" s="127"/>
    </row>
    <row r="218" spans="4:23" x14ac:dyDescent="0.25">
      <c r="W218" s="127"/>
    </row>
    <row r="219" spans="4:23" x14ac:dyDescent="0.25">
      <c r="W219" s="127"/>
    </row>
    <row r="220" spans="4:23" x14ac:dyDescent="0.25">
      <c r="D220" s="6" t="s">
        <v>1893</v>
      </c>
      <c r="W220" s="127"/>
    </row>
    <row r="221" spans="4:23" x14ac:dyDescent="0.25">
      <c r="W221" s="127"/>
    </row>
    <row r="222" spans="4:23" x14ac:dyDescent="0.25">
      <c r="W222" s="127"/>
    </row>
    <row r="223" spans="4:23" x14ac:dyDescent="0.25">
      <c r="W223" s="127"/>
    </row>
    <row r="224" spans="4:23" x14ac:dyDescent="0.25">
      <c r="W224" s="127"/>
    </row>
    <row r="225" spans="23:23" x14ac:dyDescent="0.25">
      <c r="W225" s="127"/>
    </row>
    <row r="226" spans="23:23" x14ac:dyDescent="0.25">
      <c r="W226" s="127"/>
    </row>
    <row r="227" spans="23:23" x14ac:dyDescent="0.25">
      <c r="W227" s="127"/>
    </row>
    <row r="228" spans="23:23" x14ac:dyDescent="0.25">
      <c r="W228" s="127"/>
    </row>
    <row r="229" spans="23:23" x14ac:dyDescent="0.25">
      <c r="W229" s="127"/>
    </row>
    <row r="230" spans="23:23" x14ac:dyDescent="0.25">
      <c r="W230" s="127"/>
    </row>
    <row r="231" spans="23:23" x14ac:dyDescent="0.25">
      <c r="W231" s="127"/>
    </row>
    <row r="232" spans="23:23" x14ac:dyDescent="0.25">
      <c r="W232" s="127"/>
    </row>
  </sheetData>
  <phoneticPr fontId="34" type="noConversion"/>
  <conditionalFormatting sqref="B3:B160">
    <cfRule type="duplicateValues" dxfId="9" priority="9"/>
  </conditionalFormatting>
  <conditionalFormatting sqref="B161:B207">
    <cfRule type="duplicateValues" dxfId="8" priority="1"/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146C-7F72-4B41-8434-8C3F5D1FDA5F}">
  <dimension ref="A1:BC442"/>
  <sheetViews>
    <sheetView workbookViewId="0">
      <selection activeCell="CE14" sqref="CE14"/>
    </sheetView>
  </sheetViews>
  <sheetFormatPr defaultRowHeight="15" x14ac:dyDescent="0.25"/>
  <cols>
    <col min="1" max="1" width="9.140625" style="6"/>
    <col min="2" max="2" width="16.7109375" style="9" customWidth="1"/>
    <col min="3" max="3" width="29" style="9" customWidth="1"/>
    <col min="4" max="4" width="10.140625" style="9" customWidth="1"/>
    <col min="5" max="5" width="15.140625" style="9" hidden="1" customWidth="1"/>
    <col min="6" max="6" width="46.7109375" style="9" hidden="1" customWidth="1"/>
    <col min="7" max="7" width="19.7109375" style="9" hidden="1" customWidth="1"/>
    <col min="8" max="8" width="27.85546875" style="9" hidden="1" customWidth="1"/>
    <col min="9" max="9" width="12.7109375" style="9" customWidth="1"/>
    <col min="10" max="10" width="9.140625" style="9"/>
    <col min="11" max="11" width="11.140625" style="9" customWidth="1"/>
    <col min="12" max="12" width="29.42578125" style="9" customWidth="1"/>
    <col min="13" max="13" width="12.28515625" style="9" customWidth="1"/>
    <col min="14" max="14" width="12.7109375" style="9" customWidth="1"/>
    <col min="15" max="15" width="18.42578125" style="9" customWidth="1"/>
    <col min="16" max="16" width="10.7109375" style="9" hidden="1" customWidth="1"/>
    <col min="17" max="17" width="10.7109375" style="10" hidden="1" customWidth="1"/>
    <col min="18" max="18" width="10.7109375" style="11" hidden="1" customWidth="1"/>
    <col min="19" max="19" width="10.7109375" style="12" hidden="1" customWidth="1"/>
    <col min="20" max="20" width="10.7109375" style="13" customWidth="1"/>
    <col min="21" max="21" width="10.7109375" style="9" hidden="1" customWidth="1"/>
    <col min="22" max="22" width="10.7109375" style="10" hidden="1" customWidth="1"/>
    <col min="23" max="23" width="10.7109375" style="11" hidden="1" customWidth="1"/>
    <col min="24" max="24" width="10.7109375" style="12" hidden="1" customWidth="1"/>
    <col min="25" max="25" width="10.7109375" style="13" hidden="1" customWidth="1"/>
    <col min="26" max="26" width="10.7109375" style="9" hidden="1" customWidth="1"/>
    <col min="27" max="27" width="10.7109375" style="10" hidden="1" customWidth="1"/>
    <col min="28" max="28" width="10.7109375" style="11" hidden="1" customWidth="1"/>
    <col min="29" max="29" width="10.7109375" style="12" hidden="1" customWidth="1"/>
    <col min="30" max="30" width="10.7109375" style="13" hidden="1" customWidth="1"/>
    <col min="31" max="31" width="10.7109375" style="10" hidden="1" customWidth="1"/>
    <col min="32" max="32" width="10.7109375" style="11" hidden="1" customWidth="1"/>
    <col min="33" max="33" width="10.7109375" style="12" hidden="1" customWidth="1"/>
    <col min="34" max="34" width="10.7109375" style="13" hidden="1" customWidth="1"/>
    <col min="35" max="36" width="10.7109375" style="9" hidden="1" customWidth="1"/>
    <col min="37" max="37" width="13.140625" style="9" hidden="1" customWidth="1"/>
    <col min="38" max="39" width="12.7109375" style="9" hidden="1" customWidth="1"/>
    <col min="40" max="40" width="14.28515625" style="9" hidden="1" customWidth="1"/>
    <col min="41" max="41" width="14.28515625" style="10" hidden="1" customWidth="1"/>
    <col min="42" max="42" width="14.28515625" style="11" hidden="1" customWidth="1"/>
    <col min="43" max="43" width="14.28515625" style="12" hidden="1" customWidth="1"/>
    <col min="44" max="44" width="10.7109375" style="13" hidden="1" customWidth="1"/>
    <col min="45" max="45" width="11.85546875" style="14" hidden="1" customWidth="1"/>
    <col min="46" max="47" width="13.7109375" style="9" hidden="1" customWidth="1"/>
    <col min="48" max="48" width="13.7109375" style="15" hidden="1" customWidth="1"/>
    <col min="49" max="49" width="13.7109375" style="16" hidden="1" customWidth="1"/>
    <col min="50" max="50" width="13.7109375" style="17" hidden="1" customWidth="1"/>
    <col min="51" max="51" width="13.7109375" style="18" hidden="1" customWidth="1"/>
    <col min="52" max="52" width="10.7109375" style="13" hidden="1" customWidth="1"/>
    <col min="53" max="53" width="12.85546875" style="14" hidden="1" customWidth="1"/>
    <col min="54" max="54" width="12.85546875" style="78" customWidth="1"/>
    <col min="55" max="55" width="21.42578125" style="15" customWidth="1"/>
    <col min="56" max="16384" width="9.140625" style="6"/>
  </cols>
  <sheetData>
    <row r="1" spans="1:55" x14ac:dyDescent="0.25">
      <c r="B1" s="7" t="s">
        <v>0</v>
      </c>
      <c r="C1" s="8">
        <v>2024</v>
      </c>
    </row>
    <row r="2" spans="1:55" x14ac:dyDescent="0.25">
      <c r="B2" s="7" t="s">
        <v>1</v>
      </c>
      <c r="C2" s="8">
        <v>3</v>
      </c>
    </row>
    <row r="3" spans="1:55" x14ac:dyDescent="0.25">
      <c r="B3" s="7" t="s">
        <v>2</v>
      </c>
      <c r="C3" s="8" t="s">
        <v>3</v>
      </c>
    </row>
    <row r="4" spans="1:55" x14ac:dyDescent="0.25">
      <c r="B4" s="7" t="s">
        <v>4</v>
      </c>
      <c r="C4" s="19" t="s">
        <v>5</v>
      </c>
      <c r="D4" s="19"/>
      <c r="E4" s="8"/>
      <c r="F4" s="8"/>
      <c r="G4" s="8"/>
      <c r="H4" s="19"/>
      <c r="I4" s="19"/>
      <c r="J4" s="19"/>
      <c r="K4" s="19"/>
      <c r="L4" s="19"/>
      <c r="M4" s="19"/>
      <c r="N4" s="8"/>
      <c r="O4" s="19"/>
      <c r="P4" s="19"/>
      <c r="Q4" s="20"/>
      <c r="R4" s="21"/>
      <c r="S4" s="22"/>
      <c r="T4" s="23"/>
      <c r="U4" s="19"/>
      <c r="V4" s="20"/>
      <c r="W4" s="21"/>
      <c r="X4" s="22"/>
      <c r="Y4" s="23"/>
      <c r="Z4" s="19"/>
      <c r="AA4" s="20"/>
      <c r="AB4" s="21"/>
      <c r="AC4" s="22"/>
      <c r="AD4" s="23"/>
      <c r="AE4" s="20"/>
      <c r="AF4" s="21"/>
      <c r="AG4" s="22"/>
      <c r="AH4" s="23"/>
      <c r="AI4" s="19"/>
      <c r="AJ4" s="19"/>
      <c r="AK4" s="19"/>
      <c r="AL4" s="19"/>
      <c r="AM4" s="19"/>
      <c r="AN4" s="19"/>
      <c r="AO4" s="20"/>
      <c r="AP4" s="21"/>
      <c r="AQ4" s="22"/>
      <c r="AR4" s="23"/>
      <c r="AS4" s="24"/>
      <c r="AT4" s="19"/>
      <c r="AU4" s="19"/>
      <c r="AV4" s="19"/>
      <c r="AW4" s="20"/>
      <c r="AX4" s="21"/>
      <c r="AY4" s="22"/>
      <c r="AZ4" s="23"/>
      <c r="BA4" s="24"/>
      <c r="BB4" s="79"/>
      <c r="BC4" s="19"/>
    </row>
    <row r="5" spans="1:55" x14ac:dyDescent="0.25">
      <c r="B5" s="7" t="s">
        <v>6</v>
      </c>
      <c r="C5" s="19" t="s">
        <v>7</v>
      </c>
      <c r="D5" s="19"/>
      <c r="E5" s="8"/>
      <c r="F5" s="8"/>
      <c r="G5" s="8"/>
      <c r="H5" s="19"/>
      <c r="I5" s="19"/>
      <c r="J5" s="19"/>
      <c r="K5" s="19"/>
      <c r="L5" s="19"/>
      <c r="M5" s="19"/>
      <c r="N5" s="8"/>
      <c r="O5" s="19"/>
      <c r="P5" s="19"/>
      <c r="Q5" s="20"/>
      <c r="R5" s="21"/>
      <c r="S5" s="22"/>
      <c r="T5" s="23"/>
      <c r="U5" s="19"/>
      <c r="V5" s="20"/>
      <c r="W5" s="21"/>
      <c r="X5" s="22"/>
      <c r="Y5" s="23"/>
      <c r="Z5" s="19"/>
      <c r="AA5" s="20"/>
      <c r="AB5" s="21"/>
      <c r="AC5" s="22"/>
      <c r="AD5" s="23"/>
      <c r="AE5" s="20"/>
      <c r="AF5" s="21"/>
      <c r="AG5" s="22"/>
      <c r="AH5" s="23"/>
      <c r="AI5" s="19"/>
      <c r="AJ5" s="19"/>
      <c r="AK5" s="19"/>
      <c r="AL5" s="19"/>
      <c r="AM5" s="19"/>
      <c r="AN5" s="19"/>
      <c r="AO5" s="20"/>
      <c r="AP5" s="21"/>
      <c r="AQ5" s="22"/>
      <c r="AR5" s="23"/>
      <c r="AS5" s="24"/>
      <c r="AT5" s="19"/>
      <c r="AU5" s="19"/>
      <c r="AV5" s="19"/>
      <c r="AW5" s="20"/>
      <c r="AX5" s="21"/>
      <c r="AY5" s="22"/>
      <c r="AZ5" s="23"/>
      <c r="BA5" s="24"/>
      <c r="BB5" s="79"/>
      <c r="BC5" s="19"/>
    </row>
    <row r="6" spans="1:55" x14ac:dyDescent="0.25">
      <c r="B6" s="7" t="s">
        <v>8</v>
      </c>
      <c r="C6" s="19" t="s">
        <v>5</v>
      </c>
      <c r="D6" s="19"/>
      <c r="E6" s="8"/>
      <c r="F6" s="8"/>
      <c r="G6" s="8"/>
      <c r="H6" s="19"/>
      <c r="I6" s="19"/>
      <c r="J6" s="19"/>
      <c r="K6" s="19"/>
      <c r="L6" s="19"/>
      <c r="M6" s="19"/>
      <c r="N6" s="8"/>
      <c r="O6" s="19"/>
      <c r="P6" s="19"/>
      <c r="Q6" s="20"/>
      <c r="R6" s="21"/>
      <c r="S6" s="22"/>
      <c r="T6" s="23"/>
      <c r="U6" s="19"/>
      <c r="V6" s="20"/>
      <c r="W6" s="21"/>
      <c r="X6" s="22"/>
      <c r="Y6" s="23"/>
      <c r="Z6" s="19"/>
      <c r="AA6" s="20"/>
      <c r="AB6" s="21"/>
      <c r="AC6" s="22"/>
      <c r="AD6" s="23"/>
      <c r="AE6" s="20"/>
      <c r="AF6" s="21"/>
      <c r="AG6" s="22"/>
      <c r="AH6" s="23"/>
      <c r="AI6" s="19"/>
      <c r="AJ6" s="19"/>
      <c r="AK6" s="19"/>
      <c r="AL6" s="19"/>
      <c r="AM6" s="19"/>
      <c r="AN6" s="19"/>
      <c r="AO6" s="20"/>
      <c r="AP6" s="21"/>
      <c r="AQ6" s="22"/>
      <c r="AR6" s="23"/>
      <c r="AS6" s="24"/>
      <c r="AT6" s="19"/>
      <c r="AU6" s="19"/>
      <c r="AV6" s="19"/>
      <c r="AW6" s="20"/>
      <c r="AX6" s="21"/>
      <c r="AY6" s="22"/>
      <c r="AZ6" s="23"/>
      <c r="BA6" s="24"/>
      <c r="BB6" s="79"/>
      <c r="BC6" s="19"/>
    </row>
    <row r="7" spans="1:55" x14ac:dyDescent="0.25">
      <c r="B7" s="7" t="s">
        <v>9</v>
      </c>
      <c r="C7" s="19" t="s">
        <v>5</v>
      </c>
      <c r="D7" s="19"/>
      <c r="E7" s="8"/>
      <c r="F7" s="8"/>
      <c r="G7" s="8"/>
      <c r="H7" s="19"/>
      <c r="I7" s="19"/>
      <c r="J7" s="19"/>
      <c r="K7" s="19"/>
      <c r="L7" s="19"/>
      <c r="M7" s="19"/>
      <c r="N7" s="8"/>
      <c r="O7" s="19"/>
      <c r="P7" s="19"/>
      <c r="Q7" s="20"/>
      <c r="R7" s="21"/>
      <c r="S7" s="22"/>
      <c r="T7" s="23"/>
      <c r="U7" s="19"/>
      <c r="V7" s="20"/>
      <c r="W7" s="21"/>
      <c r="X7" s="22"/>
      <c r="Y7" s="23"/>
      <c r="Z7" s="19"/>
      <c r="AA7" s="20"/>
      <c r="AB7" s="21"/>
      <c r="AC7" s="22"/>
      <c r="AD7" s="23"/>
      <c r="AE7" s="20"/>
      <c r="AF7" s="21"/>
      <c r="AG7" s="22"/>
      <c r="AH7" s="23"/>
      <c r="AI7" s="19"/>
      <c r="AJ7" s="19"/>
      <c r="AK7" s="19"/>
      <c r="AL7" s="19"/>
      <c r="AM7" s="19"/>
      <c r="AN7" s="19"/>
      <c r="AO7" s="20"/>
      <c r="AP7" s="21"/>
      <c r="AQ7" s="22"/>
      <c r="AR7" s="23"/>
      <c r="AS7" s="24"/>
      <c r="AT7" s="19"/>
      <c r="AU7" s="19"/>
      <c r="AV7" s="19"/>
      <c r="AW7" s="20"/>
      <c r="AX7" s="21"/>
      <c r="AY7" s="22"/>
      <c r="AZ7" s="23"/>
      <c r="BA7" s="24"/>
      <c r="BB7" s="79"/>
      <c r="BC7" s="19"/>
    </row>
    <row r="8" spans="1:55" x14ac:dyDescent="0.25">
      <c r="B8" s="7" t="s">
        <v>10</v>
      </c>
      <c r="C8" s="25">
        <v>45491.344850335598</v>
      </c>
    </row>
    <row r="9" spans="1:55" x14ac:dyDescent="0.25">
      <c r="B9" s="7" t="s">
        <v>11</v>
      </c>
      <c r="C9" s="8" t="s">
        <v>12</v>
      </c>
    </row>
    <row r="10" spans="1:55" ht="28.5" x14ac:dyDescent="0.25">
      <c r="D10" s="26" t="s">
        <v>1783</v>
      </c>
    </row>
    <row r="11" spans="1:55" s="38" customFormat="1" ht="114.75" x14ac:dyDescent="0.2">
      <c r="A11" s="27" t="s">
        <v>1784</v>
      </c>
      <c r="B11" s="28" t="s">
        <v>13</v>
      </c>
      <c r="C11" s="28" t="s">
        <v>14</v>
      </c>
      <c r="D11" s="28" t="s">
        <v>15</v>
      </c>
      <c r="E11" s="28" t="s">
        <v>1785</v>
      </c>
      <c r="F11" s="28" t="s">
        <v>16</v>
      </c>
      <c r="G11" s="28" t="s">
        <v>17</v>
      </c>
      <c r="H11" s="28" t="s">
        <v>18</v>
      </c>
      <c r="I11" s="28" t="s">
        <v>19</v>
      </c>
      <c r="J11" s="28" t="s">
        <v>20</v>
      </c>
      <c r="K11" s="28" t="s">
        <v>21</v>
      </c>
      <c r="L11" s="28" t="s">
        <v>22</v>
      </c>
      <c r="M11" s="28" t="s">
        <v>2</v>
      </c>
      <c r="N11" s="28" t="s">
        <v>23</v>
      </c>
      <c r="O11" s="28" t="s">
        <v>24</v>
      </c>
      <c r="P11" s="28" t="s">
        <v>1786</v>
      </c>
      <c r="Q11" s="29" t="s">
        <v>1787</v>
      </c>
      <c r="R11" s="30" t="s">
        <v>1788</v>
      </c>
      <c r="S11" s="31" t="s">
        <v>1789</v>
      </c>
      <c r="T11" s="32" t="s">
        <v>1790</v>
      </c>
      <c r="U11" s="29" t="s">
        <v>1791</v>
      </c>
      <c r="V11" s="29" t="s">
        <v>1792</v>
      </c>
      <c r="W11" s="30" t="s">
        <v>1793</v>
      </c>
      <c r="X11" s="31" t="s">
        <v>1794</v>
      </c>
      <c r="Y11" s="32" t="s">
        <v>1795</v>
      </c>
      <c r="Z11" s="29" t="s">
        <v>1796</v>
      </c>
      <c r="AA11" s="29" t="s">
        <v>1797</v>
      </c>
      <c r="AB11" s="30" t="s">
        <v>1798</v>
      </c>
      <c r="AC11" s="31" t="s">
        <v>1799</v>
      </c>
      <c r="AD11" s="32" t="s">
        <v>1800</v>
      </c>
      <c r="AE11" s="33" t="s">
        <v>1801</v>
      </c>
      <c r="AF11" s="34" t="s">
        <v>1802</v>
      </c>
      <c r="AG11" s="35" t="s">
        <v>1803</v>
      </c>
      <c r="AH11" s="32" t="s">
        <v>1804</v>
      </c>
      <c r="AI11" s="28" t="s">
        <v>26</v>
      </c>
      <c r="AJ11" s="28" t="s">
        <v>1805</v>
      </c>
      <c r="AK11" s="28" t="s">
        <v>1806</v>
      </c>
      <c r="AL11" s="28" t="s">
        <v>1807</v>
      </c>
      <c r="AM11" s="28" t="s">
        <v>1808</v>
      </c>
      <c r="AN11" s="28" t="s">
        <v>1809</v>
      </c>
      <c r="AO11" s="29" t="s">
        <v>1810</v>
      </c>
      <c r="AP11" s="30" t="s">
        <v>1811</v>
      </c>
      <c r="AQ11" s="31" t="s">
        <v>1812</v>
      </c>
      <c r="AR11" s="32" t="s">
        <v>1813</v>
      </c>
      <c r="AS11" s="36" t="s">
        <v>1814</v>
      </c>
      <c r="AT11" s="29" t="s">
        <v>1815</v>
      </c>
      <c r="AU11" s="29" t="s">
        <v>1816</v>
      </c>
      <c r="AV11" s="29" t="s">
        <v>1817</v>
      </c>
      <c r="AW11" s="37" t="s">
        <v>1818</v>
      </c>
      <c r="AX11" s="30" t="s">
        <v>1819</v>
      </c>
      <c r="AY11" s="31" t="s">
        <v>1820</v>
      </c>
      <c r="AZ11" s="32" t="s">
        <v>1821</v>
      </c>
      <c r="BA11" s="36" t="s">
        <v>1822</v>
      </c>
      <c r="BB11" s="80" t="s">
        <v>1863</v>
      </c>
      <c r="BC11" s="28" t="s">
        <v>1823</v>
      </c>
    </row>
    <row r="12" spans="1:55" s="38" customFormat="1" ht="12.75" x14ac:dyDescent="0.2">
      <c r="A12" s="39">
        <v>1</v>
      </c>
      <c r="B12" s="40" t="s">
        <v>41</v>
      </c>
      <c r="C12" s="41" t="s">
        <v>42</v>
      </c>
      <c r="D12" s="41" t="s">
        <v>43</v>
      </c>
      <c r="E12" s="41" t="s">
        <v>1824</v>
      </c>
      <c r="F12" s="41" t="s">
        <v>44</v>
      </c>
      <c r="G12" s="41" t="s">
        <v>45</v>
      </c>
      <c r="H12" s="41" t="s">
        <v>46</v>
      </c>
      <c r="I12" s="41" t="s">
        <v>47</v>
      </c>
      <c r="J12" s="41" t="s">
        <v>48</v>
      </c>
      <c r="K12" s="41" t="s">
        <v>49</v>
      </c>
      <c r="L12" s="41" t="s">
        <v>50</v>
      </c>
      <c r="M12" s="41" t="s">
        <v>3</v>
      </c>
      <c r="N12" s="42" t="s">
        <v>51</v>
      </c>
      <c r="O12" s="41" t="s">
        <v>52</v>
      </c>
      <c r="P12" s="43">
        <v>149</v>
      </c>
      <c r="Q12" s="44">
        <f>VLOOKUP(B12,'[2]School Detailed Data'!A$11:CF$439,84,FALSE)</f>
        <v>160</v>
      </c>
      <c r="R12" s="45">
        <f>VLOOKUP(B12,'[2]School Detailed Data'!A$11:CF$440,84,FALSE)</f>
        <v>160</v>
      </c>
      <c r="S12" s="46">
        <v>160</v>
      </c>
      <c r="T12" s="47">
        <v>160</v>
      </c>
      <c r="U12" s="43">
        <v>27</v>
      </c>
      <c r="V12" s="44">
        <f>VLOOKUP(B12,'[2]School Detailed Data'!A$11:CJ$440,88,FALSE)</f>
        <v>70</v>
      </c>
      <c r="W12" s="45">
        <f>VLOOKUP(B12,'[2]Student Without BRN'!Z$2:AB$431,3,FALSE)</f>
        <v>37</v>
      </c>
      <c r="X12" s="46">
        <v>37</v>
      </c>
      <c r="Y12" s="47">
        <v>37</v>
      </c>
      <c r="Z12" s="43">
        <f>P12-U12</f>
        <v>122</v>
      </c>
      <c r="AA12" s="44">
        <f>Q12-V12</f>
        <v>90</v>
      </c>
      <c r="AB12" s="45">
        <f>R12-W12</f>
        <v>123</v>
      </c>
      <c r="AC12" s="46">
        <f>S12-X12</f>
        <v>123</v>
      </c>
      <c r="AD12" s="47">
        <f>T12-Y12</f>
        <v>123</v>
      </c>
      <c r="AE12" s="44">
        <f>AA12-Z12</f>
        <v>-32</v>
      </c>
      <c r="AF12" s="45">
        <f>AB12-Z12</f>
        <v>1</v>
      </c>
      <c r="AG12" s="46">
        <f>AC12-AB12</f>
        <v>0</v>
      </c>
      <c r="AH12" s="47">
        <f>AD12-AC12</f>
        <v>0</v>
      </c>
      <c r="AI12" s="48">
        <v>8900</v>
      </c>
      <c r="AJ12" s="48">
        <f>T12*AI12</f>
        <v>1424000</v>
      </c>
      <c r="AK12" s="49">
        <f>Z12*AI12</f>
        <v>1085800</v>
      </c>
      <c r="AL12" s="49">
        <f>VLOOKUP(B12,'[3]Tranche 1 Actual 2024'!$B$12:$S$367,18,FALSE)</f>
        <v>424530</v>
      </c>
      <c r="AM12" s="49">
        <f>VLOOKUP(B12,'[3]Tranche 2 Actual 2024'!$B$12:$U$343,20,FALSE)</f>
        <v>424530</v>
      </c>
      <c r="AN12" s="49">
        <f>AK12-AL12-AM12</f>
        <v>236740</v>
      </c>
      <c r="AO12" s="50">
        <f>AE12*AI12</f>
        <v>-284800</v>
      </c>
      <c r="AP12" s="51">
        <f>AF12*AI12</f>
        <v>8900</v>
      </c>
      <c r="AQ12" s="52">
        <f>AG12*AI12</f>
        <v>0</v>
      </c>
      <c r="AR12" s="47">
        <f>AH12*AI12</f>
        <v>0</v>
      </c>
      <c r="AS12" s="53">
        <f>AJ12-AL12-AM12-AV12-AW12-AX12-AY12-AZ12</f>
        <v>329300</v>
      </c>
      <c r="AT12" s="49"/>
      <c r="AU12" s="49">
        <f t="shared" ref="AU12:AU75" si="0">AK12-AL12-AM12-AT12</f>
        <v>236740</v>
      </c>
      <c r="AV12" s="54">
        <f t="shared" ref="AV12:AV75" si="1">IF(AU12&gt;=0,AU12,0)</f>
        <v>236740</v>
      </c>
      <c r="AW12" s="55"/>
      <c r="AX12" s="56">
        <f t="shared" ref="AX12:BA27" si="2">IF(AP12&gt;=0,AP12,0)</f>
        <v>8900</v>
      </c>
      <c r="AY12" s="57">
        <f t="shared" si="2"/>
        <v>0</v>
      </c>
      <c r="AZ12" s="47">
        <f t="shared" si="2"/>
        <v>0</v>
      </c>
      <c r="BA12" s="53">
        <f>IF(AS12&gt;=0,AS12,0)</f>
        <v>329300</v>
      </c>
      <c r="BB12" s="81">
        <f>AL12+AM12+AV12+AW12+AX12+AY12+AZ12+BA12</f>
        <v>1424000</v>
      </c>
      <c r="BC12" s="58" t="s">
        <v>1825</v>
      </c>
    </row>
    <row r="13" spans="1:55" s="38" customFormat="1" ht="12.75" x14ac:dyDescent="0.2">
      <c r="A13" s="39">
        <f>A12+1</f>
        <v>2</v>
      </c>
      <c r="B13" s="59" t="s">
        <v>54</v>
      </c>
      <c r="C13" s="41" t="s">
        <v>55</v>
      </c>
      <c r="D13" s="41" t="s">
        <v>56</v>
      </c>
      <c r="E13" s="41" t="s">
        <v>1826</v>
      </c>
      <c r="F13" s="41" t="s">
        <v>57</v>
      </c>
      <c r="G13" s="41" t="s">
        <v>58</v>
      </c>
      <c r="H13" s="41" t="s">
        <v>59</v>
      </c>
      <c r="I13" s="41" t="s">
        <v>47</v>
      </c>
      <c r="J13" s="41" t="s">
        <v>48</v>
      </c>
      <c r="K13" s="41" t="s">
        <v>60</v>
      </c>
      <c r="L13" s="41" t="s">
        <v>61</v>
      </c>
      <c r="M13" s="41" t="s">
        <v>3</v>
      </c>
      <c r="N13" s="42" t="s">
        <v>53</v>
      </c>
      <c r="O13" s="41" t="s">
        <v>52</v>
      </c>
      <c r="P13" s="43">
        <v>93</v>
      </c>
      <c r="Q13" s="44">
        <f>VLOOKUP(B13,'[2]School Detailed Data'!A$11:CF$439,84,FALSE)</f>
        <v>119</v>
      </c>
      <c r="R13" s="45">
        <f>VLOOKUP(B13,'[2]School Detailed Data'!A$11:CF$440,84,FALSE)</f>
        <v>119</v>
      </c>
      <c r="S13" s="46">
        <v>119</v>
      </c>
      <c r="T13" s="47">
        <v>119</v>
      </c>
      <c r="U13" s="43">
        <v>49</v>
      </c>
      <c r="V13" s="44">
        <f>VLOOKUP(B13,'[2]School Detailed Data'!A$11:CJ$440,88,FALSE)</f>
        <v>100</v>
      </c>
      <c r="W13" s="45">
        <f>VLOOKUP(B13,'[2]Student Without BRN'!Z$2:AB$431,3,FALSE)</f>
        <v>77</v>
      </c>
      <c r="X13" s="46">
        <v>77</v>
      </c>
      <c r="Y13" s="47">
        <v>77</v>
      </c>
      <c r="Z13" s="43">
        <f t="shared" ref="Z13:AD64" si="3">P13-U13</f>
        <v>44</v>
      </c>
      <c r="AA13" s="44">
        <f t="shared" si="3"/>
        <v>19</v>
      </c>
      <c r="AB13" s="45">
        <f t="shared" si="3"/>
        <v>42</v>
      </c>
      <c r="AC13" s="46">
        <f t="shared" si="3"/>
        <v>42</v>
      </c>
      <c r="AD13" s="47">
        <f t="shared" si="3"/>
        <v>42</v>
      </c>
      <c r="AE13" s="44">
        <f t="shared" ref="AE13:AF76" si="4">AA13-Z13</f>
        <v>-25</v>
      </c>
      <c r="AF13" s="45">
        <f t="shared" ref="AF13:AF71" si="5">AB13-Z13</f>
        <v>-2</v>
      </c>
      <c r="AG13" s="46">
        <f t="shared" ref="AG13:AH76" si="6">AC13-AB13</f>
        <v>0</v>
      </c>
      <c r="AH13" s="47">
        <f t="shared" si="6"/>
        <v>0</v>
      </c>
      <c r="AI13" s="48">
        <v>8900</v>
      </c>
      <c r="AJ13" s="48">
        <f t="shared" ref="AJ13:AJ76" si="7">T13*AI13</f>
        <v>1059100</v>
      </c>
      <c r="AK13" s="49">
        <f t="shared" ref="AK13:AK37" si="8">Z13*AI13</f>
        <v>391600</v>
      </c>
      <c r="AL13" s="49"/>
      <c r="AM13" s="49"/>
      <c r="AN13" s="49">
        <f t="shared" ref="AN13:AN76" si="9">AK13-AL13-AM13</f>
        <v>391600</v>
      </c>
      <c r="AO13" s="50">
        <f>AE13*AI13</f>
        <v>-222500</v>
      </c>
      <c r="AP13" s="51">
        <f t="shared" ref="AP13:AP76" si="10">AF13*AI13</f>
        <v>-17800</v>
      </c>
      <c r="AQ13" s="52">
        <f t="shared" ref="AQ13:AQ76" si="11">AG13*AI13</f>
        <v>0</v>
      </c>
      <c r="AR13" s="47">
        <f t="shared" ref="AR13:AR76" si="12">AH13*AI13</f>
        <v>0</v>
      </c>
      <c r="AS13" s="53">
        <f t="shared" ref="AS13:AS76" si="13">AJ13-AL13-AM13-AV13-AW13-AX13-AY13-AZ13</f>
        <v>667500</v>
      </c>
      <c r="AT13" s="49"/>
      <c r="AU13" s="49">
        <f t="shared" si="0"/>
        <v>391600</v>
      </c>
      <c r="AV13" s="54">
        <f t="shared" si="1"/>
        <v>391600</v>
      </c>
      <c r="AW13" s="55"/>
      <c r="AX13" s="56">
        <f t="shared" si="2"/>
        <v>0</v>
      </c>
      <c r="AY13" s="57">
        <f t="shared" si="2"/>
        <v>0</v>
      </c>
      <c r="AZ13" s="47">
        <f t="shared" si="2"/>
        <v>0</v>
      </c>
      <c r="BA13" s="53">
        <f t="shared" si="2"/>
        <v>667500</v>
      </c>
      <c r="BB13" s="81">
        <f t="shared" ref="BB13:BB76" si="14">AL13+AM13+AV13+AW13+AX13+AY13+AZ13+BA13</f>
        <v>1059100</v>
      </c>
      <c r="BC13" s="58" t="s">
        <v>1827</v>
      </c>
    </row>
    <row r="14" spans="1:55" s="38" customFormat="1" ht="12.75" x14ac:dyDescent="0.2">
      <c r="A14" s="39">
        <f t="shared" ref="A14:A77" si="15">A13+1</f>
        <v>3</v>
      </c>
      <c r="B14" s="40" t="s">
        <v>62</v>
      </c>
      <c r="C14" s="41" t="s">
        <v>63</v>
      </c>
      <c r="D14" s="41" t="s">
        <v>43</v>
      </c>
      <c r="E14" s="41" t="s">
        <v>1826</v>
      </c>
      <c r="F14" s="41" t="s">
        <v>57</v>
      </c>
      <c r="G14" s="41" t="s">
        <v>58</v>
      </c>
      <c r="H14" s="41" t="s">
        <v>59</v>
      </c>
      <c r="I14" s="41" t="s">
        <v>47</v>
      </c>
      <c r="J14" s="41" t="s">
        <v>48</v>
      </c>
      <c r="K14" s="41" t="s">
        <v>64</v>
      </c>
      <c r="L14" s="41" t="s">
        <v>65</v>
      </c>
      <c r="M14" s="41" t="s">
        <v>3</v>
      </c>
      <c r="N14" s="42" t="s">
        <v>51</v>
      </c>
      <c r="O14" s="41" t="s">
        <v>52</v>
      </c>
      <c r="P14" s="43">
        <v>55</v>
      </c>
      <c r="Q14" s="44">
        <f>VLOOKUP(B14,'[2]School Detailed Data'!A$11:CF$439,84,FALSE)</f>
        <v>55</v>
      </c>
      <c r="R14" s="45">
        <f>VLOOKUP(B14,'[2]School Detailed Data'!A$11:CF$440,84,FALSE)</f>
        <v>55</v>
      </c>
      <c r="S14" s="46">
        <v>55</v>
      </c>
      <c r="T14" s="47">
        <v>55</v>
      </c>
      <c r="U14" s="43">
        <v>20</v>
      </c>
      <c r="V14" s="44">
        <f>VLOOKUP(B14,'[2]School Detailed Data'!A$11:CJ$440,88,FALSE)</f>
        <v>43</v>
      </c>
      <c r="W14" s="45">
        <f>VLOOKUP(B14,'[2]Student Without BRN'!Z$2:AB$431,3,FALSE)</f>
        <v>20</v>
      </c>
      <c r="X14" s="46">
        <v>20</v>
      </c>
      <c r="Y14" s="47">
        <v>20</v>
      </c>
      <c r="Z14" s="43">
        <f t="shared" si="3"/>
        <v>35</v>
      </c>
      <c r="AA14" s="44">
        <f t="shared" si="3"/>
        <v>12</v>
      </c>
      <c r="AB14" s="45">
        <f t="shared" si="3"/>
        <v>35</v>
      </c>
      <c r="AC14" s="46">
        <f t="shared" si="3"/>
        <v>35</v>
      </c>
      <c r="AD14" s="47">
        <f t="shared" si="3"/>
        <v>35</v>
      </c>
      <c r="AE14" s="44">
        <f t="shared" si="4"/>
        <v>-23</v>
      </c>
      <c r="AF14" s="45">
        <f t="shared" si="5"/>
        <v>0</v>
      </c>
      <c r="AG14" s="46">
        <f t="shared" si="6"/>
        <v>0</v>
      </c>
      <c r="AH14" s="47">
        <f t="shared" si="6"/>
        <v>0</v>
      </c>
      <c r="AI14" s="48">
        <v>8900</v>
      </c>
      <c r="AJ14" s="48">
        <f t="shared" si="7"/>
        <v>489500</v>
      </c>
      <c r="AK14" s="49">
        <f t="shared" si="8"/>
        <v>311500</v>
      </c>
      <c r="AL14" s="49">
        <f>VLOOKUP(B14,'[3]Tranche 1 Actual 2024'!$B$12:$S$367,18,FALSE)</f>
        <v>146850</v>
      </c>
      <c r="AM14" s="49">
        <f>VLOOKUP(B14,'[3]Tranche 2 Actual 2024'!$B$12:$U$343,20,FALSE)</f>
        <v>146850</v>
      </c>
      <c r="AN14" s="49">
        <f t="shared" si="9"/>
        <v>17800</v>
      </c>
      <c r="AO14" s="50">
        <f>AE14*AI14</f>
        <v>-204700</v>
      </c>
      <c r="AP14" s="51">
        <f t="shared" si="10"/>
        <v>0</v>
      </c>
      <c r="AQ14" s="52">
        <f t="shared" si="11"/>
        <v>0</v>
      </c>
      <c r="AR14" s="47">
        <f t="shared" si="12"/>
        <v>0</v>
      </c>
      <c r="AS14" s="53">
        <f t="shared" si="13"/>
        <v>178000</v>
      </c>
      <c r="AT14" s="49"/>
      <c r="AU14" s="49">
        <f t="shared" si="0"/>
        <v>17800</v>
      </c>
      <c r="AV14" s="54">
        <f t="shared" si="1"/>
        <v>17800</v>
      </c>
      <c r="AW14" s="55"/>
      <c r="AX14" s="56">
        <f t="shared" si="2"/>
        <v>0</v>
      </c>
      <c r="AY14" s="57">
        <f t="shared" si="2"/>
        <v>0</v>
      </c>
      <c r="AZ14" s="47">
        <f t="shared" si="2"/>
        <v>0</v>
      </c>
      <c r="BA14" s="53">
        <f t="shared" si="2"/>
        <v>178000</v>
      </c>
      <c r="BB14" s="81">
        <f t="shared" si="14"/>
        <v>489500</v>
      </c>
      <c r="BC14" s="58" t="s">
        <v>1825</v>
      </c>
    </row>
    <row r="15" spans="1:55" s="38" customFormat="1" ht="12.75" x14ac:dyDescent="0.2">
      <c r="A15" s="39">
        <f t="shared" si="15"/>
        <v>4</v>
      </c>
      <c r="B15" s="59" t="s">
        <v>66</v>
      </c>
      <c r="C15" s="41" t="s">
        <v>67</v>
      </c>
      <c r="D15" s="41" t="s">
        <v>43</v>
      </c>
      <c r="E15" s="41" t="s">
        <v>1828</v>
      </c>
      <c r="F15" s="41" t="s">
        <v>68</v>
      </c>
      <c r="G15" s="41" t="s">
        <v>45</v>
      </c>
      <c r="H15" s="41" t="s">
        <v>46</v>
      </c>
      <c r="I15" s="41" t="s">
        <v>47</v>
      </c>
      <c r="J15" s="41" t="s">
        <v>48</v>
      </c>
      <c r="K15" s="41"/>
      <c r="L15" s="41"/>
      <c r="M15" s="41" t="s">
        <v>3</v>
      </c>
      <c r="N15" s="42" t="s">
        <v>51</v>
      </c>
      <c r="O15" s="41" t="s">
        <v>52</v>
      </c>
      <c r="P15" s="43">
        <v>38</v>
      </c>
      <c r="Q15" s="44">
        <f>VLOOKUP(B15,'[2]School Detailed Data'!A$11:CF$439,84,FALSE)</f>
        <v>38</v>
      </c>
      <c r="R15" s="45">
        <f>VLOOKUP(B15,'[2]School Detailed Data'!A$11:CF$440,84,FALSE)</f>
        <v>38</v>
      </c>
      <c r="S15" s="46">
        <v>38</v>
      </c>
      <c r="T15" s="47">
        <v>38</v>
      </c>
      <c r="U15" s="43">
        <v>38</v>
      </c>
      <c r="V15" s="44">
        <f>VLOOKUP(B15,'[2]School Detailed Data'!A$11:CJ$440,88,FALSE)</f>
        <v>32</v>
      </c>
      <c r="W15" s="45">
        <f>VLOOKUP(B15,'[2]Student Without BRN'!Z$2:AB$431,3,FALSE)</f>
        <v>38</v>
      </c>
      <c r="X15" s="46">
        <v>38</v>
      </c>
      <c r="Y15" s="47">
        <v>38</v>
      </c>
      <c r="Z15" s="43">
        <f t="shared" si="3"/>
        <v>0</v>
      </c>
      <c r="AA15" s="44">
        <f t="shared" si="3"/>
        <v>6</v>
      </c>
      <c r="AB15" s="45">
        <f t="shared" si="3"/>
        <v>0</v>
      </c>
      <c r="AC15" s="46">
        <f t="shared" si="3"/>
        <v>0</v>
      </c>
      <c r="AD15" s="47">
        <f t="shared" si="3"/>
        <v>0</v>
      </c>
      <c r="AE15" s="44">
        <f t="shared" si="4"/>
        <v>6</v>
      </c>
      <c r="AF15" s="45">
        <f t="shared" si="5"/>
        <v>0</v>
      </c>
      <c r="AG15" s="46">
        <f t="shared" si="6"/>
        <v>0</v>
      </c>
      <c r="AH15" s="47">
        <f t="shared" si="6"/>
        <v>0</v>
      </c>
      <c r="AI15" s="48">
        <v>8900</v>
      </c>
      <c r="AJ15" s="48">
        <f t="shared" si="7"/>
        <v>338200</v>
      </c>
      <c r="AK15" s="49">
        <f t="shared" si="8"/>
        <v>0</v>
      </c>
      <c r="AL15" s="49"/>
      <c r="AM15" s="49"/>
      <c r="AN15" s="49">
        <f t="shared" si="9"/>
        <v>0</v>
      </c>
      <c r="AO15" s="50">
        <v>0</v>
      </c>
      <c r="AP15" s="51">
        <f t="shared" si="10"/>
        <v>0</v>
      </c>
      <c r="AQ15" s="52">
        <f t="shared" si="11"/>
        <v>0</v>
      </c>
      <c r="AR15" s="47">
        <f t="shared" si="12"/>
        <v>0</v>
      </c>
      <c r="AS15" s="53">
        <f t="shared" si="13"/>
        <v>338200</v>
      </c>
      <c r="AT15" s="49"/>
      <c r="AU15" s="49">
        <f t="shared" si="0"/>
        <v>0</v>
      </c>
      <c r="AV15" s="54">
        <f t="shared" si="1"/>
        <v>0</v>
      </c>
      <c r="AW15" s="55"/>
      <c r="AX15" s="56">
        <f t="shared" si="2"/>
        <v>0</v>
      </c>
      <c r="AY15" s="57">
        <f t="shared" si="2"/>
        <v>0</v>
      </c>
      <c r="AZ15" s="47">
        <f t="shared" si="2"/>
        <v>0</v>
      </c>
      <c r="BA15" s="53">
        <f t="shared" si="2"/>
        <v>338200</v>
      </c>
      <c r="BB15" s="81">
        <f t="shared" si="14"/>
        <v>338200</v>
      </c>
      <c r="BC15" s="58" t="s">
        <v>1827</v>
      </c>
    </row>
    <row r="16" spans="1:55" s="38" customFormat="1" ht="12.75" x14ac:dyDescent="0.2">
      <c r="A16" s="39">
        <f t="shared" si="15"/>
        <v>5</v>
      </c>
      <c r="B16" s="59" t="s">
        <v>70</v>
      </c>
      <c r="C16" s="41" t="s">
        <v>71</v>
      </c>
      <c r="D16" s="41" t="s">
        <v>56</v>
      </c>
      <c r="E16" s="41" t="s">
        <v>1826</v>
      </c>
      <c r="F16" s="41" t="s">
        <v>57</v>
      </c>
      <c r="G16" s="41" t="s">
        <v>58</v>
      </c>
      <c r="H16" s="41" t="s">
        <v>59</v>
      </c>
      <c r="I16" s="41" t="s">
        <v>47</v>
      </c>
      <c r="J16" s="41" t="s">
        <v>48</v>
      </c>
      <c r="K16" s="41"/>
      <c r="L16" s="41"/>
      <c r="M16" s="41" t="s">
        <v>3</v>
      </c>
      <c r="N16" s="42" t="s">
        <v>51</v>
      </c>
      <c r="O16" s="41" t="s">
        <v>52</v>
      </c>
      <c r="P16" s="43">
        <v>34</v>
      </c>
      <c r="Q16" s="44">
        <f>VLOOKUP(B16,'[2]School Detailed Data'!A$11:CF$439,84,FALSE)</f>
        <v>44</v>
      </c>
      <c r="R16" s="45">
        <f>VLOOKUP(B16,'[2]School Detailed Data'!A$11:CF$440,84,FALSE)</f>
        <v>44</v>
      </c>
      <c r="S16" s="46">
        <v>44</v>
      </c>
      <c r="T16" s="47">
        <v>44</v>
      </c>
      <c r="U16" s="43">
        <v>34</v>
      </c>
      <c r="V16" s="44">
        <f>VLOOKUP(B16,'[2]School Detailed Data'!A$11:CJ$440,88,FALSE)</f>
        <v>44</v>
      </c>
      <c r="W16" s="45">
        <f>VLOOKUP(B16,'[2]Student Without BRN'!Z$2:AB$431,3,FALSE)</f>
        <v>44</v>
      </c>
      <c r="X16" s="46">
        <v>44</v>
      </c>
      <c r="Y16" s="47">
        <v>44</v>
      </c>
      <c r="Z16" s="43">
        <f t="shared" si="3"/>
        <v>0</v>
      </c>
      <c r="AA16" s="44">
        <f t="shared" si="3"/>
        <v>0</v>
      </c>
      <c r="AB16" s="45">
        <f t="shared" si="3"/>
        <v>0</v>
      </c>
      <c r="AC16" s="46">
        <f t="shared" si="3"/>
        <v>0</v>
      </c>
      <c r="AD16" s="47">
        <f t="shared" si="3"/>
        <v>0</v>
      </c>
      <c r="AE16" s="44">
        <f t="shared" si="4"/>
        <v>0</v>
      </c>
      <c r="AF16" s="45">
        <f t="shared" si="5"/>
        <v>0</v>
      </c>
      <c r="AG16" s="46">
        <f t="shared" si="6"/>
        <v>0</v>
      </c>
      <c r="AH16" s="47">
        <f t="shared" si="6"/>
        <v>0</v>
      </c>
      <c r="AI16" s="48">
        <v>8900</v>
      </c>
      <c r="AJ16" s="48">
        <f t="shared" si="7"/>
        <v>391600</v>
      </c>
      <c r="AK16" s="49">
        <f t="shared" si="8"/>
        <v>0</v>
      </c>
      <c r="AL16" s="49"/>
      <c r="AM16" s="49"/>
      <c r="AN16" s="49">
        <f t="shared" si="9"/>
        <v>0</v>
      </c>
      <c r="AO16" s="50">
        <f t="shared" ref="AO16:AO79" si="16">AE16*AI16</f>
        <v>0</v>
      </c>
      <c r="AP16" s="51">
        <f t="shared" si="10"/>
        <v>0</v>
      </c>
      <c r="AQ16" s="52">
        <f t="shared" si="11"/>
        <v>0</v>
      </c>
      <c r="AR16" s="47">
        <f t="shared" si="12"/>
        <v>0</v>
      </c>
      <c r="AS16" s="53">
        <f t="shared" si="13"/>
        <v>391600</v>
      </c>
      <c r="AT16" s="49"/>
      <c r="AU16" s="49">
        <f t="shared" si="0"/>
        <v>0</v>
      </c>
      <c r="AV16" s="54">
        <f t="shared" si="1"/>
        <v>0</v>
      </c>
      <c r="AW16" s="55"/>
      <c r="AX16" s="56">
        <f t="shared" si="2"/>
        <v>0</v>
      </c>
      <c r="AY16" s="57">
        <f t="shared" si="2"/>
        <v>0</v>
      </c>
      <c r="AZ16" s="47">
        <f t="shared" si="2"/>
        <v>0</v>
      </c>
      <c r="BA16" s="53">
        <f t="shared" si="2"/>
        <v>391600</v>
      </c>
      <c r="BB16" s="81">
        <f t="shared" si="14"/>
        <v>391600</v>
      </c>
      <c r="BC16" s="58" t="s">
        <v>1827</v>
      </c>
    </row>
    <row r="17" spans="1:55" s="38" customFormat="1" ht="12.75" x14ac:dyDescent="0.2">
      <c r="A17" s="39">
        <f t="shared" si="15"/>
        <v>6</v>
      </c>
      <c r="B17" s="59" t="s">
        <v>72</v>
      </c>
      <c r="C17" s="41" t="s">
        <v>73</v>
      </c>
      <c r="D17" s="41" t="s">
        <v>43</v>
      </c>
      <c r="E17" s="41" t="s">
        <v>1824</v>
      </c>
      <c r="F17" s="41" t="s">
        <v>44</v>
      </c>
      <c r="G17" s="41" t="s">
        <v>45</v>
      </c>
      <c r="H17" s="41" t="s">
        <v>46</v>
      </c>
      <c r="I17" s="41" t="s">
        <v>47</v>
      </c>
      <c r="J17" s="41" t="s">
        <v>48</v>
      </c>
      <c r="K17" s="41" t="s">
        <v>74</v>
      </c>
      <c r="L17" s="41" t="s">
        <v>75</v>
      </c>
      <c r="M17" s="41" t="s">
        <v>3</v>
      </c>
      <c r="N17" s="42" t="s">
        <v>51</v>
      </c>
      <c r="O17" s="41" t="s">
        <v>76</v>
      </c>
      <c r="P17" s="43">
        <v>125</v>
      </c>
      <c r="Q17" s="44">
        <f>VLOOKUP(B17,'[2]School Detailed Data'!A$11:CF$439,84,FALSE)</f>
        <v>125</v>
      </c>
      <c r="R17" s="45">
        <f>VLOOKUP(B17,'[2]School Detailed Data'!A$11:CF$440,84,FALSE)</f>
        <v>125</v>
      </c>
      <c r="S17" s="46">
        <v>125</v>
      </c>
      <c r="T17" s="47">
        <v>125</v>
      </c>
      <c r="U17" s="43">
        <v>114</v>
      </c>
      <c r="V17" s="44">
        <f>VLOOKUP(B17,'[2]School Detailed Data'!A$11:CJ$440,88,FALSE)</f>
        <v>116</v>
      </c>
      <c r="W17" s="45">
        <f>VLOOKUP(B17,'[2]Student Without BRN'!Z$2:AB$431,3,FALSE)</f>
        <v>114</v>
      </c>
      <c r="X17" s="46">
        <v>114</v>
      </c>
      <c r="Y17" s="47">
        <v>114</v>
      </c>
      <c r="Z17" s="43">
        <f t="shared" si="3"/>
        <v>11</v>
      </c>
      <c r="AA17" s="44">
        <f t="shared" si="3"/>
        <v>9</v>
      </c>
      <c r="AB17" s="45">
        <f t="shared" si="3"/>
        <v>11</v>
      </c>
      <c r="AC17" s="46">
        <f t="shared" si="3"/>
        <v>11</v>
      </c>
      <c r="AD17" s="47">
        <f t="shared" si="3"/>
        <v>11</v>
      </c>
      <c r="AE17" s="44">
        <f t="shared" si="4"/>
        <v>-2</v>
      </c>
      <c r="AF17" s="45">
        <f t="shared" si="5"/>
        <v>0</v>
      </c>
      <c r="AG17" s="46">
        <f t="shared" si="6"/>
        <v>0</v>
      </c>
      <c r="AH17" s="47">
        <f t="shared" si="6"/>
        <v>0</v>
      </c>
      <c r="AI17" s="48">
        <v>8900</v>
      </c>
      <c r="AJ17" s="48">
        <f t="shared" si="7"/>
        <v>1112500</v>
      </c>
      <c r="AK17" s="49">
        <f t="shared" si="8"/>
        <v>97900</v>
      </c>
      <c r="AL17" s="49">
        <f>VLOOKUP(B17,'[3]Tranche 1 Actual 2024'!$B$12:$S$367,18,FALSE)</f>
        <v>307050</v>
      </c>
      <c r="AM17" s="49"/>
      <c r="AN17" s="49">
        <f t="shared" si="9"/>
        <v>-209150</v>
      </c>
      <c r="AO17" s="50">
        <f t="shared" si="16"/>
        <v>-17800</v>
      </c>
      <c r="AP17" s="51">
        <f t="shared" si="10"/>
        <v>0</v>
      </c>
      <c r="AQ17" s="52">
        <f t="shared" si="11"/>
        <v>0</v>
      </c>
      <c r="AR17" s="47">
        <f t="shared" si="12"/>
        <v>0</v>
      </c>
      <c r="AS17" s="53">
        <f t="shared" si="13"/>
        <v>805450</v>
      </c>
      <c r="AT17" s="49"/>
      <c r="AU17" s="49">
        <f t="shared" si="0"/>
        <v>-209150</v>
      </c>
      <c r="AV17" s="54">
        <f t="shared" si="1"/>
        <v>0</v>
      </c>
      <c r="AW17" s="55"/>
      <c r="AX17" s="56">
        <f t="shared" si="2"/>
        <v>0</v>
      </c>
      <c r="AY17" s="57">
        <f t="shared" si="2"/>
        <v>0</v>
      </c>
      <c r="AZ17" s="47">
        <f t="shared" si="2"/>
        <v>0</v>
      </c>
      <c r="BA17" s="53">
        <f t="shared" si="2"/>
        <v>805450</v>
      </c>
      <c r="BB17" s="81">
        <f t="shared" si="14"/>
        <v>1112500</v>
      </c>
      <c r="BC17" s="58" t="s">
        <v>1829</v>
      </c>
    </row>
    <row r="18" spans="1:55" s="38" customFormat="1" ht="12.75" x14ac:dyDescent="0.2">
      <c r="A18" s="39">
        <f t="shared" si="15"/>
        <v>7</v>
      </c>
      <c r="B18" s="59" t="s">
        <v>77</v>
      </c>
      <c r="C18" s="41" t="s">
        <v>78</v>
      </c>
      <c r="D18" s="41" t="s">
        <v>43</v>
      </c>
      <c r="E18" s="41" t="s">
        <v>1826</v>
      </c>
      <c r="F18" s="41" t="s">
        <v>57</v>
      </c>
      <c r="G18" s="41" t="s">
        <v>58</v>
      </c>
      <c r="H18" s="41" t="s">
        <v>59</v>
      </c>
      <c r="I18" s="41" t="s">
        <v>47</v>
      </c>
      <c r="J18" s="41" t="s">
        <v>48</v>
      </c>
      <c r="K18" s="41" t="s">
        <v>79</v>
      </c>
      <c r="L18" s="41" t="s">
        <v>80</v>
      </c>
      <c r="M18" s="41" t="s">
        <v>3</v>
      </c>
      <c r="N18" s="42" t="s">
        <v>51</v>
      </c>
      <c r="O18" s="41" t="s">
        <v>52</v>
      </c>
      <c r="P18" s="43">
        <v>62</v>
      </c>
      <c r="Q18" s="44">
        <f>VLOOKUP(B18,'[2]School Detailed Data'!A$11:CF$439,84,FALSE)</f>
        <v>62</v>
      </c>
      <c r="R18" s="45">
        <f>VLOOKUP(B18,'[2]School Detailed Data'!A$11:CF$440,84,FALSE)</f>
        <v>62</v>
      </c>
      <c r="S18" s="46">
        <v>62</v>
      </c>
      <c r="T18" s="47">
        <v>62</v>
      </c>
      <c r="U18" s="43">
        <v>58</v>
      </c>
      <c r="V18" s="44">
        <f>VLOOKUP(B18,'[2]School Detailed Data'!A$11:CJ$440,88,FALSE)</f>
        <v>59</v>
      </c>
      <c r="W18" s="45">
        <f>VLOOKUP(B18,'[2]Student Without BRN'!Z$2:AB$431,3,FALSE)</f>
        <v>58</v>
      </c>
      <c r="X18" s="46">
        <v>58</v>
      </c>
      <c r="Y18" s="47">
        <v>58</v>
      </c>
      <c r="Z18" s="43">
        <f t="shared" si="3"/>
        <v>4</v>
      </c>
      <c r="AA18" s="44">
        <f t="shared" si="3"/>
        <v>3</v>
      </c>
      <c r="AB18" s="45">
        <f t="shared" si="3"/>
        <v>4</v>
      </c>
      <c r="AC18" s="46">
        <f t="shared" si="3"/>
        <v>4</v>
      </c>
      <c r="AD18" s="47">
        <f t="shared" si="3"/>
        <v>4</v>
      </c>
      <c r="AE18" s="44">
        <f t="shared" si="4"/>
        <v>-1</v>
      </c>
      <c r="AF18" s="45">
        <f t="shared" si="5"/>
        <v>0</v>
      </c>
      <c r="AG18" s="46">
        <f t="shared" si="6"/>
        <v>0</v>
      </c>
      <c r="AH18" s="47">
        <f t="shared" si="6"/>
        <v>0</v>
      </c>
      <c r="AI18" s="48">
        <v>8900</v>
      </c>
      <c r="AJ18" s="48">
        <f t="shared" si="7"/>
        <v>551800</v>
      </c>
      <c r="AK18" s="49">
        <f t="shared" si="8"/>
        <v>35600</v>
      </c>
      <c r="AL18" s="49">
        <f>VLOOKUP(B18,'[3]Tranche 1 Actual 2024'!$B$12:$S$367,18,FALSE)</f>
        <v>173550</v>
      </c>
      <c r="AM18" s="49">
        <f>VLOOKUP(B18,'[3]Tranche 2 Actual 2024'!$B$12:$U$343,20,FALSE)</f>
        <v>173550</v>
      </c>
      <c r="AN18" s="49">
        <f t="shared" si="9"/>
        <v>-311500</v>
      </c>
      <c r="AO18" s="50">
        <f t="shared" si="16"/>
        <v>-8900</v>
      </c>
      <c r="AP18" s="51">
        <f t="shared" si="10"/>
        <v>0</v>
      </c>
      <c r="AQ18" s="52">
        <f t="shared" si="11"/>
        <v>0</v>
      </c>
      <c r="AR18" s="47">
        <f t="shared" si="12"/>
        <v>0</v>
      </c>
      <c r="AS18" s="53">
        <f t="shared" si="13"/>
        <v>204700</v>
      </c>
      <c r="AT18" s="49"/>
      <c r="AU18" s="49">
        <f t="shared" si="0"/>
        <v>-311500</v>
      </c>
      <c r="AV18" s="54">
        <f t="shared" si="1"/>
        <v>0</v>
      </c>
      <c r="AW18" s="55"/>
      <c r="AX18" s="56">
        <f t="shared" si="2"/>
        <v>0</v>
      </c>
      <c r="AY18" s="57">
        <f t="shared" si="2"/>
        <v>0</v>
      </c>
      <c r="AZ18" s="47">
        <f t="shared" si="2"/>
        <v>0</v>
      </c>
      <c r="BA18" s="53">
        <f t="shared" si="2"/>
        <v>204700</v>
      </c>
      <c r="BB18" s="81">
        <f t="shared" si="14"/>
        <v>551800</v>
      </c>
      <c r="BC18" s="58" t="s">
        <v>1825</v>
      </c>
    </row>
    <row r="19" spans="1:55" s="38" customFormat="1" ht="12.75" x14ac:dyDescent="0.2">
      <c r="A19" s="39">
        <f t="shared" si="15"/>
        <v>8</v>
      </c>
      <c r="B19" s="59" t="s">
        <v>81</v>
      </c>
      <c r="C19" s="41" t="s">
        <v>82</v>
      </c>
      <c r="D19" s="41" t="s">
        <v>43</v>
      </c>
      <c r="E19" s="41" t="s">
        <v>1826</v>
      </c>
      <c r="F19" s="41" t="s">
        <v>57</v>
      </c>
      <c r="G19" s="41" t="s">
        <v>58</v>
      </c>
      <c r="H19" s="41" t="s">
        <v>59</v>
      </c>
      <c r="I19" s="41" t="s">
        <v>83</v>
      </c>
      <c r="J19" s="41" t="s">
        <v>48</v>
      </c>
      <c r="K19" s="41" t="s">
        <v>84</v>
      </c>
      <c r="L19" s="41" t="s">
        <v>85</v>
      </c>
      <c r="M19" s="41" t="s">
        <v>3</v>
      </c>
      <c r="N19" s="42" t="s">
        <v>51</v>
      </c>
      <c r="O19" s="41" t="s">
        <v>52</v>
      </c>
      <c r="P19" s="43">
        <v>48</v>
      </c>
      <c r="Q19" s="44">
        <v>48</v>
      </c>
      <c r="R19" s="45">
        <f>VLOOKUP(B19,'[2]School Detailed Data'!A$11:CF$440,84,FALSE)</f>
        <v>48</v>
      </c>
      <c r="S19" s="46">
        <v>48</v>
      </c>
      <c r="T19" s="47">
        <v>48</v>
      </c>
      <c r="U19" s="43">
        <v>20</v>
      </c>
      <c r="V19" s="44">
        <f>VLOOKUP(B19,'[3]PS T3 1st New BRN'!$B$12:$S$104,18,FALSE)</f>
        <v>16</v>
      </c>
      <c r="W19" s="45">
        <f>VLOOKUP(B19,'[2]Student Without BRN'!Z$2:AB$431,3,FALSE)</f>
        <v>16</v>
      </c>
      <c r="X19" s="46">
        <v>16</v>
      </c>
      <c r="Y19" s="47">
        <v>16</v>
      </c>
      <c r="Z19" s="43">
        <f t="shared" si="3"/>
        <v>28</v>
      </c>
      <c r="AA19" s="44">
        <f t="shared" si="3"/>
        <v>32</v>
      </c>
      <c r="AB19" s="45">
        <f t="shared" si="3"/>
        <v>32</v>
      </c>
      <c r="AC19" s="46">
        <f t="shared" si="3"/>
        <v>32</v>
      </c>
      <c r="AD19" s="47">
        <f t="shared" si="3"/>
        <v>32</v>
      </c>
      <c r="AE19" s="44">
        <f t="shared" si="4"/>
        <v>4</v>
      </c>
      <c r="AF19" s="45">
        <v>0</v>
      </c>
      <c r="AG19" s="46">
        <f t="shared" si="6"/>
        <v>0</v>
      </c>
      <c r="AH19" s="47">
        <f t="shared" si="6"/>
        <v>0</v>
      </c>
      <c r="AI19" s="48">
        <v>8900</v>
      </c>
      <c r="AJ19" s="48">
        <f t="shared" si="7"/>
        <v>427200</v>
      </c>
      <c r="AK19" s="49">
        <f t="shared" si="8"/>
        <v>249200</v>
      </c>
      <c r="AL19" s="49">
        <f>VLOOKUP(B19,'[3]Tranche 1 Actual 2024'!$B$12:$S$367,18,FALSE)</f>
        <v>125490</v>
      </c>
      <c r="AM19" s="49"/>
      <c r="AN19" s="49">
        <f t="shared" si="9"/>
        <v>123710</v>
      </c>
      <c r="AO19" s="50">
        <f t="shared" si="16"/>
        <v>35600</v>
      </c>
      <c r="AP19" s="51">
        <f t="shared" si="10"/>
        <v>0</v>
      </c>
      <c r="AQ19" s="52">
        <f t="shared" si="11"/>
        <v>0</v>
      </c>
      <c r="AR19" s="47">
        <f t="shared" si="12"/>
        <v>0</v>
      </c>
      <c r="AS19" s="53">
        <f t="shared" si="13"/>
        <v>142400</v>
      </c>
      <c r="AT19" s="49"/>
      <c r="AU19" s="49">
        <f t="shared" si="0"/>
        <v>123710</v>
      </c>
      <c r="AV19" s="54">
        <f t="shared" si="1"/>
        <v>123710</v>
      </c>
      <c r="AW19" s="55">
        <f>IF(AO19&gt;=0,AO19,0)</f>
        <v>35600</v>
      </c>
      <c r="AX19" s="56">
        <f t="shared" si="2"/>
        <v>0</v>
      </c>
      <c r="AY19" s="57">
        <f t="shared" si="2"/>
        <v>0</v>
      </c>
      <c r="AZ19" s="47">
        <f t="shared" si="2"/>
        <v>0</v>
      </c>
      <c r="BA19" s="53">
        <f t="shared" si="2"/>
        <v>142400</v>
      </c>
      <c r="BB19" s="81">
        <f t="shared" si="14"/>
        <v>427200</v>
      </c>
      <c r="BC19" s="58" t="s">
        <v>1829</v>
      </c>
    </row>
    <row r="20" spans="1:55" s="38" customFormat="1" ht="12.75" x14ac:dyDescent="0.2">
      <c r="A20" s="39">
        <f t="shared" si="15"/>
        <v>9</v>
      </c>
      <c r="B20" s="59" t="s">
        <v>86</v>
      </c>
      <c r="C20" s="41" t="s">
        <v>87</v>
      </c>
      <c r="D20" s="41" t="s">
        <v>56</v>
      </c>
      <c r="E20" s="41" t="s">
        <v>1826</v>
      </c>
      <c r="F20" s="41" t="s">
        <v>57</v>
      </c>
      <c r="G20" s="41" t="s">
        <v>58</v>
      </c>
      <c r="H20" s="41" t="s">
        <v>59</v>
      </c>
      <c r="I20" s="41" t="s">
        <v>83</v>
      </c>
      <c r="J20" s="41" t="s">
        <v>48</v>
      </c>
      <c r="K20" s="41" t="s">
        <v>88</v>
      </c>
      <c r="L20" s="41" t="s">
        <v>89</v>
      </c>
      <c r="M20" s="41" t="s">
        <v>3</v>
      </c>
      <c r="N20" s="42" t="s">
        <v>51</v>
      </c>
      <c r="O20" s="41" t="s">
        <v>52</v>
      </c>
      <c r="P20" s="43">
        <v>50</v>
      </c>
      <c r="Q20" s="44">
        <f>VLOOKUP(B20,'[2]School Detailed Data'!A$11:CF$439,84,FALSE)</f>
        <v>43</v>
      </c>
      <c r="R20" s="45">
        <f>VLOOKUP(B20,'[2]School Detailed Data'!A$11:CF$440,84,FALSE)</f>
        <v>43</v>
      </c>
      <c r="S20" s="46">
        <v>57</v>
      </c>
      <c r="T20" s="47">
        <v>57</v>
      </c>
      <c r="U20" s="43">
        <v>44</v>
      </c>
      <c r="V20" s="44">
        <f>VLOOKUP(B20,'[2]School Detailed Data'!A$11:CJ$440,88,FALSE)</f>
        <v>51</v>
      </c>
      <c r="W20" s="45">
        <f>VLOOKUP(B20,'[2]Student Without BRN'!Z$2:AB$431,3,FALSE)</f>
        <v>51</v>
      </c>
      <c r="X20" s="46">
        <v>51</v>
      </c>
      <c r="Y20" s="47">
        <v>51</v>
      </c>
      <c r="Z20" s="43">
        <f t="shared" si="3"/>
        <v>6</v>
      </c>
      <c r="AA20" s="44">
        <f>Q20-V20</f>
        <v>-8</v>
      </c>
      <c r="AB20" s="45">
        <f t="shared" si="3"/>
        <v>-8</v>
      </c>
      <c r="AC20" s="46">
        <f t="shared" si="3"/>
        <v>6</v>
      </c>
      <c r="AD20" s="47">
        <f t="shared" si="3"/>
        <v>6</v>
      </c>
      <c r="AE20" s="44">
        <f t="shared" si="4"/>
        <v>-14</v>
      </c>
      <c r="AF20" s="45">
        <f t="shared" ref="AF20:AF21" si="17">AB20-Z20</f>
        <v>-14</v>
      </c>
      <c r="AG20" s="46">
        <f>AB20-AC20</f>
        <v>-14</v>
      </c>
      <c r="AH20" s="47">
        <v>6</v>
      </c>
      <c r="AI20" s="48">
        <v>8900</v>
      </c>
      <c r="AJ20" s="48">
        <f t="shared" si="7"/>
        <v>507300</v>
      </c>
      <c r="AK20" s="49">
        <f t="shared" si="8"/>
        <v>53400</v>
      </c>
      <c r="AL20" s="49">
        <f>VLOOKUP(B20,'[3]Tranche 1 Actual 2024'!$B$12:$S$367,18,FALSE)</f>
        <v>133500</v>
      </c>
      <c r="AM20" s="49">
        <f>VLOOKUP(B20,'[3]Tranche 2 Actual 2024'!$B$12:$U$343,20,FALSE)</f>
        <v>133500</v>
      </c>
      <c r="AN20" s="49">
        <f t="shared" si="9"/>
        <v>-213600</v>
      </c>
      <c r="AO20" s="50">
        <f t="shared" si="16"/>
        <v>-124600</v>
      </c>
      <c r="AP20" s="51">
        <f t="shared" si="10"/>
        <v>-124600</v>
      </c>
      <c r="AQ20" s="52">
        <f t="shared" si="11"/>
        <v>-124600</v>
      </c>
      <c r="AR20" s="47">
        <f t="shared" si="12"/>
        <v>53400</v>
      </c>
      <c r="AS20" s="53">
        <f t="shared" si="13"/>
        <v>186900</v>
      </c>
      <c r="AT20" s="49"/>
      <c r="AU20" s="49">
        <f t="shared" si="0"/>
        <v>-213600</v>
      </c>
      <c r="AV20" s="54">
        <f t="shared" si="1"/>
        <v>0</v>
      </c>
      <c r="AW20" s="55"/>
      <c r="AX20" s="56">
        <f t="shared" si="2"/>
        <v>0</v>
      </c>
      <c r="AY20" s="57">
        <f t="shared" si="2"/>
        <v>0</v>
      </c>
      <c r="AZ20" s="47">
        <f t="shared" si="2"/>
        <v>53400</v>
      </c>
      <c r="BA20" s="53">
        <f t="shared" si="2"/>
        <v>186900</v>
      </c>
      <c r="BB20" s="81">
        <f t="shared" si="14"/>
        <v>507300</v>
      </c>
      <c r="BC20" s="58" t="s">
        <v>1825</v>
      </c>
    </row>
    <row r="21" spans="1:55" s="38" customFormat="1" ht="12.75" x14ac:dyDescent="0.2">
      <c r="A21" s="39">
        <f t="shared" si="15"/>
        <v>10</v>
      </c>
      <c r="B21" s="59" t="s">
        <v>90</v>
      </c>
      <c r="C21" s="41" t="s">
        <v>91</v>
      </c>
      <c r="D21" s="41" t="s">
        <v>43</v>
      </c>
      <c r="E21" s="41" t="s">
        <v>1826</v>
      </c>
      <c r="F21" s="41" t="s">
        <v>57</v>
      </c>
      <c r="G21" s="41" t="s">
        <v>58</v>
      </c>
      <c r="H21" s="41" t="s">
        <v>59</v>
      </c>
      <c r="I21" s="41" t="s">
        <v>83</v>
      </c>
      <c r="J21" s="41" t="s">
        <v>48</v>
      </c>
      <c r="K21" s="41" t="s">
        <v>92</v>
      </c>
      <c r="L21" s="41" t="s">
        <v>93</v>
      </c>
      <c r="M21" s="41" t="s">
        <v>3</v>
      </c>
      <c r="N21" s="42" t="s">
        <v>51</v>
      </c>
      <c r="O21" s="41" t="s">
        <v>52</v>
      </c>
      <c r="P21" s="43">
        <v>31</v>
      </c>
      <c r="Q21" s="44">
        <f>VLOOKUP(B21,'[2]School Detailed Data'!A$11:CF$439,84,FALSE)</f>
        <v>32</v>
      </c>
      <c r="R21" s="45">
        <f>VLOOKUP(B21,'[2]School Detailed Data'!A$11:CF$440,84,FALSE)</f>
        <v>32</v>
      </c>
      <c r="S21" s="46">
        <v>32</v>
      </c>
      <c r="T21" s="47">
        <v>32</v>
      </c>
      <c r="U21" s="43">
        <v>9</v>
      </c>
      <c r="V21" s="44">
        <f>VLOOKUP(B21,'[2]School Detailed Data'!A$11:CJ$440,88,FALSE)</f>
        <v>24</v>
      </c>
      <c r="W21" s="45">
        <f>VLOOKUP(B21,'[2]Student Without BRN'!Z$2:AB$431,3,FALSE)</f>
        <v>10</v>
      </c>
      <c r="X21" s="46">
        <v>8</v>
      </c>
      <c r="Y21" s="47">
        <v>8</v>
      </c>
      <c r="Z21" s="43">
        <f t="shared" si="3"/>
        <v>22</v>
      </c>
      <c r="AA21" s="44">
        <f t="shared" si="3"/>
        <v>8</v>
      </c>
      <c r="AB21" s="45">
        <f t="shared" si="3"/>
        <v>22</v>
      </c>
      <c r="AC21" s="46">
        <f t="shared" si="3"/>
        <v>24</v>
      </c>
      <c r="AD21" s="47">
        <f t="shared" si="3"/>
        <v>24</v>
      </c>
      <c r="AE21" s="44">
        <f t="shared" si="4"/>
        <v>-14</v>
      </c>
      <c r="AF21" s="45">
        <f t="shared" si="17"/>
        <v>0</v>
      </c>
      <c r="AG21" s="46">
        <f t="shared" si="6"/>
        <v>2</v>
      </c>
      <c r="AH21" s="47">
        <f t="shared" si="6"/>
        <v>0</v>
      </c>
      <c r="AI21" s="48">
        <v>8900</v>
      </c>
      <c r="AJ21" s="48">
        <f t="shared" si="7"/>
        <v>284800</v>
      </c>
      <c r="AK21" s="49">
        <f t="shared" si="8"/>
        <v>195800</v>
      </c>
      <c r="AL21" s="49">
        <f>VLOOKUP(B21,'[3]Tranche 1 Actual 2024'!$B$12:$S$367,18,FALSE)</f>
        <v>98790</v>
      </c>
      <c r="AM21" s="49">
        <f>VLOOKUP(B21,'[3]Tranche 2 Actual 2024'!$B$12:$U$343,20,FALSE)</f>
        <v>98790</v>
      </c>
      <c r="AN21" s="49">
        <f t="shared" si="9"/>
        <v>-1780</v>
      </c>
      <c r="AO21" s="50">
        <f t="shared" si="16"/>
        <v>-124600</v>
      </c>
      <c r="AP21" s="51">
        <f t="shared" si="10"/>
        <v>0</v>
      </c>
      <c r="AQ21" s="52">
        <f t="shared" si="11"/>
        <v>17800</v>
      </c>
      <c r="AR21" s="47">
        <f t="shared" si="12"/>
        <v>0</v>
      </c>
      <c r="AS21" s="53">
        <f t="shared" si="13"/>
        <v>71200</v>
      </c>
      <c r="AT21" s="49"/>
      <c r="AU21" s="49">
        <f t="shared" si="0"/>
        <v>-1780</v>
      </c>
      <c r="AV21" s="54">
        <f t="shared" si="1"/>
        <v>0</v>
      </c>
      <c r="AW21" s="55"/>
      <c r="AX21" s="56">
        <f t="shared" si="2"/>
        <v>0</v>
      </c>
      <c r="AY21" s="57">
        <f>AN21+AQ21</f>
        <v>16020</v>
      </c>
      <c r="AZ21" s="47">
        <f t="shared" si="2"/>
        <v>0</v>
      </c>
      <c r="BA21" s="53">
        <f t="shared" si="2"/>
        <v>71200</v>
      </c>
      <c r="BB21" s="81">
        <f t="shared" si="14"/>
        <v>284800</v>
      </c>
      <c r="BC21" s="58" t="s">
        <v>1825</v>
      </c>
    </row>
    <row r="22" spans="1:55" s="38" customFormat="1" ht="12.75" x14ac:dyDescent="0.2">
      <c r="A22" s="39">
        <f t="shared" si="15"/>
        <v>11</v>
      </c>
      <c r="B22" s="59" t="s">
        <v>94</v>
      </c>
      <c r="C22" s="41" t="s">
        <v>95</v>
      </c>
      <c r="D22" s="41" t="s">
        <v>43</v>
      </c>
      <c r="E22" s="41" t="s">
        <v>1826</v>
      </c>
      <c r="F22" s="41" t="s">
        <v>57</v>
      </c>
      <c r="G22" s="41" t="s">
        <v>58</v>
      </c>
      <c r="H22" s="41" t="s">
        <v>59</v>
      </c>
      <c r="I22" s="41" t="s">
        <v>96</v>
      </c>
      <c r="J22" s="41" t="s">
        <v>48</v>
      </c>
      <c r="K22" s="41" t="s">
        <v>97</v>
      </c>
      <c r="L22" s="41" t="s">
        <v>98</v>
      </c>
      <c r="M22" s="41" t="s">
        <v>3</v>
      </c>
      <c r="N22" s="42" t="s">
        <v>53</v>
      </c>
      <c r="O22" s="41" t="s">
        <v>52</v>
      </c>
      <c r="P22" s="43">
        <v>131</v>
      </c>
      <c r="Q22" s="44">
        <v>131</v>
      </c>
      <c r="R22" s="45">
        <f>VLOOKUP(B22,'[2]School Detailed Data'!A$11:CF$440,84,FALSE)</f>
        <v>131</v>
      </c>
      <c r="S22" s="46">
        <v>130</v>
      </c>
      <c r="T22" s="47">
        <v>130</v>
      </c>
      <c r="U22" s="43">
        <v>4</v>
      </c>
      <c r="V22" s="44">
        <f>VLOOKUP(B22,'[3]PS T3 1st New BRN'!$B$12:$S$104,18,FALSE)</f>
        <v>3</v>
      </c>
      <c r="W22" s="45">
        <f>VLOOKUP(B22,'[2]Student Without BRN'!Z$2:AB$431,3,FALSE)</f>
        <v>3</v>
      </c>
      <c r="X22" s="46">
        <v>3</v>
      </c>
      <c r="Y22" s="47">
        <v>3</v>
      </c>
      <c r="Z22" s="43">
        <f t="shared" si="3"/>
        <v>127</v>
      </c>
      <c r="AA22" s="44">
        <f t="shared" si="3"/>
        <v>128</v>
      </c>
      <c r="AB22" s="45">
        <f t="shared" si="3"/>
        <v>128</v>
      </c>
      <c r="AC22" s="46">
        <f t="shared" si="3"/>
        <v>127</v>
      </c>
      <c r="AD22" s="47">
        <f t="shared" si="3"/>
        <v>127</v>
      </c>
      <c r="AE22" s="44">
        <f t="shared" si="4"/>
        <v>1</v>
      </c>
      <c r="AF22" s="45">
        <v>0</v>
      </c>
      <c r="AG22" s="46">
        <f t="shared" si="6"/>
        <v>-1</v>
      </c>
      <c r="AH22" s="47">
        <f t="shared" si="6"/>
        <v>0</v>
      </c>
      <c r="AI22" s="48">
        <v>8900</v>
      </c>
      <c r="AJ22" s="48">
        <f t="shared" si="7"/>
        <v>1157000</v>
      </c>
      <c r="AK22" s="49">
        <f t="shared" si="8"/>
        <v>1130300</v>
      </c>
      <c r="AL22" s="49">
        <f>VLOOKUP(B22,'[3]Tranche 1 Actual 2024'!$B$12:$S$367,18,FALSE)</f>
        <v>320400</v>
      </c>
      <c r="AM22" s="49">
        <f>VLOOKUP(B22,'[3]Tranche 2 Actual 2024'!$B$12:$U$343,20,FALSE)</f>
        <v>320400</v>
      </c>
      <c r="AN22" s="49">
        <f t="shared" si="9"/>
        <v>489500</v>
      </c>
      <c r="AO22" s="50">
        <f t="shared" si="16"/>
        <v>8900</v>
      </c>
      <c r="AP22" s="51">
        <f t="shared" si="10"/>
        <v>0</v>
      </c>
      <c r="AQ22" s="52">
        <f t="shared" si="11"/>
        <v>-8900</v>
      </c>
      <c r="AR22" s="47">
        <f t="shared" si="12"/>
        <v>0</v>
      </c>
      <c r="AS22" s="53">
        <f t="shared" si="13"/>
        <v>17800</v>
      </c>
      <c r="AT22" s="49"/>
      <c r="AU22" s="49">
        <f t="shared" si="0"/>
        <v>489500</v>
      </c>
      <c r="AV22" s="54">
        <f t="shared" si="1"/>
        <v>489500</v>
      </c>
      <c r="AW22" s="55">
        <f>IF(AO22&gt;=0,AO22,0)</f>
        <v>8900</v>
      </c>
      <c r="AX22" s="56">
        <f t="shared" si="2"/>
        <v>0</v>
      </c>
      <c r="AY22" s="57">
        <f t="shared" si="2"/>
        <v>0</v>
      </c>
      <c r="AZ22" s="47">
        <f t="shared" si="2"/>
        <v>0</v>
      </c>
      <c r="BA22" s="53">
        <f t="shared" si="2"/>
        <v>17800</v>
      </c>
      <c r="BB22" s="81">
        <f t="shared" si="14"/>
        <v>1157000</v>
      </c>
      <c r="BC22" s="58" t="s">
        <v>1825</v>
      </c>
    </row>
    <row r="23" spans="1:55" s="38" customFormat="1" ht="12.75" x14ac:dyDescent="0.2">
      <c r="A23" s="39">
        <f t="shared" si="15"/>
        <v>12</v>
      </c>
      <c r="B23" s="59" t="s">
        <v>99</v>
      </c>
      <c r="C23" s="41" t="s">
        <v>100</v>
      </c>
      <c r="D23" s="41" t="s">
        <v>56</v>
      </c>
      <c r="E23" s="41" t="s">
        <v>1826</v>
      </c>
      <c r="F23" s="41" t="s">
        <v>57</v>
      </c>
      <c r="G23" s="41" t="s">
        <v>58</v>
      </c>
      <c r="H23" s="41" t="s">
        <v>59</v>
      </c>
      <c r="I23" s="41" t="s">
        <v>96</v>
      </c>
      <c r="J23" s="41" t="s">
        <v>48</v>
      </c>
      <c r="K23" s="41" t="s">
        <v>97</v>
      </c>
      <c r="L23" s="41" t="s">
        <v>98</v>
      </c>
      <c r="M23" s="41" t="s">
        <v>3</v>
      </c>
      <c r="N23" s="42" t="s">
        <v>53</v>
      </c>
      <c r="O23" s="41" t="s">
        <v>52</v>
      </c>
      <c r="P23" s="43">
        <v>68</v>
      </c>
      <c r="Q23" s="44">
        <f>VLOOKUP(B23,'[2]School Detailed Data'!A$11:CF$439,84,FALSE)</f>
        <v>68</v>
      </c>
      <c r="R23" s="45">
        <f>VLOOKUP(B23,'[2]School Detailed Data'!A$11:CF$440,84,FALSE)</f>
        <v>68</v>
      </c>
      <c r="S23" s="46">
        <v>73</v>
      </c>
      <c r="T23" s="47">
        <v>73</v>
      </c>
      <c r="U23" s="43">
        <v>2</v>
      </c>
      <c r="V23" s="44">
        <f>VLOOKUP(B23,'[2]School Detailed Data'!A$11:CJ$440,88,FALSE)</f>
        <v>5</v>
      </c>
      <c r="W23" s="45">
        <f>VLOOKUP(B23,'[2]Student Without BRN'!Z$2:AB$431,3,FALSE)</f>
        <v>2</v>
      </c>
      <c r="X23" s="46">
        <v>1</v>
      </c>
      <c r="Y23" s="47">
        <v>1</v>
      </c>
      <c r="Z23" s="43">
        <f t="shared" si="3"/>
        <v>66</v>
      </c>
      <c r="AA23" s="44">
        <f t="shared" si="3"/>
        <v>63</v>
      </c>
      <c r="AB23" s="45">
        <f t="shared" si="3"/>
        <v>66</v>
      </c>
      <c r="AC23" s="46">
        <f t="shared" si="3"/>
        <v>72</v>
      </c>
      <c r="AD23" s="47">
        <f t="shared" si="3"/>
        <v>72</v>
      </c>
      <c r="AE23" s="44">
        <f t="shared" si="4"/>
        <v>-3</v>
      </c>
      <c r="AF23" s="45">
        <f t="shared" ref="AF23:AF26" si="18">AB23-Z23</f>
        <v>0</v>
      </c>
      <c r="AG23" s="46">
        <f t="shared" si="6"/>
        <v>6</v>
      </c>
      <c r="AH23" s="47">
        <f t="shared" si="6"/>
        <v>0</v>
      </c>
      <c r="AI23" s="48">
        <v>8900</v>
      </c>
      <c r="AJ23" s="48">
        <f t="shared" si="7"/>
        <v>649700</v>
      </c>
      <c r="AK23" s="49">
        <f t="shared" si="8"/>
        <v>587400</v>
      </c>
      <c r="AL23" s="49">
        <f>VLOOKUP(B23,'[3]Tranche 1 Actual 2024'!$B$12:$S$367,18,FALSE)</f>
        <v>181560</v>
      </c>
      <c r="AM23" s="49">
        <f>VLOOKUP(B23,'[3]Tranche 2 Actual 2024'!$B$12:$U$343,20,FALSE)</f>
        <v>181560</v>
      </c>
      <c r="AN23" s="49">
        <f t="shared" si="9"/>
        <v>224280</v>
      </c>
      <c r="AO23" s="50">
        <f t="shared" si="16"/>
        <v>-26700</v>
      </c>
      <c r="AP23" s="51">
        <f t="shared" si="10"/>
        <v>0</v>
      </c>
      <c r="AQ23" s="52">
        <f t="shared" si="11"/>
        <v>53400</v>
      </c>
      <c r="AR23" s="47">
        <f t="shared" si="12"/>
        <v>0</v>
      </c>
      <c r="AS23" s="53">
        <f t="shared" si="13"/>
        <v>8900</v>
      </c>
      <c r="AT23" s="49"/>
      <c r="AU23" s="49">
        <f t="shared" si="0"/>
        <v>224280</v>
      </c>
      <c r="AV23" s="54">
        <f t="shared" si="1"/>
        <v>224280</v>
      </c>
      <c r="AW23" s="55"/>
      <c r="AX23" s="56">
        <f t="shared" si="2"/>
        <v>0</v>
      </c>
      <c r="AY23" s="57">
        <f t="shared" si="2"/>
        <v>53400</v>
      </c>
      <c r="AZ23" s="47">
        <f t="shared" si="2"/>
        <v>0</v>
      </c>
      <c r="BA23" s="53">
        <f t="shared" si="2"/>
        <v>8900</v>
      </c>
      <c r="BB23" s="81">
        <f t="shared" si="14"/>
        <v>649700</v>
      </c>
      <c r="BC23" s="58" t="s">
        <v>1825</v>
      </c>
    </row>
    <row r="24" spans="1:55" s="38" customFormat="1" ht="12.75" x14ac:dyDescent="0.2">
      <c r="A24" s="39">
        <f t="shared" si="15"/>
        <v>13</v>
      </c>
      <c r="B24" s="40" t="s">
        <v>102</v>
      </c>
      <c r="C24" s="41" t="s">
        <v>103</v>
      </c>
      <c r="D24" s="41" t="s">
        <v>43</v>
      </c>
      <c r="E24" s="41" t="s">
        <v>1824</v>
      </c>
      <c r="F24" s="41" t="s">
        <v>44</v>
      </c>
      <c r="G24" s="41" t="s">
        <v>45</v>
      </c>
      <c r="H24" s="41" t="s">
        <v>46</v>
      </c>
      <c r="I24" s="41" t="s">
        <v>96</v>
      </c>
      <c r="J24" s="41" t="s">
        <v>48</v>
      </c>
      <c r="K24" s="41" t="s">
        <v>104</v>
      </c>
      <c r="L24" s="41" t="s">
        <v>105</v>
      </c>
      <c r="M24" s="41" t="s">
        <v>3</v>
      </c>
      <c r="N24" s="42" t="s">
        <v>51</v>
      </c>
      <c r="O24" s="41" t="s">
        <v>76</v>
      </c>
      <c r="P24" s="43">
        <v>217</v>
      </c>
      <c r="Q24" s="44">
        <f>VLOOKUP(B24,'[2]School Detailed Data'!A$11:CF$439,84,FALSE)</f>
        <v>217</v>
      </c>
      <c r="R24" s="45">
        <f>VLOOKUP(B24,'[2]School Detailed Data'!A$11:CF$440,84,FALSE)</f>
        <v>217</v>
      </c>
      <c r="S24" s="46">
        <v>217</v>
      </c>
      <c r="T24" s="47">
        <v>217</v>
      </c>
      <c r="U24" s="43">
        <v>0</v>
      </c>
      <c r="V24" s="44">
        <f>VLOOKUP(B24,'[2]School Detailed Data'!A$11:CJ$440,88,FALSE)</f>
        <v>10</v>
      </c>
      <c r="W24" s="45">
        <f>VLOOKUP(B24,'[2]Student Without BRN'!Z$2:AB$431,3,FALSE)</f>
        <v>0</v>
      </c>
      <c r="X24" s="46">
        <v>0</v>
      </c>
      <c r="Y24" s="47">
        <v>0</v>
      </c>
      <c r="Z24" s="43">
        <f t="shared" si="3"/>
        <v>217</v>
      </c>
      <c r="AA24" s="44">
        <f t="shared" si="3"/>
        <v>207</v>
      </c>
      <c r="AB24" s="45">
        <f t="shared" si="3"/>
        <v>217</v>
      </c>
      <c r="AC24" s="46">
        <f t="shared" si="3"/>
        <v>217</v>
      </c>
      <c r="AD24" s="47">
        <f t="shared" si="3"/>
        <v>217</v>
      </c>
      <c r="AE24" s="44">
        <f t="shared" si="4"/>
        <v>-10</v>
      </c>
      <c r="AF24" s="45">
        <f t="shared" si="18"/>
        <v>0</v>
      </c>
      <c r="AG24" s="46">
        <f t="shared" si="6"/>
        <v>0</v>
      </c>
      <c r="AH24" s="47">
        <f t="shared" si="6"/>
        <v>0</v>
      </c>
      <c r="AI24" s="48">
        <v>8900</v>
      </c>
      <c r="AJ24" s="48">
        <f t="shared" si="7"/>
        <v>1931300</v>
      </c>
      <c r="AK24" s="49">
        <f t="shared" si="8"/>
        <v>1931300</v>
      </c>
      <c r="AL24" s="49">
        <f>VLOOKUP(B24,'[3]Tranche 1 Actual 2024'!$B$12:$S$367,18,FALSE)</f>
        <v>445890</v>
      </c>
      <c r="AM24" s="49">
        <f>VLOOKUP(B24,'[3]Tranche 2 Actual 2024'!$B$12:$U$343,20,FALSE)</f>
        <v>445890</v>
      </c>
      <c r="AN24" s="49">
        <f t="shared" si="9"/>
        <v>1039520</v>
      </c>
      <c r="AO24" s="50">
        <f t="shared" si="16"/>
        <v>-89000</v>
      </c>
      <c r="AP24" s="51">
        <f t="shared" si="10"/>
        <v>0</v>
      </c>
      <c r="AQ24" s="52">
        <f t="shared" si="11"/>
        <v>0</v>
      </c>
      <c r="AR24" s="47">
        <f t="shared" si="12"/>
        <v>0</v>
      </c>
      <c r="AS24" s="53">
        <f t="shared" si="13"/>
        <v>0</v>
      </c>
      <c r="AT24" s="49"/>
      <c r="AU24" s="49">
        <f t="shared" si="0"/>
        <v>1039520</v>
      </c>
      <c r="AV24" s="54">
        <f t="shared" si="1"/>
        <v>1039520</v>
      </c>
      <c r="AW24" s="55"/>
      <c r="AX24" s="56">
        <f t="shared" si="2"/>
        <v>0</v>
      </c>
      <c r="AY24" s="57">
        <f t="shared" si="2"/>
        <v>0</v>
      </c>
      <c r="AZ24" s="47">
        <f t="shared" si="2"/>
        <v>0</v>
      </c>
      <c r="BA24" s="53">
        <f t="shared" si="2"/>
        <v>0</v>
      </c>
      <c r="BB24" s="81">
        <f t="shared" si="14"/>
        <v>1931300</v>
      </c>
      <c r="BC24" s="58" t="s">
        <v>1825</v>
      </c>
    </row>
    <row r="25" spans="1:55" s="38" customFormat="1" ht="12.75" x14ac:dyDescent="0.2">
      <c r="A25" s="39">
        <f t="shared" si="15"/>
        <v>14</v>
      </c>
      <c r="B25" s="59" t="s">
        <v>106</v>
      </c>
      <c r="C25" s="41" t="s">
        <v>107</v>
      </c>
      <c r="D25" s="41" t="s">
        <v>56</v>
      </c>
      <c r="E25" s="41" t="s">
        <v>1826</v>
      </c>
      <c r="F25" s="41" t="s">
        <v>57</v>
      </c>
      <c r="G25" s="41" t="s">
        <v>58</v>
      </c>
      <c r="H25" s="41" t="s">
        <v>59</v>
      </c>
      <c r="I25" s="41" t="s">
        <v>96</v>
      </c>
      <c r="J25" s="41" t="s">
        <v>48</v>
      </c>
      <c r="K25" s="41" t="s">
        <v>108</v>
      </c>
      <c r="L25" s="41" t="s">
        <v>109</v>
      </c>
      <c r="M25" s="41" t="s">
        <v>3</v>
      </c>
      <c r="N25" s="42" t="s">
        <v>51</v>
      </c>
      <c r="O25" s="41" t="s">
        <v>52</v>
      </c>
      <c r="P25" s="43">
        <v>37</v>
      </c>
      <c r="Q25" s="44">
        <f>VLOOKUP(B25,'[2]School Detailed Data'!A$11:CF$439,84,FALSE)</f>
        <v>37</v>
      </c>
      <c r="R25" s="45">
        <f>VLOOKUP(B25,'[2]School Detailed Data'!A$11:CF$440,84,FALSE)</f>
        <v>37</v>
      </c>
      <c r="S25" s="46">
        <v>37</v>
      </c>
      <c r="T25" s="47">
        <v>37</v>
      </c>
      <c r="U25" s="43">
        <v>26</v>
      </c>
      <c r="V25" s="44">
        <f>VLOOKUP(B25,'[2]School Detailed Data'!A$11:CJ$440,88,FALSE)</f>
        <v>27</v>
      </c>
      <c r="W25" s="45">
        <f>VLOOKUP(B25,'[2]Student Without BRN'!Z$2:AB$431,3,FALSE)</f>
        <v>26</v>
      </c>
      <c r="X25" s="46">
        <v>26</v>
      </c>
      <c r="Y25" s="47">
        <v>26</v>
      </c>
      <c r="Z25" s="43">
        <f t="shared" si="3"/>
        <v>11</v>
      </c>
      <c r="AA25" s="44">
        <f t="shared" si="3"/>
        <v>10</v>
      </c>
      <c r="AB25" s="45">
        <f t="shared" si="3"/>
        <v>11</v>
      </c>
      <c r="AC25" s="46">
        <f t="shared" si="3"/>
        <v>11</v>
      </c>
      <c r="AD25" s="47">
        <f t="shared" si="3"/>
        <v>11</v>
      </c>
      <c r="AE25" s="44">
        <f t="shared" si="4"/>
        <v>-1</v>
      </c>
      <c r="AF25" s="45">
        <f t="shared" si="18"/>
        <v>0</v>
      </c>
      <c r="AG25" s="46">
        <f t="shared" si="6"/>
        <v>0</v>
      </c>
      <c r="AH25" s="47">
        <f t="shared" si="6"/>
        <v>0</v>
      </c>
      <c r="AI25" s="48">
        <v>8900</v>
      </c>
      <c r="AJ25" s="48">
        <f t="shared" si="7"/>
        <v>329300</v>
      </c>
      <c r="AK25" s="49">
        <f t="shared" si="8"/>
        <v>97900</v>
      </c>
      <c r="AL25" s="49">
        <f>VLOOKUP(B25,'[3]Tranche 1 Actual 2024'!$B$12:$S$367,18,FALSE)</f>
        <v>117480</v>
      </c>
      <c r="AM25" s="49"/>
      <c r="AN25" s="49">
        <f t="shared" si="9"/>
        <v>-19580</v>
      </c>
      <c r="AO25" s="50">
        <f t="shared" si="16"/>
        <v>-8900</v>
      </c>
      <c r="AP25" s="51">
        <f t="shared" si="10"/>
        <v>0</v>
      </c>
      <c r="AQ25" s="52">
        <f t="shared" si="11"/>
        <v>0</v>
      </c>
      <c r="AR25" s="47">
        <f t="shared" si="12"/>
        <v>0</v>
      </c>
      <c r="AS25" s="53">
        <f t="shared" si="13"/>
        <v>211820</v>
      </c>
      <c r="AT25" s="49"/>
      <c r="AU25" s="49">
        <f t="shared" si="0"/>
        <v>-19580</v>
      </c>
      <c r="AV25" s="54">
        <f t="shared" si="1"/>
        <v>0</v>
      </c>
      <c r="AW25" s="55"/>
      <c r="AX25" s="56">
        <f t="shared" si="2"/>
        <v>0</v>
      </c>
      <c r="AY25" s="57">
        <f t="shared" si="2"/>
        <v>0</v>
      </c>
      <c r="AZ25" s="47">
        <f t="shared" si="2"/>
        <v>0</v>
      </c>
      <c r="BA25" s="53">
        <f t="shared" si="2"/>
        <v>211820</v>
      </c>
      <c r="BB25" s="81">
        <f t="shared" si="14"/>
        <v>329300</v>
      </c>
      <c r="BC25" s="58" t="s">
        <v>1829</v>
      </c>
    </row>
    <row r="26" spans="1:55" s="38" customFormat="1" ht="12.75" x14ac:dyDescent="0.2">
      <c r="A26" s="39">
        <f t="shared" si="15"/>
        <v>15</v>
      </c>
      <c r="B26" s="59" t="s">
        <v>110</v>
      </c>
      <c r="C26" s="41" t="s">
        <v>111</v>
      </c>
      <c r="D26" s="41" t="s">
        <v>43</v>
      </c>
      <c r="E26" s="41" t="s">
        <v>1824</v>
      </c>
      <c r="F26" s="41" t="s">
        <v>44</v>
      </c>
      <c r="G26" s="41" t="s">
        <v>45</v>
      </c>
      <c r="H26" s="41" t="s">
        <v>46</v>
      </c>
      <c r="I26" s="41" t="s">
        <v>96</v>
      </c>
      <c r="J26" s="41" t="s">
        <v>48</v>
      </c>
      <c r="K26" s="41"/>
      <c r="L26" s="41"/>
      <c r="M26" s="41" t="s">
        <v>3</v>
      </c>
      <c r="N26" s="42" t="s">
        <v>51</v>
      </c>
      <c r="O26" s="41" t="s">
        <v>52</v>
      </c>
      <c r="P26" s="43">
        <v>0</v>
      </c>
      <c r="Q26" s="44">
        <f>VLOOKUP(B26,'[2]School Detailed Data'!A$11:CF$439,84,FALSE)</f>
        <v>0</v>
      </c>
      <c r="R26" s="45">
        <f>VLOOKUP(B26,'[2]School Detailed Data'!A$11:CF$440,84,FALSE)</f>
        <v>0</v>
      </c>
      <c r="S26" s="46">
        <v>0</v>
      </c>
      <c r="T26" s="47">
        <v>0</v>
      </c>
      <c r="U26" s="43">
        <v>0</v>
      </c>
      <c r="V26" s="44">
        <f>VLOOKUP(B26,'[2]School Detailed Data'!A$11:CJ$440,88,FALSE)</f>
        <v>0</v>
      </c>
      <c r="W26" s="45">
        <f>VLOOKUP(B26,'[2]Student Without BRN'!Z$2:AB$431,3,FALSE)</f>
        <v>0</v>
      </c>
      <c r="X26" s="46">
        <v>0</v>
      </c>
      <c r="Y26" s="47">
        <v>0</v>
      </c>
      <c r="Z26" s="43">
        <f t="shared" si="3"/>
        <v>0</v>
      </c>
      <c r="AA26" s="44">
        <f t="shared" si="3"/>
        <v>0</v>
      </c>
      <c r="AB26" s="45">
        <f t="shared" si="3"/>
        <v>0</v>
      </c>
      <c r="AC26" s="46">
        <f t="shared" si="3"/>
        <v>0</v>
      </c>
      <c r="AD26" s="47">
        <f t="shared" si="3"/>
        <v>0</v>
      </c>
      <c r="AE26" s="44">
        <f t="shared" si="4"/>
        <v>0</v>
      </c>
      <c r="AF26" s="45">
        <f t="shared" si="18"/>
        <v>0</v>
      </c>
      <c r="AG26" s="46">
        <f t="shared" si="6"/>
        <v>0</v>
      </c>
      <c r="AH26" s="47">
        <f t="shared" si="6"/>
        <v>0</v>
      </c>
      <c r="AI26" s="48">
        <v>8900</v>
      </c>
      <c r="AJ26" s="48">
        <f t="shared" si="7"/>
        <v>0</v>
      </c>
      <c r="AK26" s="49">
        <f t="shared" si="8"/>
        <v>0</v>
      </c>
      <c r="AL26" s="49"/>
      <c r="AM26" s="49"/>
      <c r="AN26" s="49">
        <f t="shared" si="9"/>
        <v>0</v>
      </c>
      <c r="AO26" s="50">
        <f t="shared" si="16"/>
        <v>0</v>
      </c>
      <c r="AP26" s="51">
        <f t="shared" si="10"/>
        <v>0</v>
      </c>
      <c r="AQ26" s="52">
        <f t="shared" si="11"/>
        <v>0</v>
      </c>
      <c r="AR26" s="47">
        <f t="shared" si="12"/>
        <v>0</v>
      </c>
      <c r="AS26" s="53">
        <f t="shared" si="13"/>
        <v>0</v>
      </c>
      <c r="AT26" s="49"/>
      <c r="AU26" s="49">
        <f t="shared" si="0"/>
        <v>0</v>
      </c>
      <c r="AV26" s="54">
        <f t="shared" si="1"/>
        <v>0</v>
      </c>
      <c r="AW26" s="55"/>
      <c r="AX26" s="56">
        <f t="shared" si="2"/>
        <v>0</v>
      </c>
      <c r="AY26" s="57">
        <f t="shared" si="2"/>
        <v>0</v>
      </c>
      <c r="AZ26" s="47">
        <f t="shared" si="2"/>
        <v>0</v>
      </c>
      <c r="BA26" s="53">
        <f t="shared" si="2"/>
        <v>0</v>
      </c>
      <c r="BB26" s="81">
        <f t="shared" si="14"/>
        <v>0</v>
      </c>
      <c r="BC26" s="58" t="s">
        <v>1827</v>
      </c>
    </row>
    <row r="27" spans="1:55" s="38" customFormat="1" ht="12.75" x14ac:dyDescent="0.2">
      <c r="A27" s="39">
        <f t="shared" si="15"/>
        <v>16</v>
      </c>
      <c r="B27" s="59" t="s">
        <v>112</v>
      </c>
      <c r="C27" s="41" t="s">
        <v>113</v>
      </c>
      <c r="D27" s="41" t="s">
        <v>56</v>
      </c>
      <c r="E27" s="41" t="s">
        <v>1826</v>
      </c>
      <c r="F27" s="41" t="s">
        <v>57</v>
      </c>
      <c r="G27" s="41" t="s">
        <v>58</v>
      </c>
      <c r="H27" s="41" t="s">
        <v>59</v>
      </c>
      <c r="I27" s="41" t="s">
        <v>96</v>
      </c>
      <c r="J27" s="41" t="s">
        <v>48</v>
      </c>
      <c r="K27" s="41" t="s">
        <v>114</v>
      </c>
      <c r="L27" s="41" t="s">
        <v>115</v>
      </c>
      <c r="M27" s="41" t="s">
        <v>3</v>
      </c>
      <c r="N27" s="42" t="s">
        <v>51</v>
      </c>
      <c r="O27" s="41" t="s">
        <v>52</v>
      </c>
      <c r="P27" s="43">
        <v>26</v>
      </c>
      <c r="Q27" s="44">
        <v>26</v>
      </c>
      <c r="R27" s="45">
        <f>VLOOKUP(B27,'[2]School Detailed Data'!A$11:CF$440,84,FALSE)</f>
        <v>26</v>
      </c>
      <c r="S27" s="46">
        <v>26</v>
      </c>
      <c r="T27" s="47">
        <v>26</v>
      </c>
      <c r="U27" s="43">
        <v>19</v>
      </c>
      <c r="V27" s="44">
        <f>VLOOKUP(B27,'[3]PS T3 1st New BRN'!$B$12:$S$104,18,FALSE)</f>
        <v>17</v>
      </c>
      <c r="W27" s="45">
        <f>VLOOKUP(B27,'[2]Student Without BRN'!Z$2:AB$431,3,FALSE)</f>
        <v>17</v>
      </c>
      <c r="X27" s="46">
        <v>17</v>
      </c>
      <c r="Y27" s="47">
        <v>17</v>
      </c>
      <c r="Z27" s="43">
        <f t="shared" si="3"/>
        <v>7</v>
      </c>
      <c r="AA27" s="44">
        <f t="shared" si="3"/>
        <v>9</v>
      </c>
      <c r="AB27" s="45">
        <f t="shared" si="3"/>
        <v>9</v>
      </c>
      <c r="AC27" s="46">
        <f t="shared" si="3"/>
        <v>9</v>
      </c>
      <c r="AD27" s="47">
        <f t="shared" si="3"/>
        <v>9</v>
      </c>
      <c r="AE27" s="44">
        <f t="shared" si="4"/>
        <v>2</v>
      </c>
      <c r="AF27" s="45">
        <v>0</v>
      </c>
      <c r="AG27" s="46">
        <f t="shared" si="6"/>
        <v>0</v>
      </c>
      <c r="AH27" s="47">
        <f t="shared" si="6"/>
        <v>0</v>
      </c>
      <c r="AI27" s="48">
        <v>8900</v>
      </c>
      <c r="AJ27" s="48">
        <f t="shared" si="7"/>
        <v>231400</v>
      </c>
      <c r="AK27" s="49">
        <f t="shared" si="8"/>
        <v>62300</v>
      </c>
      <c r="AL27" s="49">
        <f>VLOOKUP(B27,'[3]Tranche 1 Actual 2024'!$B$12:$S$367,18,FALSE)</f>
        <v>77430</v>
      </c>
      <c r="AM27" s="49"/>
      <c r="AN27" s="49">
        <f t="shared" si="9"/>
        <v>-15130</v>
      </c>
      <c r="AO27" s="50">
        <f t="shared" si="16"/>
        <v>17800</v>
      </c>
      <c r="AP27" s="51">
        <f t="shared" si="10"/>
        <v>0</v>
      </c>
      <c r="AQ27" s="52">
        <f t="shared" si="11"/>
        <v>0</v>
      </c>
      <c r="AR27" s="47">
        <f t="shared" si="12"/>
        <v>0</v>
      </c>
      <c r="AS27" s="53">
        <f t="shared" si="13"/>
        <v>151300</v>
      </c>
      <c r="AT27" s="49"/>
      <c r="AU27" s="49">
        <f t="shared" si="0"/>
        <v>-15130</v>
      </c>
      <c r="AV27" s="54">
        <f t="shared" si="1"/>
        <v>0</v>
      </c>
      <c r="AW27" s="55">
        <f>AN27+AO27</f>
        <v>2670</v>
      </c>
      <c r="AX27" s="56">
        <f t="shared" si="2"/>
        <v>0</v>
      </c>
      <c r="AY27" s="57">
        <f t="shared" si="2"/>
        <v>0</v>
      </c>
      <c r="AZ27" s="47">
        <f t="shared" si="2"/>
        <v>0</v>
      </c>
      <c r="BA27" s="53">
        <f t="shared" si="2"/>
        <v>151300</v>
      </c>
      <c r="BB27" s="81">
        <f t="shared" si="14"/>
        <v>231400</v>
      </c>
      <c r="BC27" s="58" t="s">
        <v>1829</v>
      </c>
    </row>
    <row r="28" spans="1:55" s="38" customFormat="1" ht="12.75" x14ac:dyDescent="0.2">
      <c r="A28" s="39">
        <f t="shared" si="15"/>
        <v>17</v>
      </c>
      <c r="B28" s="59" t="s">
        <v>116</v>
      </c>
      <c r="C28" s="41" t="s">
        <v>117</v>
      </c>
      <c r="D28" s="41" t="s">
        <v>56</v>
      </c>
      <c r="E28" s="41" t="s">
        <v>1826</v>
      </c>
      <c r="F28" s="41" t="s">
        <v>57</v>
      </c>
      <c r="G28" s="41" t="s">
        <v>58</v>
      </c>
      <c r="H28" s="41" t="s">
        <v>59</v>
      </c>
      <c r="I28" s="41" t="s">
        <v>96</v>
      </c>
      <c r="J28" s="41" t="s">
        <v>48</v>
      </c>
      <c r="K28" s="41" t="s">
        <v>118</v>
      </c>
      <c r="L28" s="41" t="s">
        <v>119</v>
      </c>
      <c r="M28" s="41" t="s">
        <v>3</v>
      </c>
      <c r="N28" s="42" t="s">
        <v>51</v>
      </c>
      <c r="O28" s="41" t="s">
        <v>52</v>
      </c>
      <c r="P28" s="43">
        <v>64</v>
      </c>
      <c r="Q28" s="44">
        <f>VLOOKUP(B28,'[2]School Detailed Data'!A$11:CF$439,84,FALSE)</f>
        <v>64</v>
      </c>
      <c r="R28" s="45">
        <f>VLOOKUP(B28,'[2]School Detailed Data'!A$11:CF$440,84,FALSE)</f>
        <v>64</v>
      </c>
      <c r="S28" s="46">
        <v>64</v>
      </c>
      <c r="T28" s="47">
        <v>64</v>
      </c>
      <c r="U28" s="43">
        <v>12</v>
      </c>
      <c r="V28" s="44">
        <f>VLOOKUP(B28,'[2]School Detailed Data'!A$11:CJ$440,88,FALSE)</f>
        <v>22</v>
      </c>
      <c r="W28" s="45">
        <f>VLOOKUP(B28,'[2]Student Without BRN'!Z$2:AB$431,3,FALSE)</f>
        <v>12</v>
      </c>
      <c r="X28" s="46">
        <v>12</v>
      </c>
      <c r="Y28" s="47">
        <v>12</v>
      </c>
      <c r="Z28" s="43">
        <f t="shared" si="3"/>
        <v>52</v>
      </c>
      <c r="AA28" s="44">
        <f t="shared" si="3"/>
        <v>42</v>
      </c>
      <c r="AB28" s="45">
        <f t="shared" si="3"/>
        <v>52</v>
      </c>
      <c r="AC28" s="46">
        <f t="shared" si="3"/>
        <v>52</v>
      </c>
      <c r="AD28" s="47">
        <f t="shared" si="3"/>
        <v>52</v>
      </c>
      <c r="AE28" s="44">
        <f t="shared" si="4"/>
        <v>-10</v>
      </c>
      <c r="AF28" s="45">
        <f t="shared" ref="AF28:AF29" si="19">AB28-Z28</f>
        <v>0</v>
      </c>
      <c r="AG28" s="46">
        <f t="shared" si="6"/>
        <v>0</v>
      </c>
      <c r="AH28" s="47">
        <f t="shared" si="6"/>
        <v>0</v>
      </c>
      <c r="AI28" s="48">
        <v>8900</v>
      </c>
      <c r="AJ28" s="48">
        <f t="shared" si="7"/>
        <v>569600</v>
      </c>
      <c r="AK28" s="49">
        <f t="shared" si="8"/>
        <v>462800</v>
      </c>
      <c r="AL28" s="49">
        <f>VLOOKUP(B28,'[3]Tranche 1 Actual 2024'!$B$12:$S$367,18,FALSE)</f>
        <v>157530</v>
      </c>
      <c r="AM28" s="49"/>
      <c r="AN28" s="49">
        <f t="shared" si="9"/>
        <v>305270</v>
      </c>
      <c r="AO28" s="50">
        <f t="shared" si="16"/>
        <v>-89000</v>
      </c>
      <c r="AP28" s="51">
        <f t="shared" si="10"/>
        <v>0</v>
      </c>
      <c r="AQ28" s="52">
        <f t="shared" si="11"/>
        <v>0</v>
      </c>
      <c r="AR28" s="47">
        <f t="shared" si="12"/>
        <v>0</v>
      </c>
      <c r="AS28" s="53">
        <f t="shared" si="13"/>
        <v>106800</v>
      </c>
      <c r="AT28" s="49"/>
      <c r="AU28" s="49">
        <f t="shared" si="0"/>
        <v>305270</v>
      </c>
      <c r="AV28" s="54">
        <f t="shared" si="1"/>
        <v>305270</v>
      </c>
      <c r="AW28" s="55"/>
      <c r="AX28" s="56">
        <f t="shared" ref="AX28:BA91" si="20">IF(AP28&gt;=0,AP28,0)</f>
        <v>0</v>
      </c>
      <c r="AY28" s="57">
        <f t="shared" si="20"/>
        <v>0</v>
      </c>
      <c r="AZ28" s="47">
        <f t="shared" si="20"/>
        <v>0</v>
      </c>
      <c r="BA28" s="53">
        <f t="shared" si="20"/>
        <v>106800</v>
      </c>
      <c r="BB28" s="81">
        <f t="shared" si="14"/>
        <v>569600</v>
      </c>
      <c r="BC28" s="58" t="s">
        <v>1829</v>
      </c>
    </row>
    <row r="29" spans="1:55" s="38" customFormat="1" ht="12.75" x14ac:dyDescent="0.2">
      <c r="A29" s="39">
        <f t="shared" si="15"/>
        <v>18</v>
      </c>
      <c r="B29" s="40" t="s">
        <v>120</v>
      </c>
      <c r="C29" s="41" t="s">
        <v>121</v>
      </c>
      <c r="D29" s="41" t="s">
        <v>43</v>
      </c>
      <c r="E29" s="41" t="s">
        <v>1824</v>
      </c>
      <c r="F29" s="41" t="s">
        <v>44</v>
      </c>
      <c r="G29" s="41" t="s">
        <v>45</v>
      </c>
      <c r="H29" s="41" t="s">
        <v>46</v>
      </c>
      <c r="I29" s="41" t="s">
        <v>122</v>
      </c>
      <c r="J29" s="41" t="s">
        <v>48</v>
      </c>
      <c r="K29" s="41" t="s">
        <v>123</v>
      </c>
      <c r="L29" s="41" t="s">
        <v>124</v>
      </c>
      <c r="M29" s="41" t="s">
        <v>3</v>
      </c>
      <c r="N29" s="42" t="s">
        <v>51</v>
      </c>
      <c r="O29" s="41" t="s">
        <v>52</v>
      </c>
      <c r="P29" s="43">
        <v>180</v>
      </c>
      <c r="Q29" s="44">
        <f>VLOOKUP(B29,'[2]School Detailed Data'!A$11:CF$439,84,FALSE)</f>
        <v>181</v>
      </c>
      <c r="R29" s="45">
        <f>VLOOKUP(B29,'[2]School Detailed Data'!A$11:CF$440,84,FALSE)</f>
        <v>181</v>
      </c>
      <c r="S29" s="46">
        <v>182</v>
      </c>
      <c r="T29" s="47">
        <v>182</v>
      </c>
      <c r="U29" s="43">
        <v>79</v>
      </c>
      <c r="V29" s="44">
        <f>VLOOKUP(B29,'[2]School Detailed Data'!A$11:CJ$440,88,FALSE)</f>
        <v>118</v>
      </c>
      <c r="W29" s="45">
        <f>VLOOKUP(B29,'[2]Student Without BRN'!Z$2:AB$431,3,FALSE)</f>
        <v>79</v>
      </c>
      <c r="X29" s="46">
        <v>79</v>
      </c>
      <c r="Y29" s="47">
        <v>79</v>
      </c>
      <c r="Z29" s="43">
        <f t="shared" si="3"/>
        <v>101</v>
      </c>
      <c r="AA29" s="44">
        <f t="shared" si="3"/>
        <v>63</v>
      </c>
      <c r="AB29" s="45">
        <f t="shared" si="3"/>
        <v>102</v>
      </c>
      <c r="AC29" s="46">
        <f t="shared" si="3"/>
        <v>103</v>
      </c>
      <c r="AD29" s="47">
        <f t="shared" si="3"/>
        <v>103</v>
      </c>
      <c r="AE29" s="44">
        <f t="shared" si="4"/>
        <v>-38</v>
      </c>
      <c r="AF29" s="45">
        <f t="shared" si="19"/>
        <v>1</v>
      </c>
      <c r="AG29" s="46">
        <f t="shared" si="6"/>
        <v>1</v>
      </c>
      <c r="AH29" s="47">
        <f t="shared" si="6"/>
        <v>0</v>
      </c>
      <c r="AI29" s="48">
        <v>8900</v>
      </c>
      <c r="AJ29" s="48">
        <f t="shared" si="7"/>
        <v>1619800</v>
      </c>
      <c r="AK29" s="49">
        <f t="shared" si="8"/>
        <v>898900</v>
      </c>
      <c r="AL29" s="49">
        <f>VLOOKUP(B29,'[3]Tranche 1 Actual 2024'!$B$12:$S$367,18,FALSE)</f>
        <v>507300</v>
      </c>
      <c r="AM29" s="49">
        <f>VLOOKUP(B29,'[3]Tranche 2 Actual 2024'!$B$12:$U$343,20,FALSE)</f>
        <v>507300</v>
      </c>
      <c r="AN29" s="49">
        <f t="shared" si="9"/>
        <v>-115700</v>
      </c>
      <c r="AO29" s="50">
        <f t="shared" si="16"/>
        <v>-338200</v>
      </c>
      <c r="AP29" s="51">
        <f t="shared" si="10"/>
        <v>8900</v>
      </c>
      <c r="AQ29" s="52">
        <f t="shared" si="11"/>
        <v>8900</v>
      </c>
      <c r="AR29" s="47">
        <f t="shared" si="12"/>
        <v>0</v>
      </c>
      <c r="AS29" s="53">
        <f t="shared" si="13"/>
        <v>596300</v>
      </c>
      <c r="AT29" s="49"/>
      <c r="AU29" s="49">
        <f t="shared" si="0"/>
        <v>-115700</v>
      </c>
      <c r="AV29" s="54">
        <f t="shared" si="1"/>
        <v>0</v>
      </c>
      <c r="AW29" s="55"/>
      <c r="AX29" s="56">
        <f t="shared" si="20"/>
        <v>8900</v>
      </c>
      <c r="AY29" s="57">
        <v>0</v>
      </c>
      <c r="AZ29" s="47">
        <f t="shared" si="20"/>
        <v>0</v>
      </c>
      <c r="BA29" s="53">
        <f t="shared" si="20"/>
        <v>596300</v>
      </c>
      <c r="BB29" s="81">
        <f t="shared" si="14"/>
        <v>1619800</v>
      </c>
      <c r="BC29" s="58" t="s">
        <v>1825</v>
      </c>
    </row>
    <row r="30" spans="1:55" s="38" customFormat="1" ht="12.75" x14ac:dyDescent="0.2">
      <c r="A30" s="39">
        <f t="shared" si="15"/>
        <v>19</v>
      </c>
      <c r="B30" s="59" t="s">
        <v>125</v>
      </c>
      <c r="C30" s="41" t="s">
        <v>126</v>
      </c>
      <c r="D30" s="41" t="s">
        <v>56</v>
      </c>
      <c r="E30" s="41" t="s">
        <v>1826</v>
      </c>
      <c r="F30" s="41" t="s">
        <v>57</v>
      </c>
      <c r="G30" s="41" t="s">
        <v>58</v>
      </c>
      <c r="H30" s="41" t="s">
        <v>59</v>
      </c>
      <c r="I30" s="41" t="s">
        <v>122</v>
      </c>
      <c r="J30" s="41" t="s">
        <v>48</v>
      </c>
      <c r="K30" s="41" t="s">
        <v>127</v>
      </c>
      <c r="L30" s="41" t="s">
        <v>128</v>
      </c>
      <c r="M30" s="41" t="s">
        <v>3</v>
      </c>
      <c r="N30" s="42" t="s">
        <v>51</v>
      </c>
      <c r="O30" s="41" t="s">
        <v>52</v>
      </c>
      <c r="P30" s="43">
        <v>68</v>
      </c>
      <c r="Q30" s="44">
        <v>68</v>
      </c>
      <c r="R30" s="45">
        <f>VLOOKUP(B30,'[2]School Detailed Data'!A$11:CF$440,84,FALSE)</f>
        <v>68</v>
      </c>
      <c r="S30" s="46">
        <v>68</v>
      </c>
      <c r="T30" s="47">
        <v>68</v>
      </c>
      <c r="U30" s="43">
        <v>35</v>
      </c>
      <c r="V30" s="44">
        <f>VLOOKUP(B30,'[3]PS T3 1st New BRN'!$B$12:$S$104,18,FALSE)</f>
        <v>34</v>
      </c>
      <c r="W30" s="45">
        <f>VLOOKUP(B30,'[2]Student Without BRN'!Z$2:AB$431,3,FALSE)</f>
        <v>34</v>
      </c>
      <c r="X30" s="46">
        <v>34</v>
      </c>
      <c r="Y30" s="47">
        <v>34</v>
      </c>
      <c r="Z30" s="43">
        <f t="shared" si="3"/>
        <v>33</v>
      </c>
      <c r="AA30" s="44">
        <f t="shared" si="3"/>
        <v>34</v>
      </c>
      <c r="AB30" s="45">
        <f t="shared" si="3"/>
        <v>34</v>
      </c>
      <c r="AC30" s="46">
        <f t="shared" si="3"/>
        <v>34</v>
      </c>
      <c r="AD30" s="47">
        <f t="shared" si="3"/>
        <v>34</v>
      </c>
      <c r="AE30" s="44">
        <f t="shared" si="4"/>
        <v>1</v>
      </c>
      <c r="AF30" s="45">
        <v>0</v>
      </c>
      <c r="AG30" s="46">
        <f t="shared" si="6"/>
        <v>0</v>
      </c>
      <c r="AH30" s="47">
        <f t="shared" si="6"/>
        <v>0</v>
      </c>
      <c r="AI30" s="48">
        <v>8900</v>
      </c>
      <c r="AJ30" s="48">
        <f t="shared" si="7"/>
        <v>605200</v>
      </c>
      <c r="AK30" s="49">
        <f t="shared" si="8"/>
        <v>293700</v>
      </c>
      <c r="AL30" s="49">
        <f>VLOOKUP(B30,'[3]Tranche 1 Actual 2024'!$B$12:$S$367,18,FALSE)</f>
        <v>149520</v>
      </c>
      <c r="AM30" s="49"/>
      <c r="AN30" s="49">
        <f t="shared" si="9"/>
        <v>144180</v>
      </c>
      <c r="AO30" s="50">
        <f t="shared" si="16"/>
        <v>8900</v>
      </c>
      <c r="AP30" s="51">
        <f t="shared" si="10"/>
        <v>0</v>
      </c>
      <c r="AQ30" s="52">
        <f t="shared" si="11"/>
        <v>0</v>
      </c>
      <c r="AR30" s="47">
        <f t="shared" si="12"/>
        <v>0</v>
      </c>
      <c r="AS30" s="53">
        <f t="shared" si="13"/>
        <v>302600</v>
      </c>
      <c r="AT30" s="49"/>
      <c r="AU30" s="49">
        <f t="shared" si="0"/>
        <v>144180</v>
      </c>
      <c r="AV30" s="54">
        <f t="shared" si="1"/>
        <v>144180</v>
      </c>
      <c r="AW30" s="55">
        <f>IF(AO30&gt;=0,AO30,0)</f>
        <v>8900</v>
      </c>
      <c r="AX30" s="56">
        <f t="shared" si="20"/>
        <v>0</v>
      </c>
      <c r="AY30" s="57">
        <f t="shared" si="20"/>
        <v>0</v>
      </c>
      <c r="AZ30" s="47">
        <f t="shared" si="20"/>
        <v>0</v>
      </c>
      <c r="BA30" s="53">
        <f t="shared" si="20"/>
        <v>302600</v>
      </c>
      <c r="BB30" s="81">
        <f t="shared" si="14"/>
        <v>605200</v>
      </c>
      <c r="BC30" s="58" t="s">
        <v>1829</v>
      </c>
    </row>
    <row r="31" spans="1:55" s="38" customFormat="1" ht="12.75" x14ac:dyDescent="0.2">
      <c r="A31" s="39">
        <f t="shared" si="15"/>
        <v>20</v>
      </c>
      <c r="B31" s="59" t="s">
        <v>129</v>
      </c>
      <c r="C31" s="41" t="s">
        <v>130</v>
      </c>
      <c r="D31" s="41" t="s">
        <v>56</v>
      </c>
      <c r="E31" s="41" t="s">
        <v>1826</v>
      </c>
      <c r="F31" s="41" t="s">
        <v>57</v>
      </c>
      <c r="G31" s="41" t="s">
        <v>58</v>
      </c>
      <c r="H31" s="41" t="s">
        <v>59</v>
      </c>
      <c r="I31" s="41" t="s">
        <v>122</v>
      </c>
      <c r="J31" s="41" t="s">
        <v>48</v>
      </c>
      <c r="K31" s="41" t="s">
        <v>131</v>
      </c>
      <c r="L31" s="41" t="s">
        <v>132</v>
      </c>
      <c r="M31" s="41" t="s">
        <v>3</v>
      </c>
      <c r="N31" s="42" t="s">
        <v>51</v>
      </c>
      <c r="O31" s="41" t="s">
        <v>52</v>
      </c>
      <c r="P31" s="43">
        <v>78</v>
      </c>
      <c r="Q31" s="44">
        <v>78</v>
      </c>
      <c r="R31" s="45">
        <f>VLOOKUP(B31,'[2]School Detailed Data'!A$11:CF$440,84,FALSE)</f>
        <v>77</v>
      </c>
      <c r="S31" s="46">
        <v>77</v>
      </c>
      <c r="T31" s="47">
        <v>77</v>
      </c>
      <c r="U31" s="43">
        <v>27</v>
      </c>
      <c r="V31" s="44">
        <f>VLOOKUP(B31,'[3]PS T3 1st New BRN'!$B$12:$S$104,18,FALSE)</f>
        <v>26</v>
      </c>
      <c r="W31" s="45">
        <f>VLOOKUP(B31,'[2]Student Without BRN'!Z$2:AB$431,3,FALSE)</f>
        <v>26</v>
      </c>
      <c r="X31" s="46">
        <v>24</v>
      </c>
      <c r="Y31" s="47">
        <v>24</v>
      </c>
      <c r="Z31" s="43">
        <f t="shared" si="3"/>
        <v>51</v>
      </c>
      <c r="AA31" s="44">
        <f t="shared" si="3"/>
        <v>52</v>
      </c>
      <c r="AB31" s="45">
        <f t="shared" si="3"/>
        <v>51</v>
      </c>
      <c r="AC31" s="46">
        <f t="shared" si="3"/>
        <v>53</v>
      </c>
      <c r="AD31" s="47">
        <f t="shared" si="3"/>
        <v>53</v>
      </c>
      <c r="AE31" s="44">
        <f t="shared" si="4"/>
        <v>1</v>
      </c>
      <c r="AF31" s="45">
        <f t="shared" si="5"/>
        <v>0</v>
      </c>
      <c r="AG31" s="46">
        <f>AC31-AA31</f>
        <v>1</v>
      </c>
      <c r="AH31" s="47">
        <f t="shared" si="6"/>
        <v>0</v>
      </c>
      <c r="AI31" s="48">
        <v>8900</v>
      </c>
      <c r="AJ31" s="48">
        <f t="shared" si="7"/>
        <v>685300</v>
      </c>
      <c r="AK31" s="49">
        <f t="shared" si="8"/>
        <v>453900</v>
      </c>
      <c r="AL31" s="49">
        <f>VLOOKUP(B31,'[3]Tranche 1 Actual 2024'!$B$12:$S$367,18,FALSE)</f>
        <v>192240</v>
      </c>
      <c r="AM31" s="49"/>
      <c r="AN31" s="49">
        <f t="shared" si="9"/>
        <v>261660</v>
      </c>
      <c r="AO31" s="50">
        <f t="shared" si="16"/>
        <v>8900</v>
      </c>
      <c r="AP31" s="51">
        <f t="shared" si="10"/>
        <v>0</v>
      </c>
      <c r="AQ31" s="52">
        <f t="shared" si="11"/>
        <v>8900</v>
      </c>
      <c r="AR31" s="47">
        <f t="shared" si="12"/>
        <v>0</v>
      </c>
      <c r="AS31" s="53">
        <f t="shared" si="13"/>
        <v>213600</v>
      </c>
      <c r="AT31" s="49"/>
      <c r="AU31" s="49">
        <f t="shared" si="0"/>
        <v>261660</v>
      </c>
      <c r="AV31" s="54">
        <f t="shared" si="1"/>
        <v>261660</v>
      </c>
      <c r="AW31" s="55">
        <f>IF(AO31&gt;=0,AO31,0)</f>
        <v>8900</v>
      </c>
      <c r="AX31" s="56">
        <f t="shared" si="20"/>
        <v>0</v>
      </c>
      <c r="AY31" s="57">
        <f t="shared" si="20"/>
        <v>8900</v>
      </c>
      <c r="AZ31" s="47">
        <f t="shared" si="20"/>
        <v>0</v>
      </c>
      <c r="BA31" s="53">
        <f t="shared" si="20"/>
        <v>213600</v>
      </c>
      <c r="BB31" s="81">
        <f t="shared" si="14"/>
        <v>685300</v>
      </c>
      <c r="BC31" s="58" t="s">
        <v>1829</v>
      </c>
    </row>
    <row r="32" spans="1:55" s="38" customFormat="1" ht="12.75" x14ac:dyDescent="0.2">
      <c r="A32" s="39">
        <f t="shared" si="15"/>
        <v>21</v>
      </c>
      <c r="B32" s="59" t="s">
        <v>133</v>
      </c>
      <c r="C32" s="41" t="s">
        <v>134</v>
      </c>
      <c r="D32" s="41" t="s">
        <v>43</v>
      </c>
      <c r="E32" s="41" t="s">
        <v>1824</v>
      </c>
      <c r="F32" s="41" t="s">
        <v>44</v>
      </c>
      <c r="G32" s="41" t="s">
        <v>45</v>
      </c>
      <c r="H32" s="41" t="s">
        <v>46</v>
      </c>
      <c r="I32" s="41" t="s">
        <v>135</v>
      </c>
      <c r="J32" s="41" t="s">
        <v>48</v>
      </c>
      <c r="K32" s="41" t="s">
        <v>136</v>
      </c>
      <c r="L32" s="41" t="s">
        <v>137</v>
      </c>
      <c r="M32" s="41" t="s">
        <v>3</v>
      </c>
      <c r="N32" s="42" t="s">
        <v>51</v>
      </c>
      <c r="O32" s="41" t="s">
        <v>76</v>
      </c>
      <c r="P32" s="43">
        <v>95</v>
      </c>
      <c r="Q32" s="44">
        <f>VLOOKUP(B32,'[2]School Detailed Data'!A$11:CF$439,84,FALSE)</f>
        <v>95</v>
      </c>
      <c r="R32" s="45">
        <f>VLOOKUP(B32,'[2]School Detailed Data'!A$11:CF$440,84,FALSE)</f>
        <v>95</v>
      </c>
      <c r="S32" s="46">
        <v>95</v>
      </c>
      <c r="T32" s="47">
        <v>95</v>
      </c>
      <c r="U32" s="43">
        <v>52</v>
      </c>
      <c r="V32" s="44">
        <f>VLOOKUP(B32,'[2]School Detailed Data'!A$11:CJ$440,88,FALSE)</f>
        <v>55</v>
      </c>
      <c r="W32" s="45">
        <f>VLOOKUP(B32,'[2]Student Without BRN'!Z$2:AB$431,3,FALSE)</f>
        <v>52</v>
      </c>
      <c r="X32" s="46">
        <v>52</v>
      </c>
      <c r="Y32" s="47">
        <v>52</v>
      </c>
      <c r="Z32" s="43">
        <f t="shared" si="3"/>
        <v>43</v>
      </c>
      <c r="AA32" s="44">
        <f t="shared" si="3"/>
        <v>40</v>
      </c>
      <c r="AB32" s="45">
        <f t="shared" si="3"/>
        <v>43</v>
      </c>
      <c r="AC32" s="46">
        <f t="shared" si="3"/>
        <v>43</v>
      </c>
      <c r="AD32" s="47">
        <f t="shared" si="3"/>
        <v>43</v>
      </c>
      <c r="AE32" s="44">
        <f t="shared" si="4"/>
        <v>-3</v>
      </c>
      <c r="AF32" s="45">
        <f t="shared" si="5"/>
        <v>0</v>
      </c>
      <c r="AG32" s="46">
        <f t="shared" si="6"/>
        <v>0</v>
      </c>
      <c r="AH32" s="47">
        <f t="shared" si="6"/>
        <v>0</v>
      </c>
      <c r="AI32" s="48">
        <v>8900</v>
      </c>
      <c r="AJ32" s="48">
        <f t="shared" si="7"/>
        <v>845500</v>
      </c>
      <c r="AK32" s="49">
        <f t="shared" si="8"/>
        <v>382700</v>
      </c>
      <c r="AL32" s="49">
        <f>VLOOKUP(B32,'[3]Tranche 1 Actual 2024'!$B$12:$S$367,18,FALSE)</f>
        <v>224280</v>
      </c>
      <c r="AM32" s="49"/>
      <c r="AN32" s="49">
        <f t="shared" si="9"/>
        <v>158420</v>
      </c>
      <c r="AO32" s="50">
        <f t="shared" si="16"/>
        <v>-26700</v>
      </c>
      <c r="AP32" s="51">
        <f t="shared" si="10"/>
        <v>0</v>
      </c>
      <c r="AQ32" s="52">
        <f t="shared" si="11"/>
        <v>0</v>
      </c>
      <c r="AR32" s="47">
        <f t="shared" si="12"/>
        <v>0</v>
      </c>
      <c r="AS32" s="53">
        <f t="shared" si="13"/>
        <v>462800</v>
      </c>
      <c r="AT32" s="49"/>
      <c r="AU32" s="49">
        <f t="shared" si="0"/>
        <v>158420</v>
      </c>
      <c r="AV32" s="54">
        <f t="shared" si="1"/>
        <v>158420</v>
      </c>
      <c r="AW32" s="55"/>
      <c r="AX32" s="56">
        <f t="shared" si="20"/>
        <v>0</v>
      </c>
      <c r="AY32" s="57">
        <f t="shared" si="20"/>
        <v>0</v>
      </c>
      <c r="AZ32" s="47">
        <f t="shared" si="20"/>
        <v>0</v>
      </c>
      <c r="BA32" s="53">
        <f t="shared" si="20"/>
        <v>462800</v>
      </c>
      <c r="BB32" s="81">
        <f t="shared" si="14"/>
        <v>845500</v>
      </c>
      <c r="BC32" s="58" t="s">
        <v>1829</v>
      </c>
    </row>
    <row r="33" spans="1:55" s="38" customFormat="1" ht="12.75" x14ac:dyDescent="0.2">
      <c r="A33" s="39">
        <f t="shared" si="15"/>
        <v>22</v>
      </c>
      <c r="B33" s="59" t="s">
        <v>138</v>
      </c>
      <c r="C33" s="41" t="s">
        <v>139</v>
      </c>
      <c r="D33" s="41" t="s">
        <v>56</v>
      </c>
      <c r="E33" s="41" t="s">
        <v>1826</v>
      </c>
      <c r="F33" s="41" t="s">
        <v>57</v>
      </c>
      <c r="G33" s="41" t="s">
        <v>58</v>
      </c>
      <c r="H33" s="41" t="s">
        <v>59</v>
      </c>
      <c r="I33" s="41" t="s">
        <v>135</v>
      </c>
      <c r="J33" s="41" t="s">
        <v>48</v>
      </c>
      <c r="K33" s="41"/>
      <c r="L33" s="41"/>
      <c r="M33" s="41" t="s">
        <v>3</v>
      </c>
      <c r="N33" s="42" t="s">
        <v>51</v>
      </c>
      <c r="O33" s="41" t="s">
        <v>52</v>
      </c>
      <c r="P33" s="43">
        <v>45</v>
      </c>
      <c r="Q33" s="44">
        <f>VLOOKUP(B33,'[2]School Detailed Data'!A$11:CF$439,84,FALSE)</f>
        <v>45</v>
      </c>
      <c r="R33" s="45">
        <f>VLOOKUP(B33,'[2]School Detailed Data'!A$11:CF$440,84,FALSE)</f>
        <v>45</v>
      </c>
      <c r="S33" s="46">
        <v>45</v>
      </c>
      <c r="T33" s="47">
        <v>45</v>
      </c>
      <c r="U33" s="43">
        <v>40</v>
      </c>
      <c r="V33" s="44">
        <f>VLOOKUP(B33,'[2]School Detailed Data'!A$11:CJ$440,88,FALSE)</f>
        <v>41</v>
      </c>
      <c r="W33" s="45">
        <f>VLOOKUP(B33,'[2]Student Without BRN'!Z$2:AB$431,3,FALSE)</f>
        <v>40</v>
      </c>
      <c r="X33" s="46">
        <v>40</v>
      </c>
      <c r="Y33" s="47">
        <v>40</v>
      </c>
      <c r="Z33" s="43">
        <f t="shared" si="3"/>
        <v>5</v>
      </c>
      <c r="AA33" s="44">
        <f t="shared" si="3"/>
        <v>4</v>
      </c>
      <c r="AB33" s="45">
        <f t="shared" si="3"/>
        <v>5</v>
      </c>
      <c r="AC33" s="46">
        <f t="shared" si="3"/>
        <v>5</v>
      </c>
      <c r="AD33" s="47">
        <f t="shared" si="3"/>
        <v>5</v>
      </c>
      <c r="AE33" s="44">
        <f t="shared" si="4"/>
        <v>-1</v>
      </c>
      <c r="AF33" s="45">
        <f t="shared" si="5"/>
        <v>0</v>
      </c>
      <c r="AG33" s="46">
        <f t="shared" si="6"/>
        <v>0</v>
      </c>
      <c r="AH33" s="47">
        <f t="shared" si="6"/>
        <v>0</v>
      </c>
      <c r="AI33" s="48">
        <v>8900</v>
      </c>
      <c r="AJ33" s="48">
        <f t="shared" si="7"/>
        <v>400500</v>
      </c>
      <c r="AK33" s="49">
        <f t="shared" si="8"/>
        <v>44500</v>
      </c>
      <c r="AL33" s="49"/>
      <c r="AM33" s="49"/>
      <c r="AN33" s="49">
        <f t="shared" si="9"/>
        <v>44500</v>
      </c>
      <c r="AO33" s="50">
        <f t="shared" si="16"/>
        <v>-8900</v>
      </c>
      <c r="AP33" s="51">
        <f t="shared" si="10"/>
        <v>0</v>
      </c>
      <c r="AQ33" s="52">
        <f t="shared" si="11"/>
        <v>0</v>
      </c>
      <c r="AR33" s="47">
        <f t="shared" si="12"/>
        <v>0</v>
      </c>
      <c r="AS33" s="53">
        <f t="shared" si="13"/>
        <v>356000</v>
      </c>
      <c r="AT33" s="49"/>
      <c r="AU33" s="49">
        <f t="shared" si="0"/>
        <v>44500</v>
      </c>
      <c r="AV33" s="54">
        <f t="shared" si="1"/>
        <v>44500</v>
      </c>
      <c r="AW33" s="55"/>
      <c r="AX33" s="56">
        <f t="shared" si="20"/>
        <v>0</v>
      </c>
      <c r="AY33" s="57">
        <f t="shared" si="20"/>
        <v>0</v>
      </c>
      <c r="AZ33" s="47">
        <f t="shared" si="20"/>
        <v>0</v>
      </c>
      <c r="BA33" s="53">
        <f t="shared" si="20"/>
        <v>356000</v>
      </c>
      <c r="BB33" s="81">
        <f t="shared" si="14"/>
        <v>400500</v>
      </c>
      <c r="BC33" s="58" t="s">
        <v>1827</v>
      </c>
    </row>
    <row r="34" spans="1:55" s="38" customFormat="1" ht="12.75" x14ac:dyDescent="0.2">
      <c r="A34" s="39">
        <f t="shared" si="15"/>
        <v>23</v>
      </c>
      <c r="B34" s="40" t="s">
        <v>140</v>
      </c>
      <c r="C34" s="41" t="s">
        <v>141</v>
      </c>
      <c r="D34" s="41" t="s">
        <v>43</v>
      </c>
      <c r="E34" s="41" t="s">
        <v>1826</v>
      </c>
      <c r="F34" s="41" t="s">
        <v>57</v>
      </c>
      <c r="G34" s="41" t="s">
        <v>58</v>
      </c>
      <c r="H34" s="41" t="s">
        <v>59</v>
      </c>
      <c r="I34" s="41" t="s">
        <v>142</v>
      </c>
      <c r="J34" s="41" t="s">
        <v>48</v>
      </c>
      <c r="K34" s="41" t="s">
        <v>143</v>
      </c>
      <c r="L34" s="41" t="s">
        <v>144</v>
      </c>
      <c r="M34" s="41" t="s">
        <v>3</v>
      </c>
      <c r="N34" s="42" t="s">
        <v>51</v>
      </c>
      <c r="O34" s="41" t="s">
        <v>52</v>
      </c>
      <c r="P34" s="43">
        <v>31</v>
      </c>
      <c r="Q34" s="44">
        <f>VLOOKUP(B34,'[2]School Detailed Data'!A$11:CF$439,84,FALSE)</f>
        <v>31</v>
      </c>
      <c r="R34" s="45">
        <f>VLOOKUP(B34,'[2]School Detailed Data'!A$11:CF$440,84,FALSE)</f>
        <v>31</v>
      </c>
      <c r="S34" s="46">
        <v>31</v>
      </c>
      <c r="T34" s="47">
        <v>31</v>
      </c>
      <c r="U34" s="43">
        <v>0</v>
      </c>
      <c r="V34" s="44">
        <f>VLOOKUP(B34,'[2]School Detailed Data'!A$11:CJ$440,88,FALSE)</f>
        <v>3</v>
      </c>
      <c r="W34" s="45">
        <f>VLOOKUP(B34,'[2]Student Without BRN'!Z$2:AB$431,3,FALSE)</f>
        <v>0</v>
      </c>
      <c r="X34" s="46">
        <v>0</v>
      </c>
      <c r="Y34" s="47">
        <v>0</v>
      </c>
      <c r="Z34" s="43">
        <f t="shared" si="3"/>
        <v>31</v>
      </c>
      <c r="AA34" s="44">
        <f t="shared" si="3"/>
        <v>28</v>
      </c>
      <c r="AB34" s="45">
        <f t="shared" si="3"/>
        <v>31</v>
      </c>
      <c r="AC34" s="46">
        <f t="shared" si="3"/>
        <v>31</v>
      </c>
      <c r="AD34" s="47">
        <f t="shared" si="3"/>
        <v>31</v>
      </c>
      <c r="AE34" s="44">
        <f t="shared" si="4"/>
        <v>-3</v>
      </c>
      <c r="AF34" s="45">
        <f t="shared" si="5"/>
        <v>0</v>
      </c>
      <c r="AG34" s="46">
        <f t="shared" si="6"/>
        <v>0</v>
      </c>
      <c r="AH34" s="47">
        <f t="shared" si="6"/>
        <v>0</v>
      </c>
      <c r="AI34" s="48">
        <v>8900</v>
      </c>
      <c r="AJ34" s="48">
        <f t="shared" si="7"/>
        <v>275900</v>
      </c>
      <c r="AK34" s="49">
        <f t="shared" si="8"/>
        <v>275900</v>
      </c>
      <c r="AL34" s="49">
        <f>VLOOKUP(B34,'[3]Tranche 1 Actual 2024'!$B$12:$S$367,18,FALSE)</f>
        <v>98790</v>
      </c>
      <c r="AM34" s="49">
        <f>VLOOKUP(B34,'[3]Tranche 2 Actual 2024'!$B$12:$U$343,20,FALSE)</f>
        <v>98790</v>
      </c>
      <c r="AN34" s="49">
        <f t="shared" si="9"/>
        <v>78320</v>
      </c>
      <c r="AO34" s="50">
        <f t="shared" si="16"/>
        <v>-26700</v>
      </c>
      <c r="AP34" s="51">
        <f t="shared" si="10"/>
        <v>0</v>
      </c>
      <c r="AQ34" s="52">
        <f t="shared" si="11"/>
        <v>0</v>
      </c>
      <c r="AR34" s="47">
        <f t="shared" si="12"/>
        <v>0</v>
      </c>
      <c r="AS34" s="53">
        <f t="shared" si="13"/>
        <v>0</v>
      </c>
      <c r="AT34" s="49"/>
      <c r="AU34" s="49">
        <f t="shared" si="0"/>
        <v>78320</v>
      </c>
      <c r="AV34" s="54">
        <f t="shared" si="1"/>
        <v>78320</v>
      </c>
      <c r="AW34" s="55"/>
      <c r="AX34" s="56">
        <f t="shared" si="20"/>
        <v>0</v>
      </c>
      <c r="AY34" s="57">
        <f t="shared" si="20"/>
        <v>0</v>
      </c>
      <c r="AZ34" s="47">
        <f t="shared" si="20"/>
        <v>0</v>
      </c>
      <c r="BA34" s="53">
        <f t="shared" si="20"/>
        <v>0</v>
      </c>
      <c r="BB34" s="81">
        <f t="shared" si="14"/>
        <v>275900</v>
      </c>
      <c r="BC34" s="58" t="s">
        <v>1825</v>
      </c>
    </row>
    <row r="35" spans="1:55" s="38" customFormat="1" ht="12.75" x14ac:dyDescent="0.2">
      <c r="A35" s="39">
        <f t="shared" si="15"/>
        <v>24</v>
      </c>
      <c r="B35" s="40" t="s">
        <v>145</v>
      </c>
      <c r="C35" s="41" t="s">
        <v>146</v>
      </c>
      <c r="D35" s="41" t="s">
        <v>43</v>
      </c>
      <c r="E35" s="41" t="s">
        <v>1824</v>
      </c>
      <c r="F35" s="41" t="s">
        <v>44</v>
      </c>
      <c r="G35" s="41" t="s">
        <v>45</v>
      </c>
      <c r="H35" s="41" t="s">
        <v>46</v>
      </c>
      <c r="I35" s="41" t="s">
        <v>142</v>
      </c>
      <c r="J35" s="41" t="s">
        <v>48</v>
      </c>
      <c r="K35" s="41" t="s">
        <v>147</v>
      </c>
      <c r="L35" s="41" t="s">
        <v>148</v>
      </c>
      <c r="M35" s="41" t="s">
        <v>3</v>
      </c>
      <c r="N35" s="42" t="s">
        <v>51</v>
      </c>
      <c r="O35" s="41" t="s">
        <v>52</v>
      </c>
      <c r="P35" s="43">
        <v>44</v>
      </c>
      <c r="Q35" s="44">
        <f>VLOOKUP(B35,'[2]School Detailed Data'!A$11:CF$439,84,FALSE)</f>
        <v>44</v>
      </c>
      <c r="R35" s="45">
        <f>VLOOKUP(B35,'[2]School Detailed Data'!A$11:CF$440,84,FALSE)</f>
        <v>44</v>
      </c>
      <c r="S35" s="46">
        <v>44</v>
      </c>
      <c r="T35" s="47">
        <v>44</v>
      </c>
      <c r="U35" s="43">
        <v>3</v>
      </c>
      <c r="V35" s="44">
        <f>VLOOKUP(B35,'[2]School Detailed Data'!A$11:CJ$440,88,FALSE)</f>
        <v>21</v>
      </c>
      <c r="W35" s="45">
        <f>VLOOKUP(B35,'[2]Student Without BRN'!Z$2:AB$431,3,FALSE)</f>
        <v>4</v>
      </c>
      <c r="X35" s="46">
        <v>4</v>
      </c>
      <c r="Y35" s="47">
        <v>4</v>
      </c>
      <c r="Z35" s="43">
        <f t="shared" si="3"/>
        <v>41</v>
      </c>
      <c r="AA35" s="44">
        <f t="shared" si="3"/>
        <v>23</v>
      </c>
      <c r="AB35" s="45">
        <f t="shared" si="3"/>
        <v>40</v>
      </c>
      <c r="AC35" s="46">
        <f t="shared" si="3"/>
        <v>40</v>
      </c>
      <c r="AD35" s="47">
        <f t="shared" si="3"/>
        <v>40</v>
      </c>
      <c r="AE35" s="44">
        <f t="shared" si="4"/>
        <v>-18</v>
      </c>
      <c r="AF35" s="45">
        <f t="shared" si="5"/>
        <v>-1</v>
      </c>
      <c r="AG35" s="46">
        <f t="shared" si="6"/>
        <v>0</v>
      </c>
      <c r="AH35" s="47">
        <f t="shared" si="6"/>
        <v>0</v>
      </c>
      <c r="AI35" s="48">
        <v>8900</v>
      </c>
      <c r="AJ35" s="48">
        <f t="shared" si="7"/>
        <v>391600</v>
      </c>
      <c r="AK35" s="49">
        <f t="shared" si="8"/>
        <v>364900</v>
      </c>
      <c r="AL35" s="49">
        <f>VLOOKUP(B35,'[3]Tranche 1 Actual 2024'!$B$12:$S$367,18,FALSE)</f>
        <v>117480</v>
      </c>
      <c r="AM35" s="49">
        <f>VLOOKUP(B35,'[3]Tranche 2 Actual 2024'!$B$12:$U$343,20,FALSE)</f>
        <v>117480</v>
      </c>
      <c r="AN35" s="49">
        <f t="shared" si="9"/>
        <v>129940</v>
      </c>
      <c r="AO35" s="50">
        <f t="shared" si="16"/>
        <v>-160200</v>
      </c>
      <c r="AP35" s="51">
        <f t="shared" si="10"/>
        <v>-8900</v>
      </c>
      <c r="AQ35" s="52">
        <f t="shared" si="11"/>
        <v>0</v>
      </c>
      <c r="AR35" s="47">
        <f t="shared" si="12"/>
        <v>0</v>
      </c>
      <c r="AS35" s="53">
        <f t="shared" si="13"/>
        <v>26700</v>
      </c>
      <c r="AT35" s="49"/>
      <c r="AU35" s="49">
        <f t="shared" si="0"/>
        <v>129940</v>
      </c>
      <c r="AV35" s="54">
        <f t="shared" si="1"/>
        <v>129940</v>
      </c>
      <c r="AW35" s="55"/>
      <c r="AX35" s="56">
        <f t="shared" si="20"/>
        <v>0</v>
      </c>
      <c r="AY35" s="57">
        <f t="shared" si="20"/>
        <v>0</v>
      </c>
      <c r="AZ35" s="47">
        <f t="shared" si="20"/>
        <v>0</v>
      </c>
      <c r="BA35" s="53">
        <f t="shared" si="20"/>
        <v>26700</v>
      </c>
      <c r="BB35" s="81">
        <f t="shared" si="14"/>
        <v>391600</v>
      </c>
      <c r="BC35" s="58" t="s">
        <v>1825</v>
      </c>
    </row>
    <row r="36" spans="1:55" s="38" customFormat="1" ht="12.75" x14ac:dyDescent="0.2">
      <c r="A36" s="39">
        <f t="shared" si="15"/>
        <v>25</v>
      </c>
      <c r="B36" s="40" t="s">
        <v>149</v>
      </c>
      <c r="C36" s="41" t="s">
        <v>150</v>
      </c>
      <c r="D36" s="41" t="s">
        <v>43</v>
      </c>
      <c r="E36" s="41" t="s">
        <v>1826</v>
      </c>
      <c r="F36" s="41" t="s">
        <v>57</v>
      </c>
      <c r="G36" s="41" t="s">
        <v>58</v>
      </c>
      <c r="H36" s="41" t="s">
        <v>59</v>
      </c>
      <c r="I36" s="41" t="s">
        <v>151</v>
      </c>
      <c r="J36" s="41" t="s">
        <v>48</v>
      </c>
      <c r="K36" s="41" t="s">
        <v>152</v>
      </c>
      <c r="L36" s="41" t="s">
        <v>153</v>
      </c>
      <c r="M36" s="41" t="s">
        <v>3</v>
      </c>
      <c r="N36" s="42" t="s">
        <v>51</v>
      </c>
      <c r="O36" s="41" t="s">
        <v>52</v>
      </c>
      <c r="P36" s="43">
        <v>97</v>
      </c>
      <c r="Q36" s="44">
        <f>VLOOKUP(B36,'[2]School Detailed Data'!A$11:CF$439,84,FALSE)</f>
        <v>97</v>
      </c>
      <c r="R36" s="45">
        <f>VLOOKUP(B36,'[2]School Detailed Data'!A$11:CF$440,84,FALSE)</f>
        <v>97</v>
      </c>
      <c r="S36" s="46">
        <v>97</v>
      </c>
      <c r="T36" s="47">
        <v>97</v>
      </c>
      <c r="U36" s="43">
        <v>119</v>
      </c>
      <c r="V36" s="44">
        <f>VLOOKUP(B36,'[2]School Detailed Data'!A$11:CJ$440,88,FALSE)</f>
        <v>96</v>
      </c>
      <c r="W36" s="45">
        <f>VLOOKUP(B36,'[2]Student Without BRN'!Z$2:AB$431,3,FALSE)</f>
        <v>119</v>
      </c>
      <c r="X36" s="46">
        <v>119</v>
      </c>
      <c r="Y36" s="47">
        <v>119</v>
      </c>
      <c r="Z36" s="43">
        <f t="shared" si="3"/>
        <v>-22</v>
      </c>
      <c r="AA36" s="44">
        <f t="shared" si="3"/>
        <v>1</v>
      </c>
      <c r="AB36" s="45">
        <f t="shared" si="3"/>
        <v>-22</v>
      </c>
      <c r="AC36" s="46">
        <f t="shared" si="3"/>
        <v>-22</v>
      </c>
      <c r="AD36" s="47">
        <f t="shared" si="3"/>
        <v>-22</v>
      </c>
      <c r="AE36" s="44">
        <f t="shared" si="4"/>
        <v>23</v>
      </c>
      <c r="AF36" s="45">
        <f t="shared" si="5"/>
        <v>0</v>
      </c>
      <c r="AG36" s="46">
        <f t="shared" si="6"/>
        <v>0</v>
      </c>
      <c r="AH36" s="47">
        <f t="shared" si="6"/>
        <v>0</v>
      </c>
      <c r="AI36" s="48">
        <v>8900</v>
      </c>
      <c r="AJ36" s="48">
        <f t="shared" si="7"/>
        <v>863300</v>
      </c>
      <c r="AK36" s="49">
        <f t="shared" si="8"/>
        <v>-195800</v>
      </c>
      <c r="AL36" s="49">
        <f>VLOOKUP(B36,'[3]Tranche 1 Actual 2024'!$B$12:$S$367,18,FALSE)</f>
        <v>256320</v>
      </c>
      <c r="AM36" s="49">
        <f>VLOOKUP(B36,'[3]Tranche 2 Actual 2024'!$B$12:$U$343,20,FALSE)</f>
        <v>256320</v>
      </c>
      <c r="AN36" s="49">
        <f t="shared" si="9"/>
        <v>-708440</v>
      </c>
      <c r="AO36" s="50">
        <f t="shared" si="16"/>
        <v>204700</v>
      </c>
      <c r="AP36" s="51">
        <f t="shared" si="10"/>
        <v>0</v>
      </c>
      <c r="AQ36" s="52">
        <f t="shared" si="11"/>
        <v>0</v>
      </c>
      <c r="AR36" s="47">
        <f t="shared" si="12"/>
        <v>0</v>
      </c>
      <c r="AS36" s="53">
        <f t="shared" si="13"/>
        <v>350660</v>
      </c>
      <c r="AT36" s="49"/>
      <c r="AU36" s="49">
        <f t="shared" si="0"/>
        <v>-708440</v>
      </c>
      <c r="AV36" s="54">
        <f t="shared" si="1"/>
        <v>0</v>
      </c>
      <c r="AW36" s="55"/>
      <c r="AX36" s="56">
        <f t="shared" si="20"/>
        <v>0</v>
      </c>
      <c r="AY36" s="57">
        <f t="shared" si="20"/>
        <v>0</v>
      </c>
      <c r="AZ36" s="47">
        <f t="shared" si="20"/>
        <v>0</v>
      </c>
      <c r="BA36" s="53">
        <f t="shared" si="20"/>
        <v>350660</v>
      </c>
      <c r="BB36" s="81">
        <f t="shared" si="14"/>
        <v>863300</v>
      </c>
      <c r="BC36" s="58" t="s">
        <v>1825</v>
      </c>
    </row>
    <row r="37" spans="1:55" s="38" customFormat="1" ht="12.75" x14ac:dyDescent="0.2">
      <c r="A37" s="39">
        <f t="shared" si="15"/>
        <v>26</v>
      </c>
      <c r="B37" s="40" t="s">
        <v>154</v>
      </c>
      <c r="C37" s="41" t="s">
        <v>155</v>
      </c>
      <c r="D37" s="41" t="s">
        <v>43</v>
      </c>
      <c r="E37" s="41" t="s">
        <v>1824</v>
      </c>
      <c r="F37" s="41" t="s">
        <v>44</v>
      </c>
      <c r="G37" s="41" t="s">
        <v>45</v>
      </c>
      <c r="H37" s="41" t="s">
        <v>46</v>
      </c>
      <c r="I37" s="41" t="s">
        <v>156</v>
      </c>
      <c r="J37" s="41" t="s">
        <v>48</v>
      </c>
      <c r="K37" s="41" t="s">
        <v>157</v>
      </c>
      <c r="L37" s="41" t="s">
        <v>158</v>
      </c>
      <c r="M37" s="41" t="s">
        <v>3</v>
      </c>
      <c r="N37" s="42" t="s">
        <v>51</v>
      </c>
      <c r="O37" s="41" t="s">
        <v>76</v>
      </c>
      <c r="P37" s="43">
        <v>48</v>
      </c>
      <c r="Q37" s="44">
        <v>48</v>
      </c>
      <c r="R37" s="45">
        <f>VLOOKUP(B37,'[2]School Detailed Data'!A$11:CF$440,84,FALSE)</f>
        <v>48</v>
      </c>
      <c r="S37" s="46">
        <v>48</v>
      </c>
      <c r="T37" s="47">
        <v>48</v>
      </c>
      <c r="U37" s="43">
        <v>37</v>
      </c>
      <c r="V37" s="44">
        <f>VLOOKUP(B37,'[2]School Detailed Data'!A$11:CJ$440,88,FALSE)</f>
        <v>36</v>
      </c>
      <c r="W37" s="45">
        <f>VLOOKUP(B37,'[2]Student Without BRN'!Z$2:AB$431,3,FALSE)</f>
        <v>36</v>
      </c>
      <c r="X37" s="46">
        <v>36</v>
      </c>
      <c r="Y37" s="47">
        <v>36</v>
      </c>
      <c r="Z37" s="43">
        <f t="shared" si="3"/>
        <v>11</v>
      </c>
      <c r="AA37" s="44">
        <f t="shared" si="3"/>
        <v>12</v>
      </c>
      <c r="AB37" s="45">
        <f t="shared" si="3"/>
        <v>12</v>
      </c>
      <c r="AC37" s="46">
        <f t="shared" si="3"/>
        <v>12</v>
      </c>
      <c r="AD37" s="47">
        <f t="shared" si="3"/>
        <v>12</v>
      </c>
      <c r="AE37" s="44">
        <f t="shared" si="4"/>
        <v>1</v>
      </c>
      <c r="AF37" s="45">
        <v>0</v>
      </c>
      <c r="AG37" s="46">
        <f t="shared" si="6"/>
        <v>0</v>
      </c>
      <c r="AH37" s="47">
        <f t="shared" si="6"/>
        <v>0</v>
      </c>
      <c r="AI37" s="48">
        <v>8900</v>
      </c>
      <c r="AJ37" s="48">
        <f t="shared" si="7"/>
        <v>427200</v>
      </c>
      <c r="AK37" s="49">
        <f t="shared" si="8"/>
        <v>97900</v>
      </c>
      <c r="AL37" s="49">
        <f>VLOOKUP(B37,'[3]Tranche 1 Actual 2024'!$B$12:$S$367,18,FALSE)</f>
        <v>168210</v>
      </c>
      <c r="AM37" s="49">
        <f>VLOOKUP(B37,'[3]Tranche 2 Actual 2024'!$B$12:$U$343,20,FALSE)</f>
        <v>168210</v>
      </c>
      <c r="AN37" s="49">
        <f t="shared" si="9"/>
        <v>-238520</v>
      </c>
      <c r="AO37" s="50">
        <f t="shared" si="16"/>
        <v>8900</v>
      </c>
      <c r="AP37" s="51">
        <f t="shared" si="10"/>
        <v>0</v>
      </c>
      <c r="AQ37" s="52">
        <f t="shared" si="11"/>
        <v>0</v>
      </c>
      <c r="AR37" s="47">
        <f t="shared" si="12"/>
        <v>0</v>
      </c>
      <c r="AS37" s="53">
        <f t="shared" si="13"/>
        <v>90780</v>
      </c>
      <c r="AT37" s="49"/>
      <c r="AU37" s="49">
        <f t="shared" si="0"/>
        <v>-238520</v>
      </c>
      <c r="AV37" s="54">
        <f t="shared" si="1"/>
        <v>0</v>
      </c>
      <c r="AW37" s="55"/>
      <c r="AX37" s="56">
        <f t="shared" si="20"/>
        <v>0</v>
      </c>
      <c r="AY37" s="57">
        <f t="shared" si="20"/>
        <v>0</v>
      </c>
      <c r="AZ37" s="47">
        <f t="shared" si="20"/>
        <v>0</v>
      </c>
      <c r="BA37" s="53">
        <f t="shared" si="20"/>
        <v>90780</v>
      </c>
      <c r="BB37" s="81">
        <f t="shared" si="14"/>
        <v>427200</v>
      </c>
      <c r="BC37" s="58" t="s">
        <v>1825</v>
      </c>
    </row>
    <row r="38" spans="1:55" s="38" customFormat="1" ht="12.75" x14ac:dyDescent="0.2">
      <c r="A38" s="39">
        <f t="shared" si="15"/>
        <v>27</v>
      </c>
      <c r="B38" s="40" t="s">
        <v>159</v>
      </c>
      <c r="C38" s="41" t="s">
        <v>160</v>
      </c>
      <c r="D38" s="41" t="s">
        <v>43</v>
      </c>
      <c r="E38" s="41" t="s">
        <v>1826</v>
      </c>
      <c r="F38" s="41" t="s">
        <v>57</v>
      </c>
      <c r="G38" s="41" t="s">
        <v>58</v>
      </c>
      <c r="H38" s="41" t="s">
        <v>59</v>
      </c>
      <c r="I38" s="41" t="s">
        <v>161</v>
      </c>
      <c r="J38" s="41" t="s">
        <v>48</v>
      </c>
      <c r="K38" s="41" t="s">
        <v>162</v>
      </c>
      <c r="L38" s="41" t="s">
        <v>163</v>
      </c>
      <c r="M38" s="41" t="s">
        <v>3</v>
      </c>
      <c r="N38" s="42" t="s">
        <v>51</v>
      </c>
      <c r="O38" s="41" t="s">
        <v>52</v>
      </c>
      <c r="P38" s="43">
        <v>68</v>
      </c>
      <c r="Q38" s="44">
        <f>VLOOKUP(B38,'[2]School Detailed Data'!A$11:CF$439,84,FALSE)</f>
        <v>68</v>
      </c>
      <c r="R38" s="45">
        <f>VLOOKUP(B38,'[2]School Detailed Data'!A$11:CF$440,84,FALSE)</f>
        <v>68</v>
      </c>
      <c r="S38" s="46">
        <v>68</v>
      </c>
      <c r="T38" s="47">
        <v>68</v>
      </c>
      <c r="U38" s="43">
        <v>68</v>
      </c>
      <c r="V38" s="44">
        <f>VLOOKUP(B38,'[2]School Detailed Data'!A$11:CJ$440,88,FALSE)</f>
        <v>68</v>
      </c>
      <c r="W38" s="45">
        <f>VLOOKUP(B38,'[2]Student Without BRN'!Z$2:AB$431,3,FALSE)</f>
        <v>68</v>
      </c>
      <c r="X38" s="46">
        <v>66</v>
      </c>
      <c r="Y38" s="47">
        <v>66</v>
      </c>
      <c r="Z38" s="43">
        <f t="shared" si="3"/>
        <v>0</v>
      </c>
      <c r="AA38" s="44">
        <f t="shared" si="3"/>
        <v>0</v>
      </c>
      <c r="AB38" s="45">
        <f t="shared" si="3"/>
        <v>0</v>
      </c>
      <c r="AC38" s="46">
        <f t="shared" si="3"/>
        <v>2</v>
      </c>
      <c r="AD38" s="47">
        <f t="shared" si="3"/>
        <v>2</v>
      </c>
      <c r="AE38" s="44">
        <f t="shared" si="4"/>
        <v>0</v>
      </c>
      <c r="AF38" s="45">
        <f t="shared" ref="AF38:AF39" si="21">AB38-Z38</f>
        <v>0</v>
      </c>
      <c r="AG38" s="46">
        <f t="shared" si="6"/>
        <v>2</v>
      </c>
      <c r="AH38" s="47">
        <f t="shared" si="6"/>
        <v>0</v>
      </c>
      <c r="AI38" s="48">
        <v>8900</v>
      </c>
      <c r="AJ38" s="48">
        <f t="shared" si="7"/>
        <v>605200</v>
      </c>
      <c r="AK38" s="49">
        <f>AC38*AI38</f>
        <v>17800</v>
      </c>
      <c r="AL38" s="49">
        <f>VLOOKUP(B38,'[3]Tranche 1 Actual 2024'!$B$12:$S$367,18,FALSE)</f>
        <v>146850</v>
      </c>
      <c r="AM38" s="49"/>
      <c r="AN38" s="49">
        <f t="shared" si="9"/>
        <v>-129050</v>
      </c>
      <c r="AO38" s="50">
        <f t="shared" si="16"/>
        <v>0</v>
      </c>
      <c r="AP38" s="51">
        <f t="shared" si="10"/>
        <v>0</v>
      </c>
      <c r="AQ38" s="52">
        <f t="shared" si="11"/>
        <v>17800</v>
      </c>
      <c r="AR38" s="47">
        <f t="shared" si="12"/>
        <v>0</v>
      </c>
      <c r="AS38" s="53">
        <f t="shared" si="13"/>
        <v>458350</v>
      </c>
      <c r="AT38" s="49"/>
      <c r="AU38" s="49">
        <f t="shared" si="0"/>
        <v>-129050</v>
      </c>
      <c r="AV38" s="54">
        <f t="shared" si="1"/>
        <v>0</v>
      </c>
      <c r="AW38" s="55"/>
      <c r="AX38" s="56">
        <f t="shared" si="20"/>
        <v>0</v>
      </c>
      <c r="AY38" s="57">
        <v>0</v>
      </c>
      <c r="AZ38" s="47">
        <f t="shared" si="20"/>
        <v>0</v>
      </c>
      <c r="BA38" s="53">
        <f t="shared" si="20"/>
        <v>458350</v>
      </c>
      <c r="BB38" s="81">
        <f t="shared" si="14"/>
        <v>605200</v>
      </c>
      <c r="BC38" s="58" t="s">
        <v>1829</v>
      </c>
    </row>
    <row r="39" spans="1:55" s="38" customFormat="1" ht="12.75" x14ac:dyDescent="0.2">
      <c r="A39" s="39">
        <f t="shared" si="15"/>
        <v>28</v>
      </c>
      <c r="B39" s="59" t="s">
        <v>221</v>
      </c>
      <c r="C39" s="41" t="s">
        <v>222</v>
      </c>
      <c r="D39" s="41" t="s">
        <v>43</v>
      </c>
      <c r="E39" s="41" t="s">
        <v>1830</v>
      </c>
      <c r="F39" s="41" t="s">
        <v>166</v>
      </c>
      <c r="G39" s="41" t="s">
        <v>58</v>
      </c>
      <c r="H39" s="41" t="s">
        <v>59</v>
      </c>
      <c r="I39" s="41" t="s">
        <v>223</v>
      </c>
      <c r="J39" s="41" t="s">
        <v>168</v>
      </c>
      <c r="K39" s="41" t="s">
        <v>224</v>
      </c>
      <c r="L39" s="41" t="s">
        <v>225</v>
      </c>
      <c r="M39" s="41" t="s">
        <v>3</v>
      </c>
      <c r="N39" s="42" t="s">
        <v>51</v>
      </c>
      <c r="O39" s="41" t="s">
        <v>52</v>
      </c>
      <c r="P39" s="43">
        <v>57</v>
      </c>
      <c r="Q39" s="44">
        <f>VLOOKUP(B39,'[2]School Detailed Data'!A$11:CF$439,84,FALSE)</f>
        <v>57</v>
      </c>
      <c r="R39" s="45">
        <f>VLOOKUP(B39,'[2]School Detailed Data'!A$11:CF$440,84,FALSE)</f>
        <v>57</v>
      </c>
      <c r="S39" s="46">
        <v>57</v>
      </c>
      <c r="T39" s="47">
        <v>57</v>
      </c>
      <c r="U39" s="43">
        <v>0</v>
      </c>
      <c r="V39" s="44">
        <f>VLOOKUP(B39,'[2]School Detailed Data'!A$11:CJ$440,88,FALSE)</f>
        <v>3</v>
      </c>
      <c r="W39" s="45">
        <f>VLOOKUP(B39,'[2]Student Without BRN'!Z$2:AB$431,3,FALSE)</f>
        <v>0</v>
      </c>
      <c r="X39" s="46">
        <v>0</v>
      </c>
      <c r="Y39" s="47">
        <v>0</v>
      </c>
      <c r="Z39" s="43">
        <f t="shared" si="3"/>
        <v>57</v>
      </c>
      <c r="AA39" s="44">
        <f t="shared" si="3"/>
        <v>54</v>
      </c>
      <c r="AB39" s="45">
        <f t="shared" si="3"/>
        <v>57</v>
      </c>
      <c r="AC39" s="46">
        <f t="shared" si="3"/>
        <v>57</v>
      </c>
      <c r="AD39" s="47">
        <f t="shared" si="3"/>
        <v>57</v>
      </c>
      <c r="AE39" s="44">
        <f t="shared" si="4"/>
        <v>-3</v>
      </c>
      <c r="AF39" s="45">
        <f t="shared" si="21"/>
        <v>0</v>
      </c>
      <c r="AG39" s="46">
        <f t="shared" si="6"/>
        <v>0</v>
      </c>
      <c r="AH39" s="47">
        <f t="shared" si="6"/>
        <v>0</v>
      </c>
      <c r="AI39" s="48">
        <v>8900</v>
      </c>
      <c r="AJ39" s="48">
        <f t="shared" si="7"/>
        <v>507300</v>
      </c>
      <c r="AK39" s="49">
        <f t="shared" ref="AK39:AK102" si="22">Z39*AI39</f>
        <v>507300</v>
      </c>
      <c r="AL39" s="49">
        <f>VLOOKUP(B39,'[3]Tranche 1 Actual 2024'!$B$12:$S$367,18,FALSE)</f>
        <v>173550</v>
      </c>
      <c r="AM39" s="49">
        <f>VLOOKUP(B39,'[3]Tranche 2 Actual 2024'!$B$12:$U$343,20,FALSE)</f>
        <v>173550</v>
      </c>
      <c r="AN39" s="49">
        <f t="shared" si="9"/>
        <v>160200</v>
      </c>
      <c r="AO39" s="50">
        <f t="shared" si="16"/>
        <v>-26700</v>
      </c>
      <c r="AP39" s="51">
        <f t="shared" si="10"/>
        <v>0</v>
      </c>
      <c r="AQ39" s="52">
        <f t="shared" si="11"/>
        <v>0</v>
      </c>
      <c r="AR39" s="47">
        <f t="shared" si="12"/>
        <v>0</v>
      </c>
      <c r="AS39" s="53">
        <f t="shared" si="13"/>
        <v>0</v>
      </c>
      <c r="AT39" s="49"/>
      <c r="AU39" s="49">
        <f t="shared" si="0"/>
        <v>160200</v>
      </c>
      <c r="AV39" s="54">
        <f t="shared" si="1"/>
        <v>160200</v>
      </c>
      <c r="AW39" s="55"/>
      <c r="AX39" s="56">
        <f t="shared" si="20"/>
        <v>0</v>
      </c>
      <c r="AY39" s="57">
        <f t="shared" si="20"/>
        <v>0</v>
      </c>
      <c r="AZ39" s="47">
        <f t="shared" si="20"/>
        <v>0</v>
      </c>
      <c r="BA39" s="53">
        <f t="shared" si="20"/>
        <v>0</v>
      </c>
      <c r="BB39" s="81">
        <f t="shared" si="14"/>
        <v>507300</v>
      </c>
      <c r="BC39" s="58" t="s">
        <v>1825</v>
      </c>
    </row>
    <row r="40" spans="1:55" s="38" customFormat="1" ht="12.75" x14ac:dyDescent="0.2">
      <c r="A40" s="39">
        <f t="shared" si="15"/>
        <v>29</v>
      </c>
      <c r="B40" s="40" t="s">
        <v>226</v>
      </c>
      <c r="C40" s="41" t="s">
        <v>227</v>
      </c>
      <c r="D40" s="41" t="s">
        <v>43</v>
      </c>
      <c r="E40" s="41" t="s">
        <v>1828</v>
      </c>
      <c r="F40" s="41" t="s">
        <v>68</v>
      </c>
      <c r="G40" s="41" t="s">
        <v>45</v>
      </c>
      <c r="H40" s="41" t="s">
        <v>46</v>
      </c>
      <c r="I40" s="41" t="s">
        <v>223</v>
      </c>
      <c r="J40" s="41" t="s">
        <v>168</v>
      </c>
      <c r="K40" s="41" t="s">
        <v>228</v>
      </c>
      <c r="L40" s="41" t="s">
        <v>229</v>
      </c>
      <c r="M40" s="41" t="s">
        <v>3</v>
      </c>
      <c r="N40" s="42" t="s">
        <v>51</v>
      </c>
      <c r="O40" s="41" t="s">
        <v>76</v>
      </c>
      <c r="P40" s="43">
        <v>87</v>
      </c>
      <c r="Q40" s="44">
        <v>87</v>
      </c>
      <c r="R40" s="45">
        <f>VLOOKUP(B40,'[2]School Detailed Data'!A$11:CF$440,84,FALSE)</f>
        <v>87</v>
      </c>
      <c r="S40" s="46">
        <v>87</v>
      </c>
      <c r="T40" s="47">
        <v>87</v>
      </c>
      <c r="U40" s="43">
        <v>2</v>
      </c>
      <c r="V40" s="44">
        <f>VLOOKUP(B40,'[3]PS T3 1st New BRN'!$B$12:$S$104,18,FALSE)</f>
        <v>1</v>
      </c>
      <c r="W40" s="45">
        <f>VLOOKUP(B40,'[2]Student Without BRN'!Z$2:AB$431,3,FALSE)</f>
        <v>1</v>
      </c>
      <c r="X40" s="46">
        <v>1</v>
      </c>
      <c r="Y40" s="47">
        <v>1</v>
      </c>
      <c r="Z40" s="43">
        <f t="shared" si="3"/>
        <v>85</v>
      </c>
      <c r="AA40" s="44">
        <f t="shared" si="3"/>
        <v>86</v>
      </c>
      <c r="AB40" s="45">
        <f t="shared" si="3"/>
        <v>86</v>
      </c>
      <c r="AC40" s="46">
        <f t="shared" si="3"/>
        <v>86</v>
      </c>
      <c r="AD40" s="47">
        <f t="shared" si="3"/>
        <v>86</v>
      </c>
      <c r="AE40" s="44">
        <f t="shared" si="4"/>
        <v>1</v>
      </c>
      <c r="AF40" s="45">
        <v>0</v>
      </c>
      <c r="AG40" s="46">
        <f t="shared" si="6"/>
        <v>0</v>
      </c>
      <c r="AH40" s="47">
        <f t="shared" si="6"/>
        <v>0</v>
      </c>
      <c r="AI40" s="48">
        <v>8900</v>
      </c>
      <c r="AJ40" s="48">
        <f t="shared" si="7"/>
        <v>774300</v>
      </c>
      <c r="AK40" s="49">
        <f t="shared" si="22"/>
        <v>756500</v>
      </c>
      <c r="AL40" s="49">
        <f>VLOOKUP(B40,'[3]Tranche 1 Actual 2024'!$B$12:$S$367,18,FALSE)</f>
        <v>218940</v>
      </c>
      <c r="AM40" s="49">
        <f>VLOOKUP(B40,'[3]Tranche 2 Actual 2024'!$B$12:$U$343,20,FALSE)</f>
        <v>218940</v>
      </c>
      <c r="AN40" s="49">
        <f t="shared" si="9"/>
        <v>318620</v>
      </c>
      <c r="AO40" s="50">
        <f t="shared" si="16"/>
        <v>8900</v>
      </c>
      <c r="AP40" s="51">
        <f t="shared" si="10"/>
        <v>0</v>
      </c>
      <c r="AQ40" s="52">
        <f t="shared" si="11"/>
        <v>0</v>
      </c>
      <c r="AR40" s="47">
        <f t="shared" si="12"/>
        <v>0</v>
      </c>
      <c r="AS40" s="53">
        <f t="shared" si="13"/>
        <v>8900</v>
      </c>
      <c r="AT40" s="49"/>
      <c r="AU40" s="49">
        <f t="shared" si="0"/>
        <v>318620</v>
      </c>
      <c r="AV40" s="54">
        <f t="shared" si="1"/>
        <v>318620</v>
      </c>
      <c r="AW40" s="55">
        <f>IF(AO40&gt;=0,AO40,0)</f>
        <v>8900</v>
      </c>
      <c r="AX40" s="56">
        <f t="shared" si="20"/>
        <v>0</v>
      </c>
      <c r="AY40" s="57">
        <f t="shared" si="20"/>
        <v>0</v>
      </c>
      <c r="AZ40" s="47">
        <f t="shared" si="20"/>
        <v>0</v>
      </c>
      <c r="BA40" s="53">
        <f t="shared" si="20"/>
        <v>8900</v>
      </c>
      <c r="BB40" s="81">
        <f t="shared" si="14"/>
        <v>774300</v>
      </c>
      <c r="BC40" s="58" t="s">
        <v>1825</v>
      </c>
    </row>
    <row r="41" spans="1:55" s="38" customFormat="1" ht="12.75" x14ac:dyDescent="0.2">
      <c r="A41" s="39">
        <f t="shared" si="15"/>
        <v>30</v>
      </c>
      <c r="B41" s="59" t="s">
        <v>258</v>
      </c>
      <c r="C41" s="41" t="s">
        <v>259</v>
      </c>
      <c r="D41" s="41" t="s">
        <v>56</v>
      </c>
      <c r="E41" s="41" t="s">
        <v>1830</v>
      </c>
      <c r="F41" s="41" t="s">
        <v>166</v>
      </c>
      <c r="G41" s="41" t="s">
        <v>58</v>
      </c>
      <c r="H41" s="41" t="s">
        <v>59</v>
      </c>
      <c r="I41" s="41" t="s">
        <v>223</v>
      </c>
      <c r="J41" s="41" t="s">
        <v>168</v>
      </c>
      <c r="K41" s="41" t="s">
        <v>260</v>
      </c>
      <c r="L41" s="41" t="s">
        <v>261</v>
      </c>
      <c r="M41" s="41" t="s">
        <v>3</v>
      </c>
      <c r="N41" s="42" t="s">
        <v>51</v>
      </c>
      <c r="O41" s="41" t="s">
        <v>52</v>
      </c>
      <c r="P41" s="43">
        <v>34</v>
      </c>
      <c r="Q41" s="44">
        <v>34</v>
      </c>
      <c r="R41" s="45">
        <f>VLOOKUP(B41,'[2]School Detailed Data'!A$11:CF$440,84,FALSE)</f>
        <v>34</v>
      </c>
      <c r="S41" s="46">
        <v>34</v>
      </c>
      <c r="T41" s="47">
        <v>34</v>
      </c>
      <c r="U41" s="43">
        <v>1</v>
      </c>
      <c r="V41" s="44">
        <f>VLOOKUP(B41,'[3]PS T3 1st New BRN'!$B$12:$S$104,18,FALSE)</f>
        <v>0</v>
      </c>
      <c r="W41" s="45">
        <f>VLOOKUP(B41,'[2]Student Without BRN'!Z$2:AB$431,3,FALSE)</f>
        <v>0</v>
      </c>
      <c r="X41" s="46">
        <v>0</v>
      </c>
      <c r="Y41" s="47">
        <v>0</v>
      </c>
      <c r="Z41" s="43">
        <f t="shared" si="3"/>
        <v>33</v>
      </c>
      <c r="AA41" s="44">
        <f t="shared" si="3"/>
        <v>34</v>
      </c>
      <c r="AB41" s="45">
        <f t="shared" si="3"/>
        <v>34</v>
      </c>
      <c r="AC41" s="46">
        <f t="shared" si="3"/>
        <v>34</v>
      </c>
      <c r="AD41" s="47">
        <f t="shared" si="3"/>
        <v>34</v>
      </c>
      <c r="AE41" s="44">
        <f t="shared" si="4"/>
        <v>1</v>
      </c>
      <c r="AF41" s="45">
        <f>AB41-AA41</f>
        <v>0</v>
      </c>
      <c r="AG41" s="46">
        <f t="shared" si="6"/>
        <v>0</v>
      </c>
      <c r="AH41" s="47">
        <f t="shared" si="6"/>
        <v>0</v>
      </c>
      <c r="AI41" s="48">
        <v>8900</v>
      </c>
      <c r="AJ41" s="48">
        <f t="shared" si="7"/>
        <v>302600</v>
      </c>
      <c r="AK41" s="49">
        <f t="shared" si="22"/>
        <v>293700</v>
      </c>
      <c r="AL41" s="49">
        <f>VLOOKUP(B41,'[3]Tranche 1 Actual 2024'!$B$12:$S$367,18,FALSE)</f>
        <v>77430</v>
      </c>
      <c r="AM41" s="49">
        <f>VLOOKUP(B41,'[3]Tranche 2 Actual 2024'!$B$12:$U$343,20,FALSE)</f>
        <v>77430</v>
      </c>
      <c r="AN41" s="49">
        <f t="shared" si="9"/>
        <v>138840</v>
      </c>
      <c r="AO41" s="50">
        <f t="shared" si="16"/>
        <v>8900</v>
      </c>
      <c r="AP41" s="51">
        <f t="shared" si="10"/>
        <v>0</v>
      </c>
      <c r="AQ41" s="52">
        <f t="shared" si="11"/>
        <v>0</v>
      </c>
      <c r="AR41" s="47">
        <f t="shared" si="12"/>
        <v>0</v>
      </c>
      <c r="AS41" s="53">
        <f t="shared" si="13"/>
        <v>0</v>
      </c>
      <c r="AT41" s="49"/>
      <c r="AU41" s="49">
        <f t="shared" si="0"/>
        <v>138840</v>
      </c>
      <c r="AV41" s="54">
        <f t="shared" si="1"/>
        <v>138840</v>
      </c>
      <c r="AW41" s="55">
        <f>IF(AO41&gt;=0,AO41,0)</f>
        <v>8900</v>
      </c>
      <c r="AX41" s="56">
        <f t="shared" si="20"/>
        <v>0</v>
      </c>
      <c r="AY41" s="57">
        <f t="shared" si="20"/>
        <v>0</v>
      </c>
      <c r="AZ41" s="47">
        <f t="shared" si="20"/>
        <v>0</v>
      </c>
      <c r="BA41" s="53">
        <f t="shared" si="20"/>
        <v>0</v>
      </c>
      <c r="BB41" s="81">
        <f t="shared" si="14"/>
        <v>302600</v>
      </c>
      <c r="BC41" s="58" t="s">
        <v>1825</v>
      </c>
    </row>
    <row r="42" spans="1:55" s="38" customFormat="1" ht="12.75" x14ac:dyDescent="0.2">
      <c r="A42" s="39">
        <f t="shared" si="15"/>
        <v>31</v>
      </c>
      <c r="B42" s="59" t="s">
        <v>230</v>
      </c>
      <c r="C42" s="41" t="s">
        <v>231</v>
      </c>
      <c r="D42" s="41" t="s">
        <v>43</v>
      </c>
      <c r="E42" s="41" t="s">
        <v>1830</v>
      </c>
      <c r="F42" s="41" t="s">
        <v>166</v>
      </c>
      <c r="G42" s="41" t="s">
        <v>58</v>
      </c>
      <c r="H42" s="41" t="s">
        <v>59</v>
      </c>
      <c r="I42" s="41" t="s">
        <v>223</v>
      </c>
      <c r="J42" s="41" t="s">
        <v>168</v>
      </c>
      <c r="K42" s="41" t="s">
        <v>232</v>
      </c>
      <c r="L42" s="41" t="s">
        <v>233</v>
      </c>
      <c r="M42" s="41" t="s">
        <v>3</v>
      </c>
      <c r="N42" s="42" t="s">
        <v>51</v>
      </c>
      <c r="O42" s="41" t="s">
        <v>76</v>
      </c>
      <c r="P42" s="43">
        <v>152</v>
      </c>
      <c r="Q42" s="44">
        <v>152</v>
      </c>
      <c r="R42" s="45">
        <f>VLOOKUP(B42,'[2]School Detailed Data'!A$11:CF$440,84,FALSE)</f>
        <v>152</v>
      </c>
      <c r="S42" s="46">
        <v>151</v>
      </c>
      <c r="T42" s="47">
        <v>150</v>
      </c>
      <c r="U42" s="43">
        <v>20</v>
      </c>
      <c r="V42" s="44">
        <f>VLOOKUP(B42,'[3]PS T3 1st New BRN'!$B$12:$S$104,18,FALSE)</f>
        <v>16</v>
      </c>
      <c r="W42" s="45">
        <f>VLOOKUP(B42,'[2]Student Without BRN'!Z$2:AB$431,3,FALSE)</f>
        <v>16</v>
      </c>
      <c r="X42" s="46">
        <v>14</v>
      </c>
      <c r="Y42" s="47">
        <v>14</v>
      </c>
      <c r="Z42" s="43">
        <f t="shared" si="3"/>
        <v>132</v>
      </c>
      <c r="AA42" s="44">
        <f t="shared" si="3"/>
        <v>136</v>
      </c>
      <c r="AB42" s="45">
        <f t="shared" si="3"/>
        <v>136</v>
      </c>
      <c r="AC42" s="46">
        <f t="shared" si="3"/>
        <v>137</v>
      </c>
      <c r="AD42" s="47">
        <f t="shared" si="3"/>
        <v>136</v>
      </c>
      <c r="AE42" s="44">
        <f t="shared" si="4"/>
        <v>4</v>
      </c>
      <c r="AF42" s="45">
        <v>0</v>
      </c>
      <c r="AG42" s="46">
        <f t="shared" si="6"/>
        <v>1</v>
      </c>
      <c r="AH42" s="47">
        <v>1</v>
      </c>
      <c r="AI42" s="48">
        <v>8900</v>
      </c>
      <c r="AJ42" s="48">
        <f t="shared" si="7"/>
        <v>1335000</v>
      </c>
      <c r="AK42" s="49">
        <f t="shared" si="22"/>
        <v>1174800</v>
      </c>
      <c r="AL42" s="49">
        <f>VLOOKUP(B42,'[3]Tranche 1 Actual 2024'!$B$12:$S$367,18,FALSE)</f>
        <v>400500</v>
      </c>
      <c r="AM42" s="49">
        <f>VLOOKUP(B42,'[3]Tranche 2 Actual 2024'!$B$12:$U$343,20,FALSE)</f>
        <v>400500</v>
      </c>
      <c r="AN42" s="49">
        <f t="shared" si="9"/>
        <v>373800</v>
      </c>
      <c r="AO42" s="50">
        <f t="shared" si="16"/>
        <v>35600</v>
      </c>
      <c r="AP42" s="51">
        <f t="shared" si="10"/>
        <v>0</v>
      </c>
      <c r="AQ42" s="52">
        <f t="shared" si="11"/>
        <v>8900</v>
      </c>
      <c r="AR42" s="47">
        <f t="shared" si="12"/>
        <v>8900</v>
      </c>
      <c r="AS42" s="53">
        <f t="shared" si="13"/>
        <v>106800</v>
      </c>
      <c r="AT42" s="49"/>
      <c r="AU42" s="49">
        <f t="shared" si="0"/>
        <v>373800</v>
      </c>
      <c r="AV42" s="54">
        <f t="shared" si="1"/>
        <v>373800</v>
      </c>
      <c r="AW42" s="55">
        <f>IF(AO42&gt;=0,AO42,0)</f>
        <v>35600</v>
      </c>
      <c r="AX42" s="56">
        <f t="shared" si="20"/>
        <v>0</v>
      </c>
      <c r="AY42" s="57">
        <f t="shared" si="20"/>
        <v>8900</v>
      </c>
      <c r="AZ42" s="47">
        <f t="shared" si="20"/>
        <v>8900</v>
      </c>
      <c r="BA42" s="53">
        <f t="shared" si="20"/>
        <v>106800</v>
      </c>
      <c r="BB42" s="81">
        <f t="shared" si="14"/>
        <v>1335000</v>
      </c>
      <c r="BC42" s="58" t="s">
        <v>1825</v>
      </c>
    </row>
    <row r="43" spans="1:55" s="38" customFormat="1" ht="12.75" x14ac:dyDescent="0.2">
      <c r="A43" s="39">
        <f t="shared" si="15"/>
        <v>32</v>
      </c>
      <c r="B43" s="40" t="s">
        <v>266</v>
      </c>
      <c r="C43" s="41" t="s">
        <v>267</v>
      </c>
      <c r="D43" s="41" t="s">
        <v>43</v>
      </c>
      <c r="E43" s="41" t="s">
        <v>1830</v>
      </c>
      <c r="F43" s="41" t="s">
        <v>166</v>
      </c>
      <c r="G43" s="41" t="s">
        <v>58</v>
      </c>
      <c r="H43" s="41" t="s">
        <v>59</v>
      </c>
      <c r="I43" s="41" t="s">
        <v>167</v>
      </c>
      <c r="J43" s="41" t="s">
        <v>168</v>
      </c>
      <c r="K43" s="41" t="s">
        <v>268</v>
      </c>
      <c r="L43" s="41" t="s">
        <v>269</v>
      </c>
      <c r="M43" s="41" t="s">
        <v>3</v>
      </c>
      <c r="N43" s="42" t="s">
        <v>51</v>
      </c>
      <c r="O43" s="41" t="s">
        <v>52</v>
      </c>
      <c r="P43" s="43">
        <v>167</v>
      </c>
      <c r="Q43" s="44">
        <f>VLOOKUP(B43,'[2]School Detailed Data'!A$11:CF$439,84,FALSE)</f>
        <v>168</v>
      </c>
      <c r="R43" s="45">
        <f>VLOOKUP(B43,'[2]School Detailed Data'!A$11:CF$440,84,FALSE)</f>
        <v>168</v>
      </c>
      <c r="S43" s="46">
        <v>168</v>
      </c>
      <c r="T43" s="47">
        <v>168</v>
      </c>
      <c r="U43" s="43">
        <v>3</v>
      </c>
      <c r="V43" s="44">
        <f>VLOOKUP(B43,'[2]School Detailed Data'!A$11:CJ$440,88,FALSE)</f>
        <v>13</v>
      </c>
      <c r="W43" s="45">
        <f>VLOOKUP(B43,'[2]Student Without BRN'!Z$2:AB$431,3,FALSE)</f>
        <v>4</v>
      </c>
      <c r="X43" s="46">
        <v>4</v>
      </c>
      <c r="Y43" s="47">
        <v>4</v>
      </c>
      <c r="Z43" s="43">
        <f t="shared" si="3"/>
        <v>164</v>
      </c>
      <c r="AA43" s="44">
        <f t="shared" si="3"/>
        <v>155</v>
      </c>
      <c r="AB43" s="45">
        <f t="shared" si="3"/>
        <v>164</v>
      </c>
      <c r="AC43" s="46">
        <f t="shared" si="3"/>
        <v>164</v>
      </c>
      <c r="AD43" s="47">
        <f t="shared" si="3"/>
        <v>164</v>
      </c>
      <c r="AE43" s="44">
        <f t="shared" si="4"/>
        <v>-9</v>
      </c>
      <c r="AF43" s="45">
        <f t="shared" ref="AF43:AF45" si="23">AB43-Z43</f>
        <v>0</v>
      </c>
      <c r="AG43" s="46">
        <f t="shared" si="6"/>
        <v>0</v>
      </c>
      <c r="AH43" s="47">
        <f t="shared" si="6"/>
        <v>0</v>
      </c>
      <c r="AI43" s="48">
        <v>8900</v>
      </c>
      <c r="AJ43" s="48">
        <f t="shared" si="7"/>
        <v>1495200</v>
      </c>
      <c r="AK43" s="49">
        <f t="shared" si="22"/>
        <v>1459600</v>
      </c>
      <c r="AL43" s="49">
        <f>VLOOKUP(B43,'[3]Tranche 1 Actual 2024'!$B$12:$S$367,18,FALSE)</f>
        <v>344430</v>
      </c>
      <c r="AM43" s="49">
        <f>VLOOKUP(B43,'[3]Tranche 2 Actual 2024'!$B$12:$U$343,20,FALSE)</f>
        <v>344430</v>
      </c>
      <c r="AN43" s="49">
        <f t="shared" si="9"/>
        <v>770740</v>
      </c>
      <c r="AO43" s="50">
        <f t="shared" si="16"/>
        <v>-80100</v>
      </c>
      <c r="AP43" s="51">
        <f t="shared" si="10"/>
        <v>0</v>
      </c>
      <c r="AQ43" s="52">
        <f t="shared" si="11"/>
        <v>0</v>
      </c>
      <c r="AR43" s="47">
        <f t="shared" si="12"/>
        <v>0</v>
      </c>
      <c r="AS43" s="53">
        <f t="shared" si="13"/>
        <v>35600</v>
      </c>
      <c r="AT43" s="49"/>
      <c r="AU43" s="49">
        <f t="shared" si="0"/>
        <v>770740</v>
      </c>
      <c r="AV43" s="54">
        <f t="shared" si="1"/>
        <v>770740</v>
      </c>
      <c r="AW43" s="55"/>
      <c r="AX43" s="56">
        <f t="shared" si="20"/>
        <v>0</v>
      </c>
      <c r="AY43" s="57">
        <f t="shared" si="20"/>
        <v>0</v>
      </c>
      <c r="AZ43" s="47">
        <f t="shared" si="20"/>
        <v>0</v>
      </c>
      <c r="BA43" s="53">
        <f t="shared" si="20"/>
        <v>35600</v>
      </c>
      <c r="BB43" s="81">
        <f t="shared" si="14"/>
        <v>1495200</v>
      </c>
      <c r="BC43" s="58" t="s">
        <v>1825</v>
      </c>
    </row>
    <row r="44" spans="1:55" s="38" customFormat="1" ht="12.75" x14ac:dyDescent="0.2">
      <c r="A44" s="39">
        <f t="shared" si="15"/>
        <v>33</v>
      </c>
      <c r="B44" s="40" t="s">
        <v>234</v>
      </c>
      <c r="C44" s="41" t="s">
        <v>235</v>
      </c>
      <c r="D44" s="41" t="s">
        <v>43</v>
      </c>
      <c r="E44" s="41" t="s">
        <v>1830</v>
      </c>
      <c r="F44" s="41" t="s">
        <v>166</v>
      </c>
      <c r="G44" s="41" t="s">
        <v>58</v>
      </c>
      <c r="H44" s="41" t="s">
        <v>59</v>
      </c>
      <c r="I44" s="41" t="s">
        <v>223</v>
      </c>
      <c r="J44" s="41" t="s">
        <v>168</v>
      </c>
      <c r="K44" s="41" t="s">
        <v>236</v>
      </c>
      <c r="L44" s="41" t="s">
        <v>237</v>
      </c>
      <c r="M44" s="41" t="s">
        <v>3</v>
      </c>
      <c r="N44" s="42" t="s">
        <v>51</v>
      </c>
      <c r="O44" s="41" t="s">
        <v>52</v>
      </c>
      <c r="P44" s="43">
        <v>107</v>
      </c>
      <c r="Q44" s="44">
        <f>VLOOKUP(B44,'[2]School Detailed Data'!A$11:CF$439,84,FALSE)</f>
        <v>108</v>
      </c>
      <c r="R44" s="45">
        <f>VLOOKUP(B44,'[2]School Detailed Data'!A$11:CF$440,84,FALSE)</f>
        <v>108</v>
      </c>
      <c r="S44" s="46">
        <v>108</v>
      </c>
      <c r="T44" s="47">
        <v>108</v>
      </c>
      <c r="U44" s="43">
        <v>1</v>
      </c>
      <c r="V44" s="44">
        <f>VLOOKUP(B44,'[2]School Detailed Data'!A$11:CJ$440,88,FALSE)</f>
        <v>3</v>
      </c>
      <c r="W44" s="45">
        <f>VLOOKUP(B44,'[2]Student Without BRN'!Z$2:AB$431,3,FALSE)</f>
        <v>1</v>
      </c>
      <c r="X44" s="46">
        <v>1</v>
      </c>
      <c r="Y44" s="47">
        <v>1</v>
      </c>
      <c r="Z44" s="43">
        <f t="shared" si="3"/>
        <v>106</v>
      </c>
      <c r="AA44" s="44">
        <f t="shared" si="3"/>
        <v>105</v>
      </c>
      <c r="AB44" s="45">
        <f t="shared" si="3"/>
        <v>107</v>
      </c>
      <c r="AC44" s="46">
        <f t="shared" si="3"/>
        <v>107</v>
      </c>
      <c r="AD44" s="47">
        <f t="shared" si="3"/>
        <v>107</v>
      </c>
      <c r="AE44" s="44">
        <f t="shared" si="4"/>
        <v>-1</v>
      </c>
      <c r="AF44" s="45">
        <f t="shared" si="23"/>
        <v>1</v>
      </c>
      <c r="AG44" s="46">
        <f t="shared" si="6"/>
        <v>0</v>
      </c>
      <c r="AH44" s="47">
        <f t="shared" si="6"/>
        <v>0</v>
      </c>
      <c r="AI44" s="48">
        <v>8900</v>
      </c>
      <c r="AJ44" s="48">
        <f t="shared" si="7"/>
        <v>961200</v>
      </c>
      <c r="AK44" s="49">
        <f t="shared" si="22"/>
        <v>943400</v>
      </c>
      <c r="AL44" s="49">
        <f>VLOOKUP(B44,'[3]Tranche 1 Actual 2024'!$B$12:$S$367,18,FALSE)</f>
        <v>317730</v>
      </c>
      <c r="AM44" s="49">
        <f>VLOOKUP(B44,'[3]Tranche 2 Actual 2024'!$B$12:$U$343,20,FALSE)</f>
        <v>317730</v>
      </c>
      <c r="AN44" s="49">
        <f t="shared" si="9"/>
        <v>307940</v>
      </c>
      <c r="AO44" s="50">
        <f t="shared" si="16"/>
        <v>-8900</v>
      </c>
      <c r="AP44" s="51">
        <f t="shared" si="10"/>
        <v>8900</v>
      </c>
      <c r="AQ44" s="52">
        <f t="shared" si="11"/>
        <v>0</v>
      </c>
      <c r="AR44" s="47">
        <f t="shared" si="12"/>
        <v>0</v>
      </c>
      <c r="AS44" s="53">
        <f t="shared" si="13"/>
        <v>8900</v>
      </c>
      <c r="AT44" s="49"/>
      <c r="AU44" s="49">
        <f t="shared" si="0"/>
        <v>307940</v>
      </c>
      <c r="AV44" s="54">
        <f t="shared" si="1"/>
        <v>307940</v>
      </c>
      <c r="AW44" s="55"/>
      <c r="AX44" s="56">
        <f t="shared" si="20"/>
        <v>8900</v>
      </c>
      <c r="AY44" s="57">
        <f t="shared" si="20"/>
        <v>0</v>
      </c>
      <c r="AZ44" s="47">
        <f t="shared" si="20"/>
        <v>0</v>
      </c>
      <c r="BA44" s="53">
        <f t="shared" si="20"/>
        <v>8900</v>
      </c>
      <c r="BB44" s="81">
        <f t="shared" si="14"/>
        <v>961200</v>
      </c>
      <c r="BC44" s="58" t="s">
        <v>1825</v>
      </c>
    </row>
    <row r="45" spans="1:55" s="38" customFormat="1" ht="12.75" x14ac:dyDescent="0.2">
      <c r="A45" s="39">
        <f t="shared" si="15"/>
        <v>34</v>
      </c>
      <c r="B45" s="40" t="s">
        <v>270</v>
      </c>
      <c r="C45" s="41" t="s">
        <v>271</v>
      </c>
      <c r="D45" s="41" t="s">
        <v>43</v>
      </c>
      <c r="E45" s="41" t="s">
        <v>1830</v>
      </c>
      <c r="F45" s="41" t="s">
        <v>166</v>
      </c>
      <c r="G45" s="41" t="s">
        <v>58</v>
      </c>
      <c r="H45" s="41" t="s">
        <v>59</v>
      </c>
      <c r="I45" s="41" t="s">
        <v>167</v>
      </c>
      <c r="J45" s="41" t="s">
        <v>168</v>
      </c>
      <c r="K45" s="41" t="s">
        <v>272</v>
      </c>
      <c r="L45" s="41" t="s">
        <v>273</v>
      </c>
      <c r="M45" s="41" t="s">
        <v>3</v>
      </c>
      <c r="N45" s="42" t="s">
        <v>51</v>
      </c>
      <c r="O45" s="41" t="s">
        <v>76</v>
      </c>
      <c r="P45" s="43">
        <v>530</v>
      </c>
      <c r="Q45" s="44">
        <f>VLOOKUP(B45,'[2]School Detailed Data'!A$11:CF$439,84,FALSE)</f>
        <v>530</v>
      </c>
      <c r="R45" s="45">
        <f>VLOOKUP(B45,'[2]School Detailed Data'!A$11:CF$440,84,FALSE)</f>
        <v>530</v>
      </c>
      <c r="S45" s="46">
        <v>534</v>
      </c>
      <c r="T45" s="47">
        <v>535</v>
      </c>
      <c r="U45" s="43">
        <v>0</v>
      </c>
      <c r="V45" s="44">
        <f>VLOOKUP(B45,'[2]School Detailed Data'!A$11:CJ$440,88,FALSE)</f>
        <v>27</v>
      </c>
      <c r="W45" s="45">
        <f>VLOOKUP(B45,'[2]Student Without BRN'!Z$2:AB$431,3,FALSE)</f>
        <v>0</v>
      </c>
      <c r="X45" s="46">
        <v>0</v>
      </c>
      <c r="Y45" s="47">
        <v>0</v>
      </c>
      <c r="Z45" s="43">
        <f t="shared" si="3"/>
        <v>530</v>
      </c>
      <c r="AA45" s="44">
        <f t="shared" si="3"/>
        <v>503</v>
      </c>
      <c r="AB45" s="45">
        <f t="shared" si="3"/>
        <v>530</v>
      </c>
      <c r="AC45" s="46">
        <f t="shared" si="3"/>
        <v>534</v>
      </c>
      <c r="AD45" s="47">
        <f t="shared" si="3"/>
        <v>535</v>
      </c>
      <c r="AE45" s="44">
        <f t="shared" si="4"/>
        <v>-27</v>
      </c>
      <c r="AF45" s="45">
        <f t="shared" si="23"/>
        <v>0</v>
      </c>
      <c r="AG45" s="46">
        <f t="shared" si="6"/>
        <v>4</v>
      </c>
      <c r="AH45" s="47">
        <f t="shared" si="6"/>
        <v>1</v>
      </c>
      <c r="AI45" s="48">
        <v>8900</v>
      </c>
      <c r="AJ45" s="48">
        <f t="shared" si="7"/>
        <v>4761500</v>
      </c>
      <c r="AK45" s="49">
        <f t="shared" si="22"/>
        <v>4717000</v>
      </c>
      <c r="AL45" s="49">
        <f>VLOOKUP(B45,'[3]Tranche 1 Actual 2024'!$B$12:$S$367,18,FALSE)</f>
        <v>1484520</v>
      </c>
      <c r="AM45" s="49">
        <f>VLOOKUP(B45,'[3]Tranche 2 Actual 2024'!$B$12:$U$343,20,FALSE)</f>
        <v>1484520</v>
      </c>
      <c r="AN45" s="49">
        <f t="shared" si="9"/>
        <v>1747960</v>
      </c>
      <c r="AO45" s="50">
        <f t="shared" si="16"/>
        <v>-240300</v>
      </c>
      <c r="AP45" s="51">
        <f t="shared" si="10"/>
        <v>0</v>
      </c>
      <c r="AQ45" s="52">
        <f t="shared" si="11"/>
        <v>35600</v>
      </c>
      <c r="AR45" s="47">
        <f t="shared" si="12"/>
        <v>8900</v>
      </c>
      <c r="AS45" s="53">
        <f t="shared" si="13"/>
        <v>0</v>
      </c>
      <c r="AT45" s="49"/>
      <c r="AU45" s="49">
        <f t="shared" si="0"/>
        <v>1747960</v>
      </c>
      <c r="AV45" s="54">
        <f t="shared" si="1"/>
        <v>1747960</v>
      </c>
      <c r="AW45" s="55"/>
      <c r="AX45" s="56">
        <f t="shared" si="20"/>
        <v>0</v>
      </c>
      <c r="AY45" s="57">
        <f t="shared" si="20"/>
        <v>35600</v>
      </c>
      <c r="AZ45" s="47">
        <f t="shared" si="20"/>
        <v>8900</v>
      </c>
      <c r="BA45" s="53">
        <f t="shared" si="20"/>
        <v>0</v>
      </c>
      <c r="BB45" s="81">
        <f t="shared" si="14"/>
        <v>4761500</v>
      </c>
      <c r="BC45" s="58" t="s">
        <v>1825</v>
      </c>
    </row>
    <row r="46" spans="1:55" s="38" customFormat="1" ht="12.75" x14ac:dyDescent="0.2">
      <c r="A46" s="39">
        <f t="shared" si="15"/>
        <v>35</v>
      </c>
      <c r="B46" s="40" t="s">
        <v>418</v>
      </c>
      <c r="C46" s="41" t="s">
        <v>419</v>
      </c>
      <c r="D46" s="41" t="s">
        <v>43</v>
      </c>
      <c r="E46" s="41" t="s">
        <v>1830</v>
      </c>
      <c r="F46" s="41" t="s">
        <v>166</v>
      </c>
      <c r="G46" s="41" t="s">
        <v>58</v>
      </c>
      <c r="H46" s="41" t="s">
        <v>59</v>
      </c>
      <c r="I46" s="41" t="s">
        <v>167</v>
      </c>
      <c r="J46" s="41" t="s">
        <v>168</v>
      </c>
      <c r="K46" s="41" t="s">
        <v>420</v>
      </c>
      <c r="L46" s="41" t="s">
        <v>421</v>
      </c>
      <c r="M46" s="41" t="s">
        <v>3</v>
      </c>
      <c r="N46" s="42" t="s">
        <v>51</v>
      </c>
      <c r="O46" s="41" t="s">
        <v>52</v>
      </c>
      <c r="P46" s="43">
        <v>68</v>
      </c>
      <c r="Q46" s="44">
        <v>68</v>
      </c>
      <c r="R46" s="45">
        <f>VLOOKUP(B46,'[2]School Detailed Data'!A$11:CF$440,84,FALSE)</f>
        <v>68</v>
      </c>
      <c r="S46" s="46">
        <v>68</v>
      </c>
      <c r="T46" s="47">
        <v>68</v>
      </c>
      <c r="U46" s="43">
        <v>1</v>
      </c>
      <c r="V46" s="44">
        <f>VLOOKUP(B46,'[3]PS T3 1st New BRN'!$B$12:$S$104,18,FALSE)</f>
        <v>0</v>
      </c>
      <c r="W46" s="45">
        <f>VLOOKUP(B46,'[2]Student Without BRN'!Z$2:AB$431,3,FALSE)</f>
        <v>0</v>
      </c>
      <c r="X46" s="46">
        <v>0</v>
      </c>
      <c r="Y46" s="47">
        <v>0</v>
      </c>
      <c r="Z46" s="43">
        <f t="shared" si="3"/>
        <v>67</v>
      </c>
      <c r="AA46" s="44">
        <f t="shared" si="3"/>
        <v>68</v>
      </c>
      <c r="AB46" s="45">
        <f t="shared" si="3"/>
        <v>68</v>
      </c>
      <c r="AC46" s="46">
        <f t="shared" si="3"/>
        <v>68</v>
      </c>
      <c r="AD46" s="47">
        <f t="shared" si="3"/>
        <v>68</v>
      </c>
      <c r="AE46" s="44">
        <f t="shared" si="4"/>
        <v>1</v>
      </c>
      <c r="AF46" s="45">
        <f t="shared" si="5"/>
        <v>1</v>
      </c>
      <c r="AG46" s="46">
        <f t="shared" si="6"/>
        <v>0</v>
      </c>
      <c r="AH46" s="47">
        <f t="shared" si="6"/>
        <v>0</v>
      </c>
      <c r="AI46" s="48">
        <v>8900</v>
      </c>
      <c r="AJ46" s="48">
        <f t="shared" si="7"/>
        <v>605200</v>
      </c>
      <c r="AK46" s="49">
        <f t="shared" si="22"/>
        <v>596300</v>
      </c>
      <c r="AL46" s="49">
        <f>VLOOKUP(B46,'[3]Tranche 1 Actual 2024'!$B$12:$S$367,18,FALSE)</f>
        <v>197580</v>
      </c>
      <c r="AM46" s="49">
        <f>VLOOKUP(B46,'[3]Tranche 2 Actual 2024'!$B$12:$U$343,20,FALSE)</f>
        <v>197580</v>
      </c>
      <c r="AN46" s="49">
        <f t="shared" si="9"/>
        <v>201140</v>
      </c>
      <c r="AO46" s="50">
        <f t="shared" si="16"/>
        <v>8900</v>
      </c>
      <c r="AP46" s="51">
        <f t="shared" si="10"/>
        <v>8900</v>
      </c>
      <c r="AQ46" s="52">
        <f t="shared" si="11"/>
        <v>0</v>
      </c>
      <c r="AR46" s="47">
        <f t="shared" si="12"/>
        <v>0</v>
      </c>
      <c r="AS46" s="60">
        <f t="shared" si="13"/>
        <v>-8900</v>
      </c>
      <c r="AT46" s="49"/>
      <c r="AU46" s="49">
        <f t="shared" si="0"/>
        <v>201140</v>
      </c>
      <c r="AV46" s="54">
        <f t="shared" si="1"/>
        <v>201140</v>
      </c>
      <c r="AW46" s="55">
        <f>IF(AO46&gt;=0,AO46,0)</f>
        <v>8900</v>
      </c>
      <c r="AX46" s="56">
        <f t="shared" si="20"/>
        <v>8900</v>
      </c>
      <c r="AY46" s="57">
        <f t="shared" si="20"/>
        <v>0</v>
      </c>
      <c r="AZ46" s="47">
        <f t="shared" si="20"/>
        <v>0</v>
      </c>
      <c r="BA46" s="53">
        <f t="shared" si="20"/>
        <v>0</v>
      </c>
      <c r="BB46" s="81">
        <f t="shared" si="14"/>
        <v>614100</v>
      </c>
      <c r="BC46" s="58" t="s">
        <v>1825</v>
      </c>
    </row>
    <row r="47" spans="1:55" s="38" customFormat="1" ht="12.75" x14ac:dyDescent="0.2">
      <c r="A47" s="39">
        <f t="shared" si="15"/>
        <v>36</v>
      </c>
      <c r="B47" s="40" t="s">
        <v>212</v>
      </c>
      <c r="C47" s="41" t="s">
        <v>213</v>
      </c>
      <c r="D47" s="41" t="s">
        <v>43</v>
      </c>
      <c r="E47" s="41" t="s">
        <v>1830</v>
      </c>
      <c r="F47" s="41" t="s">
        <v>166</v>
      </c>
      <c r="G47" s="41" t="s">
        <v>58</v>
      </c>
      <c r="H47" s="41" t="s">
        <v>59</v>
      </c>
      <c r="I47" s="41" t="s">
        <v>214</v>
      </c>
      <c r="J47" s="41" t="s">
        <v>168</v>
      </c>
      <c r="K47" s="41" t="s">
        <v>215</v>
      </c>
      <c r="L47" s="41" t="s">
        <v>216</v>
      </c>
      <c r="M47" s="41" t="s">
        <v>3</v>
      </c>
      <c r="N47" s="42" t="s">
        <v>51</v>
      </c>
      <c r="O47" s="41" t="s">
        <v>52</v>
      </c>
      <c r="P47" s="43">
        <v>44</v>
      </c>
      <c r="Q47" s="44">
        <f>VLOOKUP(B47,'[2]School Detailed Data'!A$11:CF$439,84,FALSE)</f>
        <v>44</v>
      </c>
      <c r="R47" s="45">
        <f>VLOOKUP(B47,'[2]School Detailed Data'!A$11:CF$440,84,FALSE)</f>
        <v>44</v>
      </c>
      <c r="S47" s="46">
        <v>44</v>
      </c>
      <c r="T47" s="47">
        <v>44</v>
      </c>
      <c r="U47" s="43">
        <v>0</v>
      </c>
      <c r="V47" s="44">
        <f>VLOOKUP(B47,'[2]School Detailed Data'!A$11:CJ$440,88,FALSE)</f>
        <v>0</v>
      </c>
      <c r="W47" s="45">
        <f>VLOOKUP(B47,'[2]Student Without BRN'!Z$2:AB$431,3,FALSE)</f>
        <v>0</v>
      </c>
      <c r="X47" s="46">
        <v>0</v>
      </c>
      <c r="Y47" s="47">
        <v>0</v>
      </c>
      <c r="Z47" s="43">
        <f t="shared" si="3"/>
        <v>44</v>
      </c>
      <c r="AA47" s="44">
        <f t="shared" si="3"/>
        <v>44</v>
      </c>
      <c r="AB47" s="45">
        <f t="shared" si="3"/>
        <v>44</v>
      </c>
      <c r="AC47" s="46">
        <f t="shared" si="3"/>
        <v>44</v>
      </c>
      <c r="AD47" s="47">
        <f t="shared" si="3"/>
        <v>44</v>
      </c>
      <c r="AE47" s="44">
        <f t="shared" si="4"/>
        <v>0</v>
      </c>
      <c r="AF47" s="45">
        <f>AB47-Z47</f>
        <v>0</v>
      </c>
      <c r="AG47" s="46">
        <f t="shared" si="6"/>
        <v>0</v>
      </c>
      <c r="AH47" s="47">
        <f t="shared" si="6"/>
        <v>0</v>
      </c>
      <c r="AI47" s="48">
        <v>8900</v>
      </c>
      <c r="AJ47" s="48">
        <f t="shared" si="7"/>
        <v>391600</v>
      </c>
      <c r="AK47" s="49">
        <f t="shared" si="22"/>
        <v>391600</v>
      </c>
      <c r="AL47" s="49">
        <f>VLOOKUP(B47,'[3]Tranche 1 Actual 2024'!$B$12:$S$367,18,FALSE)</f>
        <v>136170</v>
      </c>
      <c r="AM47" s="49">
        <f>VLOOKUP(B47,'[3]Tranche 2 Actual 2024'!$B$12:$U$343,20,FALSE)</f>
        <v>136170</v>
      </c>
      <c r="AN47" s="49">
        <f t="shared" si="9"/>
        <v>119260</v>
      </c>
      <c r="AO47" s="50">
        <f t="shared" si="16"/>
        <v>0</v>
      </c>
      <c r="AP47" s="51">
        <f t="shared" si="10"/>
        <v>0</v>
      </c>
      <c r="AQ47" s="52">
        <f t="shared" si="11"/>
        <v>0</v>
      </c>
      <c r="AR47" s="47">
        <f t="shared" si="12"/>
        <v>0</v>
      </c>
      <c r="AS47" s="53">
        <f t="shared" si="13"/>
        <v>0</v>
      </c>
      <c r="AT47" s="49"/>
      <c r="AU47" s="49">
        <f t="shared" si="0"/>
        <v>119260</v>
      </c>
      <c r="AV47" s="54">
        <f t="shared" si="1"/>
        <v>119260</v>
      </c>
      <c r="AW47" s="55"/>
      <c r="AX47" s="56">
        <f t="shared" si="20"/>
        <v>0</v>
      </c>
      <c r="AY47" s="57">
        <f t="shared" si="20"/>
        <v>0</v>
      </c>
      <c r="AZ47" s="47">
        <f t="shared" si="20"/>
        <v>0</v>
      </c>
      <c r="BA47" s="53">
        <f t="shared" si="20"/>
        <v>0</v>
      </c>
      <c r="BB47" s="81">
        <f t="shared" si="14"/>
        <v>391600</v>
      </c>
      <c r="BC47" s="58" t="s">
        <v>1825</v>
      </c>
    </row>
    <row r="48" spans="1:55" s="38" customFormat="1" ht="12.75" x14ac:dyDescent="0.2">
      <c r="A48" s="39">
        <f t="shared" si="15"/>
        <v>37</v>
      </c>
      <c r="B48" s="59" t="s">
        <v>1781</v>
      </c>
      <c r="C48" s="41" t="s">
        <v>1782</v>
      </c>
      <c r="D48" s="41" t="s">
        <v>43</v>
      </c>
      <c r="E48" s="41" t="s">
        <v>1830</v>
      </c>
      <c r="F48" s="41" t="s">
        <v>166</v>
      </c>
      <c r="G48" s="41" t="s">
        <v>58</v>
      </c>
      <c r="H48" s="41" t="s">
        <v>59</v>
      </c>
      <c r="I48" s="41" t="s">
        <v>167</v>
      </c>
      <c r="J48" s="41" t="s">
        <v>168</v>
      </c>
      <c r="K48" s="41" t="s">
        <v>1831</v>
      </c>
      <c r="L48" s="41" t="s">
        <v>1832</v>
      </c>
      <c r="M48" s="41" t="s">
        <v>3</v>
      </c>
      <c r="N48" s="42" t="s">
        <v>51</v>
      </c>
      <c r="O48" s="41" t="s">
        <v>52</v>
      </c>
      <c r="P48" s="43">
        <v>262</v>
      </c>
      <c r="Q48" s="44">
        <v>262</v>
      </c>
      <c r="R48" s="45">
        <f>VLOOKUP(B48,'[2]School Detailed Data'!A$11:CF$440,84,FALSE)</f>
        <v>261</v>
      </c>
      <c r="S48" s="46">
        <v>261</v>
      </c>
      <c r="T48" s="47">
        <v>259</v>
      </c>
      <c r="U48" s="43">
        <v>5</v>
      </c>
      <c r="V48" s="44">
        <f>VLOOKUP(B48,'[3]PS T3 1st New BRN'!$B$12:$S$104,18,FALSE)</f>
        <v>4</v>
      </c>
      <c r="W48" s="45">
        <f>VLOOKUP(B48,'[2]Student Without BRN'!Z$2:AB$431,3,FALSE)</f>
        <v>4</v>
      </c>
      <c r="X48" s="46">
        <v>6</v>
      </c>
      <c r="Y48" s="47">
        <v>6</v>
      </c>
      <c r="Z48" s="43">
        <f t="shared" si="3"/>
        <v>257</v>
      </c>
      <c r="AA48" s="44">
        <f t="shared" si="3"/>
        <v>258</v>
      </c>
      <c r="AB48" s="45">
        <f t="shared" si="3"/>
        <v>257</v>
      </c>
      <c r="AC48" s="46">
        <f t="shared" si="3"/>
        <v>255</v>
      </c>
      <c r="AD48" s="47">
        <f t="shared" si="3"/>
        <v>253</v>
      </c>
      <c r="AE48" s="44">
        <f t="shared" si="4"/>
        <v>1</v>
      </c>
      <c r="AF48" s="45">
        <f t="shared" si="5"/>
        <v>0</v>
      </c>
      <c r="AG48" s="46">
        <f t="shared" si="6"/>
        <v>-2</v>
      </c>
      <c r="AH48" s="47">
        <f>AA48-AB48</f>
        <v>1</v>
      </c>
      <c r="AI48" s="48">
        <v>8900</v>
      </c>
      <c r="AJ48" s="48">
        <f t="shared" si="7"/>
        <v>2305100</v>
      </c>
      <c r="AK48" s="49">
        <f t="shared" si="22"/>
        <v>2287300</v>
      </c>
      <c r="AL48" s="49">
        <f>VLOOKUP(B48,'[3]Tranche 1 Actual 2024'!$B$12:$S$367,18,FALSE)</f>
        <v>582060</v>
      </c>
      <c r="AM48" s="49">
        <f>VLOOKUP(B48,'[3]Tranche 2 Actual 2024'!$B$12:$U$343,20,FALSE)</f>
        <v>582060</v>
      </c>
      <c r="AN48" s="49">
        <f t="shared" si="9"/>
        <v>1123180</v>
      </c>
      <c r="AO48" s="50">
        <f t="shared" si="16"/>
        <v>8900</v>
      </c>
      <c r="AP48" s="51">
        <f t="shared" si="10"/>
        <v>0</v>
      </c>
      <c r="AQ48" s="52">
        <f t="shared" si="11"/>
        <v>-17800</v>
      </c>
      <c r="AR48" s="47">
        <f t="shared" si="12"/>
        <v>8900</v>
      </c>
      <c r="AS48" s="53">
        <f t="shared" si="13"/>
        <v>0</v>
      </c>
      <c r="AT48" s="49"/>
      <c r="AU48" s="49">
        <f t="shared" si="0"/>
        <v>1123180</v>
      </c>
      <c r="AV48" s="54">
        <f t="shared" si="1"/>
        <v>1123180</v>
      </c>
      <c r="AW48" s="55">
        <f>IF(AO48&gt;=0,AO48,0)</f>
        <v>8900</v>
      </c>
      <c r="AX48" s="56">
        <f t="shared" si="20"/>
        <v>0</v>
      </c>
      <c r="AY48" s="57">
        <f t="shared" si="20"/>
        <v>0</v>
      </c>
      <c r="AZ48" s="47">
        <f t="shared" si="20"/>
        <v>8900</v>
      </c>
      <c r="BA48" s="53">
        <f t="shared" si="20"/>
        <v>0</v>
      </c>
      <c r="BB48" s="81">
        <f t="shared" si="14"/>
        <v>2305100</v>
      </c>
      <c r="BC48" s="58" t="s">
        <v>1825</v>
      </c>
    </row>
    <row r="49" spans="1:55" s="38" customFormat="1" ht="12.75" x14ac:dyDescent="0.2">
      <c r="A49" s="39">
        <f t="shared" si="15"/>
        <v>38</v>
      </c>
      <c r="B49" s="40" t="s">
        <v>278</v>
      </c>
      <c r="C49" s="41" t="s">
        <v>279</v>
      </c>
      <c r="D49" s="41" t="s">
        <v>56</v>
      </c>
      <c r="E49" s="41" t="s">
        <v>1830</v>
      </c>
      <c r="F49" s="41" t="s">
        <v>166</v>
      </c>
      <c r="G49" s="41" t="s">
        <v>58</v>
      </c>
      <c r="H49" s="41" t="s">
        <v>59</v>
      </c>
      <c r="I49" s="41" t="s">
        <v>167</v>
      </c>
      <c r="J49" s="41" t="s">
        <v>168</v>
      </c>
      <c r="K49" s="41" t="s">
        <v>280</v>
      </c>
      <c r="L49" s="41" t="s">
        <v>281</v>
      </c>
      <c r="M49" s="41" t="s">
        <v>3</v>
      </c>
      <c r="N49" s="42" t="s">
        <v>51</v>
      </c>
      <c r="O49" s="41" t="s">
        <v>52</v>
      </c>
      <c r="P49" s="43">
        <v>74</v>
      </c>
      <c r="Q49" s="44">
        <v>74</v>
      </c>
      <c r="R49" s="45">
        <f>VLOOKUP(B49,'[2]School Detailed Data'!A$11:CF$440,84,FALSE)</f>
        <v>74</v>
      </c>
      <c r="S49" s="46">
        <v>74</v>
      </c>
      <c r="T49" s="47">
        <v>74</v>
      </c>
      <c r="U49" s="43">
        <v>12</v>
      </c>
      <c r="V49" s="44">
        <f>VLOOKUP(B49,'[3]PS T3 1st New BRN'!$B$12:$S$104,18,FALSE)</f>
        <v>4</v>
      </c>
      <c r="W49" s="45">
        <f>VLOOKUP(B49,'[2]Student Without BRN'!Z$2:AB$431,3,FALSE)</f>
        <v>4</v>
      </c>
      <c r="X49" s="46">
        <v>4</v>
      </c>
      <c r="Y49" s="47">
        <v>4</v>
      </c>
      <c r="Z49" s="43">
        <f t="shared" si="3"/>
        <v>62</v>
      </c>
      <c r="AA49" s="44">
        <f t="shared" si="3"/>
        <v>70</v>
      </c>
      <c r="AB49" s="45">
        <f t="shared" si="3"/>
        <v>70</v>
      </c>
      <c r="AC49" s="46">
        <f t="shared" si="3"/>
        <v>70</v>
      </c>
      <c r="AD49" s="47">
        <f t="shared" si="3"/>
        <v>70</v>
      </c>
      <c r="AE49" s="44">
        <f t="shared" si="4"/>
        <v>8</v>
      </c>
      <c r="AF49" s="45">
        <f>AB49-AA49</f>
        <v>0</v>
      </c>
      <c r="AG49" s="46">
        <f t="shared" si="6"/>
        <v>0</v>
      </c>
      <c r="AH49" s="47">
        <f t="shared" si="6"/>
        <v>0</v>
      </c>
      <c r="AI49" s="48">
        <v>8900</v>
      </c>
      <c r="AJ49" s="48">
        <f t="shared" si="7"/>
        <v>658600</v>
      </c>
      <c r="AK49" s="49">
        <f t="shared" si="22"/>
        <v>551800</v>
      </c>
      <c r="AL49" s="49">
        <f>VLOOKUP(B49,'[3]Tranche 1 Actual 2024'!$B$12:$S$367,18,FALSE)</f>
        <v>170880</v>
      </c>
      <c r="AM49" s="49">
        <f>VLOOKUP(B49,'[3]Tranche 2 Actual 2024'!$B$12:$U$343,20,FALSE)</f>
        <v>170880</v>
      </c>
      <c r="AN49" s="49">
        <f t="shared" si="9"/>
        <v>210040</v>
      </c>
      <c r="AO49" s="50">
        <f t="shared" si="16"/>
        <v>71200</v>
      </c>
      <c r="AP49" s="51">
        <f t="shared" si="10"/>
        <v>0</v>
      </c>
      <c r="AQ49" s="52">
        <f t="shared" si="11"/>
        <v>0</v>
      </c>
      <c r="AR49" s="47">
        <f t="shared" si="12"/>
        <v>0</v>
      </c>
      <c r="AS49" s="53">
        <f t="shared" si="13"/>
        <v>35600</v>
      </c>
      <c r="AT49" s="49"/>
      <c r="AU49" s="49">
        <f t="shared" si="0"/>
        <v>210040</v>
      </c>
      <c r="AV49" s="54">
        <f t="shared" si="1"/>
        <v>210040</v>
      </c>
      <c r="AW49" s="55">
        <f>IF(AO49&gt;=0,AO49,0)</f>
        <v>71200</v>
      </c>
      <c r="AX49" s="56">
        <f t="shared" si="20"/>
        <v>0</v>
      </c>
      <c r="AY49" s="57">
        <f t="shared" si="20"/>
        <v>0</v>
      </c>
      <c r="AZ49" s="47">
        <f t="shared" si="20"/>
        <v>0</v>
      </c>
      <c r="BA49" s="53">
        <f t="shared" si="20"/>
        <v>35600</v>
      </c>
      <c r="BB49" s="81">
        <f t="shared" si="14"/>
        <v>658600</v>
      </c>
      <c r="BC49" s="58" t="s">
        <v>1825</v>
      </c>
    </row>
    <row r="50" spans="1:55" s="38" customFormat="1" ht="12.75" x14ac:dyDescent="0.2">
      <c r="A50" s="39">
        <f t="shared" si="15"/>
        <v>39</v>
      </c>
      <c r="B50" s="59" t="s">
        <v>202</v>
      </c>
      <c r="C50" s="41" t="s">
        <v>203</v>
      </c>
      <c r="D50" s="41" t="s">
        <v>43</v>
      </c>
      <c r="E50" s="41" t="s">
        <v>1830</v>
      </c>
      <c r="F50" s="41" t="s">
        <v>166</v>
      </c>
      <c r="G50" s="41" t="s">
        <v>58</v>
      </c>
      <c r="H50" s="41" t="s">
        <v>59</v>
      </c>
      <c r="I50" s="41" t="s">
        <v>204</v>
      </c>
      <c r="J50" s="41" t="s">
        <v>168</v>
      </c>
      <c r="K50" s="41" t="s">
        <v>205</v>
      </c>
      <c r="L50" s="41" t="s">
        <v>206</v>
      </c>
      <c r="M50" s="41" t="s">
        <v>3</v>
      </c>
      <c r="N50" s="42" t="s">
        <v>51</v>
      </c>
      <c r="O50" s="41" t="s">
        <v>52</v>
      </c>
      <c r="P50" s="43">
        <v>27</v>
      </c>
      <c r="Q50" s="44">
        <v>27</v>
      </c>
      <c r="R50" s="45">
        <f>VLOOKUP(B50,'[2]School Detailed Data'!A$11:CF$440,84,FALSE)</f>
        <v>27</v>
      </c>
      <c r="S50" s="46">
        <v>27</v>
      </c>
      <c r="T50" s="47">
        <v>27</v>
      </c>
      <c r="U50" s="43">
        <v>3</v>
      </c>
      <c r="V50" s="44">
        <f>VLOOKUP(B50,'[3]PS T3 1st New BRN'!$B$12:$S$104,18,FALSE)</f>
        <v>2</v>
      </c>
      <c r="W50" s="45">
        <f>VLOOKUP(B50,'[2]Student Without BRN'!Z$2:AB$431,3,FALSE)</f>
        <v>2</v>
      </c>
      <c r="X50" s="46">
        <v>2</v>
      </c>
      <c r="Y50" s="47">
        <v>2</v>
      </c>
      <c r="Z50" s="43">
        <f t="shared" si="3"/>
        <v>24</v>
      </c>
      <c r="AA50" s="44">
        <f t="shared" si="3"/>
        <v>25</v>
      </c>
      <c r="AB50" s="45">
        <f t="shared" si="3"/>
        <v>25</v>
      </c>
      <c r="AC50" s="46">
        <f t="shared" si="3"/>
        <v>25</v>
      </c>
      <c r="AD50" s="47">
        <f t="shared" si="3"/>
        <v>25</v>
      </c>
      <c r="AE50" s="44">
        <f t="shared" si="4"/>
        <v>1</v>
      </c>
      <c r="AF50" s="45">
        <f>AB50-AA50</f>
        <v>0</v>
      </c>
      <c r="AG50" s="46">
        <f t="shared" si="6"/>
        <v>0</v>
      </c>
      <c r="AH50" s="47">
        <f t="shared" si="6"/>
        <v>0</v>
      </c>
      <c r="AI50" s="48">
        <v>8900</v>
      </c>
      <c r="AJ50" s="48">
        <f t="shared" si="7"/>
        <v>240300</v>
      </c>
      <c r="AK50" s="49">
        <f t="shared" si="22"/>
        <v>213600</v>
      </c>
      <c r="AL50" s="49">
        <f>VLOOKUP(B50,'[3]Tranche 1 Actual 2024'!$B$12:$S$367,18,FALSE)</f>
        <v>88110</v>
      </c>
      <c r="AM50" s="49">
        <f>VLOOKUP(B50,'[3]Tranche 2 Actual 2024'!$B$12:$U$343,20,FALSE)</f>
        <v>88110</v>
      </c>
      <c r="AN50" s="49">
        <f t="shared" si="9"/>
        <v>37380</v>
      </c>
      <c r="AO50" s="50">
        <f t="shared" si="16"/>
        <v>8900</v>
      </c>
      <c r="AP50" s="51">
        <f t="shared" si="10"/>
        <v>0</v>
      </c>
      <c r="AQ50" s="52">
        <f t="shared" si="11"/>
        <v>0</v>
      </c>
      <c r="AR50" s="47">
        <f t="shared" si="12"/>
        <v>0</v>
      </c>
      <c r="AS50" s="53">
        <f t="shared" si="13"/>
        <v>17800</v>
      </c>
      <c r="AT50" s="49"/>
      <c r="AU50" s="49">
        <f t="shared" si="0"/>
        <v>37380</v>
      </c>
      <c r="AV50" s="54">
        <f t="shared" si="1"/>
        <v>37380</v>
      </c>
      <c r="AW50" s="55">
        <f>IF(AO50&gt;=0,AO50,0)</f>
        <v>8900</v>
      </c>
      <c r="AX50" s="56">
        <f t="shared" si="20"/>
        <v>0</v>
      </c>
      <c r="AY50" s="57">
        <f t="shared" si="20"/>
        <v>0</v>
      </c>
      <c r="AZ50" s="47">
        <f t="shared" si="20"/>
        <v>0</v>
      </c>
      <c r="BA50" s="53">
        <f t="shared" si="20"/>
        <v>17800</v>
      </c>
      <c r="BB50" s="81">
        <f t="shared" si="14"/>
        <v>240300</v>
      </c>
      <c r="BC50" s="58" t="s">
        <v>1825</v>
      </c>
    </row>
    <row r="51" spans="1:55" s="38" customFormat="1" ht="12.75" x14ac:dyDescent="0.2">
      <c r="A51" s="39">
        <f t="shared" si="15"/>
        <v>40</v>
      </c>
      <c r="B51" s="59" t="s">
        <v>339</v>
      </c>
      <c r="C51" s="41" t="s">
        <v>340</v>
      </c>
      <c r="D51" s="41" t="s">
        <v>43</v>
      </c>
      <c r="E51" s="41" t="s">
        <v>1830</v>
      </c>
      <c r="F51" s="41" t="s">
        <v>166</v>
      </c>
      <c r="G51" s="41" t="s">
        <v>58</v>
      </c>
      <c r="H51" s="41" t="s">
        <v>59</v>
      </c>
      <c r="I51" s="41" t="s">
        <v>167</v>
      </c>
      <c r="J51" s="41" t="s">
        <v>168</v>
      </c>
      <c r="K51" s="41" t="s">
        <v>341</v>
      </c>
      <c r="L51" s="41" t="s">
        <v>342</v>
      </c>
      <c r="M51" s="41" t="s">
        <v>3</v>
      </c>
      <c r="N51" s="42" t="s">
        <v>51</v>
      </c>
      <c r="O51" s="41" t="s">
        <v>52</v>
      </c>
      <c r="P51" s="43">
        <v>115</v>
      </c>
      <c r="Q51" s="44">
        <f>VLOOKUP(B51,'[2]School Detailed Data'!A$11:CF$439,84,FALSE)</f>
        <v>115</v>
      </c>
      <c r="R51" s="45">
        <f>VLOOKUP(B51,'[2]School Detailed Data'!A$11:CF$440,84,FALSE)</f>
        <v>115</v>
      </c>
      <c r="S51" s="46">
        <v>115</v>
      </c>
      <c r="T51" s="47">
        <v>115</v>
      </c>
      <c r="U51" s="43">
        <v>24</v>
      </c>
      <c r="V51" s="44">
        <f>VLOOKUP(B51,'[2]School Detailed Data'!A$11:CJ$440,88,FALSE)</f>
        <v>93</v>
      </c>
      <c r="W51" s="45">
        <f>VLOOKUP(B51,'[2]Student Without BRN'!Z$2:AB$431,3,FALSE)</f>
        <v>15</v>
      </c>
      <c r="X51" s="46">
        <v>15</v>
      </c>
      <c r="Y51" s="47">
        <v>15</v>
      </c>
      <c r="Z51" s="43">
        <f t="shared" si="3"/>
        <v>91</v>
      </c>
      <c r="AA51" s="44">
        <f t="shared" si="3"/>
        <v>22</v>
      </c>
      <c r="AB51" s="45">
        <f t="shared" si="3"/>
        <v>100</v>
      </c>
      <c r="AC51" s="46">
        <f t="shared" si="3"/>
        <v>100</v>
      </c>
      <c r="AD51" s="47">
        <f t="shared" si="3"/>
        <v>100</v>
      </c>
      <c r="AE51" s="44">
        <f t="shared" si="4"/>
        <v>-69</v>
      </c>
      <c r="AF51" s="45">
        <f t="shared" si="5"/>
        <v>9</v>
      </c>
      <c r="AG51" s="46">
        <f t="shared" si="6"/>
        <v>0</v>
      </c>
      <c r="AH51" s="47">
        <f t="shared" si="6"/>
        <v>0</v>
      </c>
      <c r="AI51" s="48">
        <v>8900</v>
      </c>
      <c r="AJ51" s="48">
        <f t="shared" si="7"/>
        <v>1023500</v>
      </c>
      <c r="AK51" s="49">
        <f t="shared" si="22"/>
        <v>809900</v>
      </c>
      <c r="AL51" s="49">
        <f>VLOOKUP(B51,'[3]Tranche 1 Actual 2024'!$B$12:$S$367,18,FALSE)</f>
        <v>205590</v>
      </c>
      <c r="AM51" s="49">
        <f>VLOOKUP(B51,'[3]Tranche 2 Actual 2024'!$B$12:$U$343,20,FALSE)</f>
        <v>205590</v>
      </c>
      <c r="AN51" s="49">
        <f t="shared" si="9"/>
        <v>398720</v>
      </c>
      <c r="AO51" s="50">
        <f t="shared" si="16"/>
        <v>-614100</v>
      </c>
      <c r="AP51" s="51">
        <f t="shared" si="10"/>
        <v>80100</v>
      </c>
      <c r="AQ51" s="52">
        <f t="shared" si="11"/>
        <v>0</v>
      </c>
      <c r="AR51" s="47">
        <f t="shared" si="12"/>
        <v>0</v>
      </c>
      <c r="AS51" s="53">
        <f t="shared" si="13"/>
        <v>133500</v>
      </c>
      <c r="AT51" s="49"/>
      <c r="AU51" s="49">
        <f t="shared" si="0"/>
        <v>398720</v>
      </c>
      <c r="AV51" s="54">
        <f t="shared" si="1"/>
        <v>398720</v>
      </c>
      <c r="AW51" s="55"/>
      <c r="AX51" s="56">
        <f t="shared" si="20"/>
        <v>80100</v>
      </c>
      <c r="AY51" s="57">
        <f t="shared" si="20"/>
        <v>0</v>
      </c>
      <c r="AZ51" s="47">
        <f t="shared" si="20"/>
        <v>0</v>
      </c>
      <c r="BA51" s="53">
        <f t="shared" si="20"/>
        <v>133500</v>
      </c>
      <c r="BB51" s="81">
        <f t="shared" si="14"/>
        <v>1023500</v>
      </c>
      <c r="BC51" s="58" t="s">
        <v>1825</v>
      </c>
    </row>
    <row r="52" spans="1:55" s="38" customFormat="1" ht="12.75" x14ac:dyDescent="0.2">
      <c r="A52" s="39">
        <f t="shared" si="15"/>
        <v>41</v>
      </c>
      <c r="B52" s="40" t="s">
        <v>515</v>
      </c>
      <c r="C52" s="41" t="s">
        <v>516</v>
      </c>
      <c r="D52" s="41" t="s">
        <v>43</v>
      </c>
      <c r="E52" s="41" t="s">
        <v>1830</v>
      </c>
      <c r="F52" s="41" t="s">
        <v>166</v>
      </c>
      <c r="G52" s="41" t="s">
        <v>58</v>
      </c>
      <c r="H52" s="41" t="s">
        <v>59</v>
      </c>
      <c r="I52" s="41" t="s">
        <v>167</v>
      </c>
      <c r="J52" s="41" t="s">
        <v>168</v>
      </c>
      <c r="K52" s="41" t="s">
        <v>517</v>
      </c>
      <c r="L52" s="41" t="s">
        <v>518</v>
      </c>
      <c r="M52" s="41" t="s">
        <v>3</v>
      </c>
      <c r="N52" s="42" t="s">
        <v>51</v>
      </c>
      <c r="O52" s="41" t="s">
        <v>76</v>
      </c>
      <c r="P52" s="43">
        <v>108</v>
      </c>
      <c r="Q52" s="44">
        <f>VLOOKUP(B52,'[2]School Detailed Data'!A$11:CF$439,84,FALSE)</f>
        <v>108</v>
      </c>
      <c r="R52" s="45">
        <f>VLOOKUP(B52,'[2]School Detailed Data'!A$11:CF$440,84,FALSE)</f>
        <v>108</v>
      </c>
      <c r="S52" s="46">
        <v>108</v>
      </c>
      <c r="T52" s="47">
        <v>108</v>
      </c>
      <c r="U52" s="43">
        <v>0</v>
      </c>
      <c r="V52" s="44">
        <f>VLOOKUP(B52,'[2]School Detailed Data'!A$11:CJ$440,88,FALSE)</f>
        <v>6</v>
      </c>
      <c r="W52" s="45">
        <f>VLOOKUP(B52,'[2]Student Without BRN'!Z$2:AB$431,3,FALSE)</f>
        <v>0</v>
      </c>
      <c r="X52" s="46">
        <v>1</v>
      </c>
      <c r="Y52" s="47">
        <v>1</v>
      </c>
      <c r="Z52" s="43">
        <f t="shared" si="3"/>
        <v>108</v>
      </c>
      <c r="AA52" s="44">
        <f t="shared" si="3"/>
        <v>102</v>
      </c>
      <c r="AB52" s="45">
        <f t="shared" si="3"/>
        <v>108</v>
      </c>
      <c r="AC52" s="46">
        <f t="shared" si="3"/>
        <v>107</v>
      </c>
      <c r="AD52" s="47">
        <f t="shared" si="3"/>
        <v>107</v>
      </c>
      <c r="AE52" s="44">
        <f t="shared" si="4"/>
        <v>-6</v>
      </c>
      <c r="AF52" s="45">
        <f t="shared" si="5"/>
        <v>0</v>
      </c>
      <c r="AG52" s="46">
        <f t="shared" si="6"/>
        <v>-1</v>
      </c>
      <c r="AH52" s="47">
        <f t="shared" si="6"/>
        <v>0</v>
      </c>
      <c r="AI52" s="48">
        <v>8900</v>
      </c>
      <c r="AJ52" s="48">
        <f t="shared" si="7"/>
        <v>961200</v>
      </c>
      <c r="AK52" s="49">
        <f t="shared" si="22"/>
        <v>961200</v>
      </c>
      <c r="AL52" s="49">
        <f>VLOOKUP(B52,'[3]Tranche 1 Actual 2024'!$B$12:$S$367,18,FALSE)</f>
        <v>296370</v>
      </c>
      <c r="AM52" s="49">
        <f>VLOOKUP(B52,'[3]Tranche 2 Actual 2024'!$B$12:$U$343,20,FALSE)</f>
        <v>296370</v>
      </c>
      <c r="AN52" s="49">
        <f t="shared" si="9"/>
        <v>368460</v>
      </c>
      <c r="AO52" s="50">
        <f t="shared" si="16"/>
        <v>-53400</v>
      </c>
      <c r="AP52" s="51">
        <f t="shared" si="10"/>
        <v>0</v>
      </c>
      <c r="AQ52" s="52">
        <f t="shared" si="11"/>
        <v>-8900</v>
      </c>
      <c r="AR52" s="47">
        <f t="shared" si="12"/>
        <v>0</v>
      </c>
      <c r="AS52" s="53">
        <f t="shared" si="13"/>
        <v>0</v>
      </c>
      <c r="AT52" s="49"/>
      <c r="AU52" s="49">
        <f t="shared" si="0"/>
        <v>368460</v>
      </c>
      <c r="AV52" s="54">
        <f t="shared" si="1"/>
        <v>368460</v>
      </c>
      <c r="AW52" s="55"/>
      <c r="AX52" s="56">
        <f t="shared" si="20"/>
        <v>0</v>
      </c>
      <c r="AY52" s="57">
        <f t="shared" si="20"/>
        <v>0</v>
      </c>
      <c r="AZ52" s="47">
        <f t="shared" si="20"/>
        <v>0</v>
      </c>
      <c r="BA52" s="53">
        <f t="shared" si="20"/>
        <v>0</v>
      </c>
      <c r="BB52" s="81">
        <f t="shared" si="14"/>
        <v>961200</v>
      </c>
      <c r="BC52" s="58" t="s">
        <v>1825</v>
      </c>
    </row>
    <row r="53" spans="1:55" s="38" customFormat="1" ht="12.75" x14ac:dyDescent="0.2">
      <c r="A53" s="39">
        <f t="shared" si="15"/>
        <v>42</v>
      </c>
      <c r="B53" s="59" t="s">
        <v>207</v>
      </c>
      <c r="C53" s="41" t="s">
        <v>208</v>
      </c>
      <c r="D53" s="41" t="s">
        <v>43</v>
      </c>
      <c r="E53" s="41" t="s">
        <v>1830</v>
      </c>
      <c r="F53" s="41" t="s">
        <v>166</v>
      </c>
      <c r="G53" s="41" t="s">
        <v>58</v>
      </c>
      <c r="H53" s="41" t="s">
        <v>59</v>
      </c>
      <c r="I53" s="41" t="s">
        <v>209</v>
      </c>
      <c r="J53" s="41" t="s">
        <v>168</v>
      </c>
      <c r="K53" s="41" t="s">
        <v>210</v>
      </c>
      <c r="L53" s="41" t="s">
        <v>211</v>
      </c>
      <c r="M53" s="41" t="s">
        <v>3</v>
      </c>
      <c r="N53" s="42" t="s">
        <v>51</v>
      </c>
      <c r="O53" s="41" t="s">
        <v>52</v>
      </c>
      <c r="P53" s="43">
        <v>142</v>
      </c>
      <c r="Q53" s="44">
        <v>142</v>
      </c>
      <c r="R53" s="45">
        <f>VLOOKUP(B53,'[2]School Detailed Data'!A$11:CF$440,84,FALSE)</f>
        <v>140</v>
      </c>
      <c r="S53" s="46">
        <v>140</v>
      </c>
      <c r="T53" s="47">
        <v>140</v>
      </c>
      <c r="U53" s="43">
        <v>4</v>
      </c>
      <c r="V53" s="44">
        <f>VLOOKUP(B53,'[3]PS T3 1st New BRN'!$B$12:$S$104,18,FALSE)</f>
        <v>3</v>
      </c>
      <c r="W53" s="45">
        <f>VLOOKUP(B53,'[2]Student Without BRN'!Z$2:AB$431,3,FALSE)</f>
        <v>3</v>
      </c>
      <c r="X53" s="46">
        <v>3</v>
      </c>
      <c r="Y53" s="47">
        <v>3</v>
      </c>
      <c r="Z53" s="43">
        <f t="shared" si="3"/>
        <v>138</v>
      </c>
      <c r="AA53" s="44">
        <f t="shared" si="3"/>
        <v>139</v>
      </c>
      <c r="AB53" s="45">
        <f t="shared" si="3"/>
        <v>137</v>
      </c>
      <c r="AC53" s="46">
        <f t="shared" si="3"/>
        <v>137</v>
      </c>
      <c r="AD53" s="47">
        <f t="shared" si="3"/>
        <v>137</v>
      </c>
      <c r="AE53" s="44">
        <f t="shared" si="4"/>
        <v>1</v>
      </c>
      <c r="AF53" s="45">
        <f>AB53-AA53</f>
        <v>-2</v>
      </c>
      <c r="AG53" s="46">
        <f t="shared" si="6"/>
        <v>0</v>
      </c>
      <c r="AH53" s="47">
        <f t="shared" si="6"/>
        <v>0</v>
      </c>
      <c r="AI53" s="48">
        <v>8900</v>
      </c>
      <c r="AJ53" s="48">
        <f t="shared" si="7"/>
        <v>1246000</v>
      </c>
      <c r="AK53" s="49">
        <f t="shared" si="22"/>
        <v>1228200</v>
      </c>
      <c r="AL53" s="49">
        <f>VLOOKUP(B53,'[3]Tranche 1 Actual 2024'!$B$12:$S$367,18,FALSE)</f>
        <v>344430</v>
      </c>
      <c r="AM53" s="49">
        <f>VLOOKUP(B53,'[3]Tranche 2 Actual 2024'!$B$12:$U$343,20,FALSE)</f>
        <v>344430</v>
      </c>
      <c r="AN53" s="49">
        <f t="shared" si="9"/>
        <v>539340</v>
      </c>
      <c r="AO53" s="50">
        <f t="shared" si="16"/>
        <v>8900</v>
      </c>
      <c r="AP53" s="51">
        <f t="shared" si="10"/>
        <v>-17800</v>
      </c>
      <c r="AQ53" s="52">
        <f t="shared" si="11"/>
        <v>0</v>
      </c>
      <c r="AR53" s="47">
        <f t="shared" si="12"/>
        <v>0</v>
      </c>
      <c r="AS53" s="53">
        <f t="shared" si="13"/>
        <v>8900</v>
      </c>
      <c r="AT53" s="49"/>
      <c r="AU53" s="49">
        <f t="shared" si="0"/>
        <v>539340</v>
      </c>
      <c r="AV53" s="54">
        <f t="shared" si="1"/>
        <v>539340</v>
      </c>
      <c r="AW53" s="55">
        <f>IF(AO53&gt;=0,AO53,0)</f>
        <v>8900</v>
      </c>
      <c r="AX53" s="56">
        <f t="shared" si="20"/>
        <v>0</v>
      </c>
      <c r="AY53" s="57">
        <f t="shared" si="20"/>
        <v>0</v>
      </c>
      <c r="AZ53" s="47">
        <f t="shared" si="20"/>
        <v>0</v>
      </c>
      <c r="BA53" s="53">
        <f t="shared" si="20"/>
        <v>8900</v>
      </c>
      <c r="BB53" s="81">
        <f t="shared" si="14"/>
        <v>1246000</v>
      </c>
      <c r="BC53" s="58" t="s">
        <v>1825</v>
      </c>
    </row>
    <row r="54" spans="1:55" s="38" customFormat="1" ht="12.75" x14ac:dyDescent="0.2">
      <c r="A54" s="39">
        <f t="shared" si="15"/>
        <v>43</v>
      </c>
      <c r="B54" s="40" t="s">
        <v>282</v>
      </c>
      <c r="C54" s="41" t="s">
        <v>283</v>
      </c>
      <c r="D54" s="41" t="s">
        <v>43</v>
      </c>
      <c r="E54" s="41" t="s">
        <v>1830</v>
      </c>
      <c r="F54" s="41" t="s">
        <v>166</v>
      </c>
      <c r="G54" s="41" t="s">
        <v>58</v>
      </c>
      <c r="H54" s="41" t="s">
        <v>59</v>
      </c>
      <c r="I54" s="41" t="s">
        <v>167</v>
      </c>
      <c r="J54" s="41" t="s">
        <v>168</v>
      </c>
      <c r="K54" s="41" t="s">
        <v>284</v>
      </c>
      <c r="L54" s="41" t="s">
        <v>285</v>
      </c>
      <c r="M54" s="41" t="s">
        <v>3</v>
      </c>
      <c r="N54" s="42" t="s">
        <v>51</v>
      </c>
      <c r="O54" s="41" t="s">
        <v>76</v>
      </c>
      <c r="P54" s="43">
        <v>186</v>
      </c>
      <c r="Q54" s="44">
        <f>VLOOKUP(B54,'[2]School Detailed Data'!A$11:CF$439,84,FALSE)</f>
        <v>186</v>
      </c>
      <c r="R54" s="45">
        <f>VLOOKUP(B54,'[2]School Detailed Data'!A$11:CF$440,84,FALSE)</f>
        <v>186</v>
      </c>
      <c r="S54" s="46">
        <v>186</v>
      </c>
      <c r="T54" s="47">
        <v>186</v>
      </c>
      <c r="U54" s="43">
        <v>0</v>
      </c>
      <c r="V54" s="44">
        <f>VLOOKUP(B54,'[2]School Detailed Data'!A$11:CJ$440,88,FALSE)</f>
        <v>8</v>
      </c>
      <c r="W54" s="45">
        <f>VLOOKUP(B54,'[2]Student Without BRN'!Z$2:AB$431,3,FALSE)</f>
        <v>0</v>
      </c>
      <c r="X54" s="46">
        <v>1</v>
      </c>
      <c r="Y54" s="47">
        <v>1</v>
      </c>
      <c r="Z54" s="43">
        <f t="shared" si="3"/>
        <v>186</v>
      </c>
      <c r="AA54" s="44">
        <f t="shared" si="3"/>
        <v>178</v>
      </c>
      <c r="AB54" s="45">
        <f t="shared" si="3"/>
        <v>186</v>
      </c>
      <c r="AC54" s="46">
        <f t="shared" si="3"/>
        <v>185</v>
      </c>
      <c r="AD54" s="47">
        <f t="shared" si="3"/>
        <v>185</v>
      </c>
      <c r="AE54" s="44">
        <f t="shared" si="4"/>
        <v>-8</v>
      </c>
      <c r="AF54" s="45">
        <f t="shared" si="5"/>
        <v>0</v>
      </c>
      <c r="AG54" s="46">
        <f t="shared" si="6"/>
        <v>-1</v>
      </c>
      <c r="AH54" s="47">
        <f t="shared" si="6"/>
        <v>0</v>
      </c>
      <c r="AI54" s="48">
        <v>8900</v>
      </c>
      <c r="AJ54" s="48">
        <f t="shared" si="7"/>
        <v>1655400</v>
      </c>
      <c r="AK54" s="49">
        <f t="shared" si="22"/>
        <v>1655400</v>
      </c>
      <c r="AL54" s="49">
        <f>VLOOKUP(B54,'[3]Tranche 1 Actual 2024'!$B$12:$S$367,18,FALSE)</f>
        <v>421860</v>
      </c>
      <c r="AM54" s="49">
        <f>VLOOKUP(B54,'[3]Tranche 2 Actual 2024'!$B$12:$U$343,20,FALSE)</f>
        <v>421860</v>
      </c>
      <c r="AN54" s="49">
        <f t="shared" si="9"/>
        <v>811680</v>
      </c>
      <c r="AO54" s="50">
        <f t="shared" si="16"/>
        <v>-71200</v>
      </c>
      <c r="AP54" s="51">
        <f t="shared" si="10"/>
        <v>0</v>
      </c>
      <c r="AQ54" s="52">
        <f t="shared" si="11"/>
        <v>-8900</v>
      </c>
      <c r="AR54" s="47">
        <f t="shared" si="12"/>
        <v>0</v>
      </c>
      <c r="AS54" s="53">
        <f t="shared" si="13"/>
        <v>0</v>
      </c>
      <c r="AT54" s="49"/>
      <c r="AU54" s="49">
        <f t="shared" si="0"/>
        <v>811680</v>
      </c>
      <c r="AV54" s="54">
        <f t="shared" si="1"/>
        <v>811680</v>
      </c>
      <c r="AW54" s="55"/>
      <c r="AX54" s="56">
        <f t="shared" si="20"/>
        <v>0</v>
      </c>
      <c r="AY54" s="57">
        <f t="shared" si="20"/>
        <v>0</v>
      </c>
      <c r="AZ54" s="47">
        <f t="shared" si="20"/>
        <v>0</v>
      </c>
      <c r="BA54" s="53">
        <f t="shared" si="20"/>
        <v>0</v>
      </c>
      <c r="BB54" s="81">
        <f t="shared" si="14"/>
        <v>1655400</v>
      </c>
      <c r="BC54" s="58" t="s">
        <v>1825</v>
      </c>
    </row>
    <row r="55" spans="1:55" s="38" customFormat="1" ht="12.75" x14ac:dyDescent="0.2">
      <c r="A55" s="39">
        <f t="shared" si="15"/>
        <v>44</v>
      </c>
      <c r="B55" s="40" t="s">
        <v>286</v>
      </c>
      <c r="C55" s="41" t="s">
        <v>287</v>
      </c>
      <c r="D55" s="41" t="s">
        <v>56</v>
      </c>
      <c r="E55" s="41" t="s">
        <v>1833</v>
      </c>
      <c r="F55" s="41" t="s">
        <v>179</v>
      </c>
      <c r="G55" s="41" t="s">
        <v>45</v>
      </c>
      <c r="H55" s="41" t="s">
        <v>46</v>
      </c>
      <c r="I55" s="41" t="s">
        <v>167</v>
      </c>
      <c r="J55" s="41" t="s">
        <v>168</v>
      </c>
      <c r="K55" s="41" t="s">
        <v>288</v>
      </c>
      <c r="L55" s="41" t="s">
        <v>289</v>
      </c>
      <c r="M55" s="41" t="s">
        <v>3</v>
      </c>
      <c r="N55" s="42" t="s">
        <v>51</v>
      </c>
      <c r="O55" s="41" t="s">
        <v>52</v>
      </c>
      <c r="P55" s="43">
        <v>203</v>
      </c>
      <c r="Q55" s="44">
        <f>VLOOKUP(B55,'[2]School Detailed Data'!A$11:CF$439,84,FALSE)</f>
        <v>202</v>
      </c>
      <c r="R55" s="45">
        <f>VLOOKUP(B55,'[2]School Detailed Data'!A$11:CF$440,84,FALSE)</f>
        <v>202</v>
      </c>
      <c r="S55" s="46">
        <v>202</v>
      </c>
      <c r="T55" s="47">
        <v>202</v>
      </c>
      <c r="U55" s="43">
        <v>0</v>
      </c>
      <c r="V55" s="44">
        <f>VLOOKUP(B55,'[2]School Detailed Data'!A$11:CJ$440,88,FALSE)</f>
        <v>14</v>
      </c>
      <c r="W55" s="45">
        <f>VLOOKUP(B55,'[2]Student Without BRN'!Z$2:AB$431,3,FALSE)</f>
        <v>0</v>
      </c>
      <c r="X55" s="46">
        <v>0</v>
      </c>
      <c r="Y55" s="47">
        <v>0</v>
      </c>
      <c r="Z55" s="43">
        <f t="shared" si="3"/>
        <v>203</v>
      </c>
      <c r="AA55" s="44">
        <f t="shared" si="3"/>
        <v>188</v>
      </c>
      <c r="AB55" s="45">
        <f t="shared" si="3"/>
        <v>202</v>
      </c>
      <c r="AC55" s="46">
        <f t="shared" si="3"/>
        <v>202</v>
      </c>
      <c r="AD55" s="47">
        <f t="shared" si="3"/>
        <v>202</v>
      </c>
      <c r="AE55" s="44">
        <f t="shared" si="4"/>
        <v>-15</v>
      </c>
      <c r="AF55" s="45">
        <f t="shared" si="5"/>
        <v>-1</v>
      </c>
      <c r="AG55" s="46">
        <f t="shared" si="6"/>
        <v>0</v>
      </c>
      <c r="AH55" s="47">
        <f t="shared" si="6"/>
        <v>0</v>
      </c>
      <c r="AI55" s="48">
        <v>8900</v>
      </c>
      <c r="AJ55" s="48">
        <f t="shared" si="7"/>
        <v>1797800</v>
      </c>
      <c r="AK55" s="49">
        <f t="shared" si="22"/>
        <v>1806700</v>
      </c>
      <c r="AL55" s="49">
        <f>VLOOKUP(B55,'[3]Tranche 1 Actual 2024'!$B$12:$S$367,18,FALSE)</f>
        <v>574050</v>
      </c>
      <c r="AM55" s="49">
        <f>VLOOKUP(B55,'[3]Tranche 2 Actual 2024'!$B$12:$U$343,20,FALSE)</f>
        <v>574050</v>
      </c>
      <c r="AN55" s="49">
        <f t="shared" si="9"/>
        <v>658600</v>
      </c>
      <c r="AO55" s="50">
        <f t="shared" si="16"/>
        <v>-133500</v>
      </c>
      <c r="AP55" s="51">
        <f t="shared" si="10"/>
        <v>-8900</v>
      </c>
      <c r="AQ55" s="52">
        <f t="shared" si="11"/>
        <v>0</v>
      </c>
      <c r="AR55" s="47">
        <f t="shared" si="12"/>
        <v>0</v>
      </c>
      <c r="AS55" s="60">
        <f t="shared" si="13"/>
        <v>-8900</v>
      </c>
      <c r="AT55" s="49"/>
      <c r="AU55" s="49">
        <f t="shared" si="0"/>
        <v>658600</v>
      </c>
      <c r="AV55" s="54">
        <f t="shared" si="1"/>
        <v>658600</v>
      </c>
      <c r="AW55" s="55"/>
      <c r="AX55" s="56">
        <f t="shared" si="20"/>
        <v>0</v>
      </c>
      <c r="AY55" s="57">
        <f t="shared" si="20"/>
        <v>0</v>
      </c>
      <c r="AZ55" s="47">
        <f t="shared" si="20"/>
        <v>0</v>
      </c>
      <c r="BA55" s="53">
        <f t="shared" si="20"/>
        <v>0</v>
      </c>
      <c r="BB55" s="81">
        <f t="shared" si="14"/>
        <v>1806700</v>
      </c>
      <c r="BC55" s="58" t="s">
        <v>1825</v>
      </c>
    </row>
    <row r="56" spans="1:55" s="38" customFormat="1" ht="12.75" x14ac:dyDescent="0.2">
      <c r="A56" s="39">
        <f t="shared" si="15"/>
        <v>45</v>
      </c>
      <c r="B56" s="40" t="s">
        <v>290</v>
      </c>
      <c r="C56" s="41" t="s">
        <v>291</v>
      </c>
      <c r="D56" s="41" t="s">
        <v>43</v>
      </c>
      <c r="E56" s="41" t="s">
        <v>1830</v>
      </c>
      <c r="F56" s="41" t="s">
        <v>166</v>
      </c>
      <c r="G56" s="41" t="s">
        <v>58</v>
      </c>
      <c r="H56" s="41" t="s">
        <v>59</v>
      </c>
      <c r="I56" s="41" t="s">
        <v>167</v>
      </c>
      <c r="J56" s="41" t="s">
        <v>168</v>
      </c>
      <c r="K56" s="41" t="s">
        <v>292</v>
      </c>
      <c r="L56" s="41" t="s">
        <v>293</v>
      </c>
      <c r="M56" s="41" t="s">
        <v>3</v>
      </c>
      <c r="N56" s="42" t="s">
        <v>51</v>
      </c>
      <c r="O56" s="41" t="s">
        <v>52</v>
      </c>
      <c r="P56" s="43">
        <v>150</v>
      </c>
      <c r="Q56" s="44">
        <v>150</v>
      </c>
      <c r="R56" s="45">
        <f>VLOOKUP(B56,'[2]School Detailed Data'!A$11:CF$440,84,FALSE)</f>
        <v>150</v>
      </c>
      <c r="S56" s="46">
        <v>150</v>
      </c>
      <c r="T56" s="47">
        <v>150</v>
      </c>
      <c r="U56" s="43">
        <v>1</v>
      </c>
      <c r="V56" s="44">
        <f>VLOOKUP(B56,'[3]PS T3 1st New BRN'!$B$12:$S$104,18,FALSE)</f>
        <v>0</v>
      </c>
      <c r="W56" s="45">
        <f>VLOOKUP(B56,'[2]Student Without BRN'!Z$2:AB$431,3,FALSE)</f>
        <v>0</v>
      </c>
      <c r="X56" s="46">
        <v>0</v>
      </c>
      <c r="Y56" s="47">
        <v>0</v>
      </c>
      <c r="Z56" s="43">
        <f t="shared" si="3"/>
        <v>149</v>
      </c>
      <c r="AA56" s="44">
        <f t="shared" si="3"/>
        <v>150</v>
      </c>
      <c r="AB56" s="45">
        <f t="shared" si="3"/>
        <v>150</v>
      </c>
      <c r="AC56" s="46">
        <f t="shared" si="3"/>
        <v>150</v>
      </c>
      <c r="AD56" s="47">
        <f t="shared" si="3"/>
        <v>150</v>
      </c>
      <c r="AE56" s="44">
        <f t="shared" si="4"/>
        <v>1</v>
      </c>
      <c r="AF56" s="45">
        <f>AB56-AA56</f>
        <v>0</v>
      </c>
      <c r="AG56" s="46">
        <f t="shared" si="6"/>
        <v>0</v>
      </c>
      <c r="AH56" s="47">
        <f t="shared" si="6"/>
        <v>0</v>
      </c>
      <c r="AI56" s="48">
        <v>8900</v>
      </c>
      <c r="AJ56" s="48">
        <f t="shared" si="7"/>
        <v>1335000</v>
      </c>
      <c r="AK56" s="49">
        <f t="shared" si="22"/>
        <v>1326100</v>
      </c>
      <c r="AL56" s="49">
        <f>VLOOKUP(B56,'[3]Tranche 1 Actual 2024'!$B$12:$S$367,18,FALSE)</f>
        <v>408510</v>
      </c>
      <c r="AM56" s="49">
        <f>VLOOKUP(B56,'[3]Tranche 2 Actual 2024'!$B$12:$U$343,20,FALSE)</f>
        <v>408510</v>
      </c>
      <c r="AN56" s="49">
        <f t="shared" si="9"/>
        <v>509080</v>
      </c>
      <c r="AO56" s="50">
        <f t="shared" si="16"/>
        <v>8900</v>
      </c>
      <c r="AP56" s="51">
        <f t="shared" si="10"/>
        <v>0</v>
      </c>
      <c r="AQ56" s="52">
        <f t="shared" si="11"/>
        <v>0</v>
      </c>
      <c r="AR56" s="47">
        <f t="shared" si="12"/>
        <v>0</v>
      </c>
      <c r="AS56" s="53">
        <f t="shared" si="13"/>
        <v>0</v>
      </c>
      <c r="AT56" s="49"/>
      <c r="AU56" s="49">
        <f t="shared" si="0"/>
        <v>509080</v>
      </c>
      <c r="AV56" s="54">
        <f t="shared" si="1"/>
        <v>509080</v>
      </c>
      <c r="AW56" s="55">
        <f>IF(AO56&gt;=0,AO56,0)</f>
        <v>8900</v>
      </c>
      <c r="AX56" s="56">
        <f t="shared" si="20"/>
        <v>0</v>
      </c>
      <c r="AY56" s="57">
        <f t="shared" si="20"/>
        <v>0</v>
      </c>
      <c r="AZ56" s="47">
        <f t="shared" si="20"/>
        <v>0</v>
      </c>
      <c r="BA56" s="53">
        <f t="shared" si="20"/>
        <v>0</v>
      </c>
      <c r="BB56" s="81">
        <f t="shared" si="14"/>
        <v>1335000</v>
      </c>
      <c r="BC56" s="58" t="s">
        <v>1825</v>
      </c>
    </row>
    <row r="57" spans="1:55" s="38" customFormat="1" ht="12.75" x14ac:dyDescent="0.2">
      <c r="A57" s="39">
        <f t="shared" si="15"/>
        <v>46</v>
      </c>
      <c r="B57" s="59" t="s">
        <v>294</v>
      </c>
      <c r="C57" s="41" t="s">
        <v>295</v>
      </c>
      <c r="D57" s="41" t="s">
        <v>43</v>
      </c>
      <c r="E57" s="41" t="s">
        <v>1830</v>
      </c>
      <c r="F57" s="41" t="s">
        <v>166</v>
      </c>
      <c r="G57" s="41" t="s">
        <v>58</v>
      </c>
      <c r="H57" s="41" t="s">
        <v>59</v>
      </c>
      <c r="I57" s="41" t="s">
        <v>167</v>
      </c>
      <c r="J57" s="41" t="s">
        <v>168</v>
      </c>
      <c r="K57" s="41" t="s">
        <v>296</v>
      </c>
      <c r="L57" s="41" t="s">
        <v>297</v>
      </c>
      <c r="M57" s="41" t="s">
        <v>3</v>
      </c>
      <c r="N57" s="42" t="s">
        <v>51</v>
      </c>
      <c r="O57" s="41" t="s">
        <v>52</v>
      </c>
      <c r="P57" s="43">
        <v>99</v>
      </c>
      <c r="Q57" s="44">
        <f>VLOOKUP(B57,'[2]School Detailed Data'!A$11:CF$439,84,FALSE)</f>
        <v>99</v>
      </c>
      <c r="R57" s="45">
        <f>VLOOKUP(B57,'[2]School Detailed Data'!A$11:CF$440,84,FALSE)</f>
        <v>99</v>
      </c>
      <c r="S57" s="46">
        <v>99</v>
      </c>
      <c r="T57" s="47">
        <v>99</v>
      </c>
      <c r="U57" s="43">
        <v>0</v>
      </c>
      <c r="V57" s="44">
        <f>VLOOKUP(B57,'[2]School Detailed Data'!A$11:CJ$440,88,FALSE)</f>
        <v>26</v>
      </c>
      <c r="W57" s="45">
        <f>VLOOKUP(B57,'[2]Student Without BRN'!Z$2:AB$431,3,FALSE)</f>
        <v>0</v>
      </c>
      <c r="X57" s="46">
        <v>0</v>
      </c>
      <c r="Y57" s="47">
        <v>0</v>
      </c>
      <c r="Z57" s="43">
        <f t="shared" si="3"/>
        <v>99</v>
      </c>
      <c r="AA57" s="44">
        <f t="shared" si="3"/>
        <v>73</v>
      </c>
      <c r="AB57" s="45">
        <f t="shared" si="3"/>
        <v>99</v>
      </c>
      <c r="AC57" s="46">
        <f t="shared" si="3"/>
        <v>99</v>
      </c>
      <c r="AD57" s="47">
        <f t="shared" si="3"/>
        <v>99</v>
      </c>
      <c r="AE57" s="44">
        <f t="shared" si="4"/>
        <v>-26</v>
      </c>
      <c r="AF57" s="45">
        <f>AB57-Z57</f>
        <v>0</v>
      </c>
      <c r="AG57" s="46">
        <f t="shared" si="6"/>
        <v>0</v>
      </c>
      <c r="AH57" s="47">
        <f t="shared" si="6"/>
        <v>0</v>
      </c>
      <c r="AI57" s="48">
        <v>8900</v>
      </c>
      <c r="AJ57" s="48">
        <f t="shared" si="7"/>
        <v>881100</v>
      </c>
      <c r="AK57" s="49">
        <f t="shared" si="22"/>
        <v>881100</v>
      </c>
      <c r="AL57" s="49">
        <f>VLOOKUP(B57,'[3]Tranche 1 Actual 2024'!$B$12:$S$367,18,FALSE)</f>
        <v>218940</v>
      </c>
      <c r="AM57" s="49">
        <f>VLOOKUP(B57,'[3]Tranche 2 Actual 2024'!$B$12:$U$343,20,FALSE)</f>
        <v>218940</v>
      </c>
      <c r="AN57" s="49">
        <f t="shared" si="9"/>
        <v>443220</v>
      </c>
      <c r="AO57" s="50">
        <f t="shared" si="16"/>
        <v>-231400</v>
      </c>
      <c r="AP57" s="51">
        <f t="shared" si="10"/>
        <v>0</v>
      </c>
      <c r="AQ57" s="52">
        <f t="shared" si="11"/>
        <v>0</v>
      </c>
      <c r="AR57" s="47">
        <f t="shared" si="12"/>
        <v>0</v>
      </c>
      <c r="AS57" s="53">
        <f t="shared" si="13"/>
        <v>0</v>
      </c>
      <c r="AT57" s="49"/>
      <c r="AU57" s="49">
        <f t="shared" si="0"/>
        <v>443220</v>
      </c>
      <c r="AV57" s="54">
        <f t="shared" si="1"/>
        <v>443220</v>
      </c>
      <c r="AW57" s="55"/>
      <c r="AX57" s="56">
        <f t="shared" si="20"/>
        <v>0</v>
      </c>
      <c r="AY57" s="57">
        <f t="shared" si="20"/>
        <v>0</v>
      </c>
      <c r="AZ57" s="47">
        <f t="shared" si="20"/>
        <v>0</v>
      </c>
      <c r="BA57" s="53">
        <f t="shared" si="20"/>
        <v>0</v>
      </c>
      <c r="BB57" s="81">
        <f t="shared" si="14"/>
        <v>881100</v>
      </c>
      <c r="BC57" s="58" t="s">
        <v>1825</v>
      </c>
    </row>
    <row r="58" spans="1:55" s="38" customFormat="1" ht="12.75" x14ac:dyDescent="0.2">
      <c r="A58" s="39">
        <f t="shared" si="15"/>
        <v>47</v>
      </c>
      <c r="B58" s="40" t="s">
        <v>298</v>
      </c>
      <c r="C58" s="41" t="s">
        <v>299</v>
      </c>
      <c r="D58" s="41" t="s">
        <v>43</v>
      </c>
      <c r="E58" s="41" t="s">
        <v>1830</v>
      </c>
      <c r="F58" s="41" t="s">
        <v>166</v>
      </c>
      <c r="G58" s="41" t="s">
        <v>58</v>
      </c>
      <c r="H58" s="41" t="s">
        <v>59</v>
      </c>
      <c r="I58" s="41" t="s">
        <v>167</v>
      </c>
      <c r="J58" s="41" t="s">
        <v>168</v>
      </c>
      <c r="K58" s="41" t="s">
        <v>300</v>
      </c>
      <c r="L58" s="41" t="s">
        <v>301</v>
      </c>
      <c r="M58" s="41" t="s">
        <v>3</v>
      </c>
      <c r="N58" s="42" t="s">
        <v>51</v>
      </c>
      <c r="O58" s="41" t="s">
        <v>52</v>
      </c>
      <c r="P58" s="43">
        <v>113</v>
      </c>
      <c r="Q58" s="44">
        <v>113</v>
      </c>
      <c r="R58" s="45">
        <f>VLOOKUP(B58,'[2]School Detailed Data'!A$11:CF$440,84,FALSE)</f>
        <v>112</v>
      </c>
      <c r="S58" s="46">
        <v>112</v>
      </c>
      <c r="T58" s="47">
        <v>112</v>
      </c>
      <c r="U58" s="43">
        <v>17</v>
      </c>
      <c r="V58" s="44">
        <f>VLOOKUP(B58,'[3]PS T3 1st New BRN'!$B$12:$S$104,18,FALSE)</f>
        <v>13</v>
      </c>
      <c r="W58" s="45">
        <f>VLOOKUP(B58,'[2]Student Without BRN'!Z$2:AB$431,3,FALSE)</f>
        <v>13</v>
      </c>
      <c r="X58" s="46">
        <v>13</v>
      </c>
      <c r="Y58" s="47">
        <v>13</v>
      </c>
      <c r="Z58" s="43">
        <f t="shared" si="3"/>
        <v>96</v>
      </c>
      <c r="AA58" s="44">
        <f t="shared" si="3"/>
        <v>100</v>
      </c>
      <c r="AB58" s="45">
        <f t="shared" si="3"/>
        <v>99</v>
      </c>
      <c r="AC58" s="46">
        <f t="shared" si="3"/>
        <v>99</v>
      </c>
      <c r="AD58" s="47">
        <f t="shared" si="3"/>
        <v>99</v>
      </c>
      <c r="AE58" s="44">
        <f t="shared" si="4"/>
        <v>4</v>
      </c>
      <c r="AF58" s="45">
        <f>AB58-AA58</f>
        <v>-1</v>
      </c>
      <c r="AG58" s="46">
        <f t="shared" si="6"/>
        <v>0</v>
      </c>
      <c r="AH58" s="47">
        <f t="shared" si="6"/>
        <v>0</v>
      </c>
      <c r="AI58" s="48">
        <v>8900</v>
      </c>
      <c r="AJ58" s="48">
        <f t="shared" si="7"/>
        <v>996800</v>
      </c>
      <c r="AK58" s="49">
        <f t="shared" si="22"/>
        <v>854400</v>
      </c>
      <c r="AL58" s="49">
        <f>VLOOKUP(B58,'[3]Tranche 1 Actual 2024'!$B$12:$S$367,18,FALSE)</f>
        <v>299040</v>
      </c>
      <c r="AM58" s="49">
        <f>VLOOKUP(B58,'[3]Tranche 2 Actual 2024'!$B$12:$U$343,20,FALSE)</f>
        <v>299040</v>
      </c>
      <c r="AN58" s="49">
        <f t="shared" si="9"/>
        <v>256320</v>
      </c>
      <c r="AO58" s="50">
        <f t="shared" si="16"/>
        <v>35600</v>
      </c>
      <c r="AP58" s="51">
        <f t="shared" si="10"/>
        <v>-8900</v>
      </c>
      <c r="AQ58" s="52">
        <f t="shared" si="11"/>
        <v>0</v>
      </c>
      <c r="AR58" s="47">
        <f t="shared" si="12"/>
        <v>0</v>
      </c>
      <c r="AS58" s="53">
        <f t="shared" si="13"/>
        <v>106800</v>
      </c>
      <c r="AT58" s="49"/>
      <c r="AU58" s="49">
        <f t="shared" si="0"/>
        <v>256320</v>
      </c>
      <c r="AV58" s="54">
        <f t="shared" si="1"/>
        <v>256320</v>
      </c>
      <c r="AW58" s="55">
        <f>IF(AO58&gt;=0,AO58,0)</f>
        <v>35600</v>
      </c>
      <c r="AX58" s="56">
        <f t="shared" si="20"/>
        <v>0</v>
      </c>
      <c r="AY58" s="57">
        <f t="shared" si="20"/>
        <v>0</v>
      </c>
      <c r="AZ58" s="47">
        <f t="shared" si="20"/>
        <v>0</v>
      </c>
      <c r="BA58" s="53">
        <f t="shared" si="20"/>
        <v>106800</v>
      </c>
      <c r="BB58" s="81">
        <f t="shared" si="14"/>
        <v>996800</v>
      </c>
      <c r="BC58" s="58" t="s">
        <v>1825</v>
      </c>
    </row>
    <row r="59" spans="1:55" s="38" customFormat="1" ht="12.75" x14ac:dyDescent="0.2">
      <c r="A59" s="39">
        <f t="shared" si="15"/>
        <v>48</v>
      </c>
      <c r="B59" s="59" t="s">
        <v>302</v>
      </c>
      <c r="C59" s="41" t="s">
        <v>303</v>
      </c>
      <c r="D59" s="41" t="s">
        <v>56</v>
      </c>
      <c r="E59" s="41" t="s">
        <v>1834</v>
      </c>
      <c r="F59" s="41" t="s">
        <v>304</v>
      </c>
      <c r="G59" s="41" t="s">
        <v>45</v>
      </c>
      <c r="H59" s="41" t="s">
        <v>46</v>
      </c>
      <c r="I59" s="41" t="s">
        <v>167</v>
      </c>
      <c r="J59" s="41" t="s">
        <v>168</v>
      </c>
      <c r="K59" s="41" t="s">
        <v>305</v>
      </c>
      <c r="L59" s="41" t="s">
        <v>306</v>
      </c>
      <c r="M59" s="41" t="s">
        <v>3</v>
      </c>
      <c r="N59" s="42" t="s">
        <v>51</v>
      </c>
      <c r="O59" s="41" t="s">
        <v>52</v>
      </c>
      <c r="P59" s="43">
        <v>101</v>
      </c>
      <c r="Q59" s="44">
        <v>101</v>
      </c>
      <c r="R59" s="45">
        <f>VLOOKUP(B59,'[2]School Detailed Data'!A$11:CF$440,84,FALSE)</f>
        <v>101</v>
      </c>
      <c r="S59" s="46">
        <v>101</v>
      </c>
      <c r="T59" s="47">
        <v>101</v>
      </c>
      <c r="U59" s="43">
        <v>3</v>
      </c>
      <c r="V59" s="44">
        <f>VLOOKUP(B59,'[3]PS T3 1st New BRN'!$B$12:$S$104,18,FALSE)</f>
        <v>2</v>
      </c>
      <c r="W59" s="45">
        <f>VLOOKUP(B59,'[2]Student Without BRN'!Z$2:AB$431,3,FALSE)</f>
        <v>2</v>
      </c>
      <c r="X59" s="46">
        <v>2</v>
      </c>
      <c r="Y59" s="47">
        <v>2</v>
      </c>
      <c r="Z59" s="43">
        <f t="shared" si="3"/>
        <v>98</v>
      </c>
      <c r="AA59" s="44">
        <f t="shared" si="3"/>
        <v>99</v>
      </c>
      <c r="AB59" s="45">
        <f t="shared" si="3"/>
        <v>99</v>
      </c>
      <c r="AC59" s="46">
        <f t="shared" si="3"/>
        <v>99</v>
      </c>
      <c r="AD59" s="47">
        <f t="shared" si="3"/>
        <v>99</v>
      </c>
      <c r="AE59" s="44">
        <f t="shared" si="4"/>
        <v>1</v>
      </c>
      <c r="AF59" s="45">
        <f>AB59-AA59</f>
        <v>0</v>
      </c>
      <c r="AG59" s="46">
        <f t="shared" si="6"/>
        <v>0</v>
      </c>
      <c r="AH59" s="47">
        <f t="shared" si="6"/>
        <v>0</v>
      </c>
      <c r="AI59" s="48">
        <v>8900</v>
      </c>
      <c r="AJ59" s="48">
        <f t="shared" si="7"/>
        <v>898900</v>
      </c>
      <c r="AK59" s="49">
        <f t="shared" si="22"/>
        <v>872200</v>
      </c>
      <c r="AL59" s="49"/>
      <c r="AM59" s="49">
        <f>VLOOKUP(B59,'[3]Tranche 2 Actual 2024'!$B$12:$U$343,20,FALSE)</f>
        <v>603420</v>
      </c>
      <c r="AN59" s="49">
        <f t="shared" si="9"/>
        <v>268780</v>
      </c>
      <c r="AO59" s="50">
        <f t="shared" si="16"/>
        <v>8900</v>
      </c>
      <c r="AP59" s="51">
        <f t="shared" si="10"/>
        <v>0</v>
      </c>
      <c r="AQ59" s="52">
        <f t="shared" si="11"/>
        <v>0</v>
      </c>
      <c r="AR59" s="47">
        <f t="shared" si="12"/>
        <v>0</v>
      </c>
      <c r="AS59" s="53">
        <f t="shared" si="13"/>
        <v>17800</v>
      </c>
      <c r="AT59" s="49"/>
      <c r="AU59" s="49">
        <f t="shared" si="0"/>
        <v>268780</v>
      </c>
      <c r="AV59" s="54">
        <f t="shared" si="1"/>
        <v>268780</v>
      </c>
      <c r="AW59" s="55">
        <f>IF(AO59&gt;=0,AO59,0)</f>
        <v>8900</v>
      </c>
      <c r="AX59" s="56">
        <f t="shared" si="20"/>
        <v>0</v>
      </c>
      <c r="AY59" s="57">
        <f t="shared" si="20"/>
        <v>0</v>
      </c>
      <c r="AZ59" s="47">
        <f t="shared" si="20"/>
        <v>0</v>
      </c>
      <c r="BA59" s="53">
        <f t="shared" si="20"/>
        <v>17800</v>
      </c>
      <c r="BB59" s="81">
        <f t="shared" si="14"/>
        <v>898900</v>
      </c>
      <c r="BC59" s="58" t="s">
        <v>1825</v>
      </c>
    </row>
    <row r="60" spans="1:55" s="38" customFormat="1" ht="12.75" x14ac:dyDescent="0.2">
      <c r="A60" s="39">
        <f t="shared" si="15"/>
        <v>49</v>
      </c>
      <c r="B60" s="40" t="s">
        <v>238</v>
      </c>
      <c r="C60" s="41" t="s">
        <v>239</v>
      </c>
      <c r="D60" s="41" t="s">
        <v>43</v>
      </c>
      <c r="E60" s="41" t="s">
        <v>1830</v>
      </c>
      <c r="F60" s="41" t="s">
        <v>166</v>
      </c>
      <c r="G60" s="41" t="s">
        <v>58</v>
      </c>
      <c r="H60" s="41" t="s">
        <v>59</v>
      </c>
      <c r="I60" s="41" t="s">
        <v>223</v>
      </c>
      <c r="J60" s="41" t="s">
        <v>168</v>
      </c>
      <c r="K60" s="41" t="s">
        <v>240</v>
      </c>
      <c r="L60" s="41" t="s">
        <v>241</v>
      </c>
      <c r="M60" s="41" t="s">
        <v>3</v>
      </c>
      <c r="N60" s="42" t="s">
        <v>51</v>
      </c>
      <c r="O60" s="41" t="s">
        <v>52</v>
      </c>
      <c r="P60" s="43">
        <v>124</v>
      </c>
      <c r="Q60" s="44">
        <f>VLOOKUP(B60,'[2]School Detailed Data'!A$11:CF$439,84,FALSE)</f>
        <v>125</v>
      </c>
      <c r="R60" s="45">
        <f>VLOOKUP(B60,'[2]School Detailed Data'!A$11:CF$440,84,FALSE)</f>
        <v>125</v>
      </c>
      <c r="S60" s="46">
        <v>125</v>
      </c>
      <c r="T60" s="47">
        <v>125</v>
      </c>
      <c r="U60" s="43">
        <v>0</v>
      </c>
      <c r="V60" s="44">
        <f>VLOOKUP(B60,'[2]School Detailed Data'!A$11:CJ$440,88,FALSE)</f>
        <v>11</v>
      </c>
      <c r="W60" s="45">
        <f>VLOOKUP(B60,'[2]Student Without BRN'!Z$2:AB$431,3,FALSE)</f>
        <v>0</v>
      </c>
      <c r="X60" s="46">
        <v>0</v>
      </c>
      <c r="Y60" s="47">
        <v>0</v>
      </c>
      <c r="Z60" s="43">
        <f t="shared" si="3"/>
        <v>124</v>
      </c>
      <c r="AA60" s="44">
        <f t="shared" si="3"/>
        <v>114</v>
      </c>
      <c r="AB60" s="45">
        <f t="shared" si="3"/>
        <v>125</v>
      </c>
      <c r="AC60" s="46">
        <f t="shared" si="3"/>
        <v>125</v>
      </c>
      <c r="AD60" s="47">
        <f t="shared" si="3"/>
        <v>125</v>
      </c>
      <c r="AE60" s="44">
        <f t="shared" si="4"/>
        <v>-10</v>
      </c>
      <c r="AF60" s="45">
        <f>AB60-Z60</f>
        <v>1</v>
      </c>
      <c r="AG60" s="46">
        <f t="shared" si="6"/>
        <v>0</v>
      </c>
      <c r="AH60" s="47">
        <f t="shared" si="6"/>
        <v>0</v>
      </c>
      <c r="AI60" s="48">
        <v>8900</v>
      </c>
      <c r="AJ60" s="48">
        <f t="shared" si="7"/>
        <v>1112500</v>
      </c>
      <c r="AK60" s="49">
        <f t="shared" si="22"/>
        <v>1103600</v>
      </c>
      <c r="AL60" s="49">
        <f>VLOOKUP(B60,'[3]Tranche 1 Actual 2024'!$B$12:$S$367,18,FALSE)</f>
        <v>405840</v>
      </c>
      <c r="AM60" s="49">
        <f>VLOOKUP(B60,'[3]Tranche 2 Actual 2024'!$B$12:$U$343,20,FALSE)</f>
        <v>405840</v>
      </c>
      <c r="AN60" s="49">
        <f t="shared" si="9"/>
        <v>291920</v>
      </c>
      <c r="AO60" s="50">
        <f t="shared" si="16"/>
        <v>-89000</v>
      </c>
      <c r="AP60" s="51">
        <f t="shared" si="10"/>
        <v>8900</v>
      </c>
      <c r="AQ60" s="52">
        <f t="shared" si="11"/>
        <v>0</v>
      </c>
      <c r="AR60" s="47">
        <f t="shared" si="12"/>
        <v>0</v>
      </c>
      <c r="AS60" s="53">
        <f t="shared" si="13"/>
        <v>0</v>
      </c>
      <c r="AT60" s="49"/>
      <c r="AU60" s="49">
        <f t="shared" si="0"/>
        <v>291920</v>
      </c>
      <c r="AV60" s="54">
        <f t="shared" si="1"/>
        <v>291920</v>
      </c>
      <c r="AW60" s="55"/>
      <c r="AX60" s="56">
        <f t="shared" si="20"/>
        <v>8900</v>
      </c>
      <c r="AY60" s="57">
        <f t="shared" si="20"/>
        <v>0</v>
      </c>
      <c r="AZ60" s="47">
        <f t="shared" si="20"/>
        <v>0</v>
      </c>
      <c r="BA60" s="53">
        <f t="shared" si="20"/>
        <v>0</v>
      </c>
      <c r="BB60" s="81">
        <f t="shared" si="14"/>
        <v>1112500</v>
      </c>
      <c r="BC60" s="58" t="s">
        <v>1825</v>
      </c>
    </row>
    <row r="61" spans="1:55" s="38" customFormat="1" ht="12.75" x14ac:dyDescent="0.2">
      <c r="A61" s="39">
        <f t="shared" si="15"/>
        <v>50</v>
      </c>
      <c r="B61" s="59" t="s">
        <v>376</v>
      </c>
      <c r="C61" s="41" t="s">
        <v>377</v>
      </c>
      <c r="D61" s="41" t="s">
        <v>43</v>
      </c>
      <c r="E61" s="41" t="s">
        <v>1830</v>
      </c>
      <c r="F61" s="41" t="s">
        <v>166</v>
      </c>
      <c r="G61" s="41" t="s">
        <v>58</v>
      </c>
      <c r="H61" s="41" t="s">
        <v>59</v>
      </c>
      <c r="I61" s="41" t="s">
        <v>167</v>
      </c>
      <c r="J61" s="41" t="s">
        <v>168</v>
      </c>
      <c r="K61" s="41" t="s">
        <v>378</v>
      </c>
      <c r="L61" s="41" t="s">
        <v>379</v>
      </c>
      <c r="M61" s="41" t="s">
        <v>3</v>
      </c>
      <c r="N61" s="42" t="s">
        <v>51</v>
      </c>
      <c r="O61" s="41" t="s">
        <v>52</v>
      </c>
      <c r="P61" s="43">
        <v>92</v>
      </c>
      <c r="Q61" s="44">
        <v>92</v>
      </c>
      <c r="R61" s="45">
        <f>VLOOKUP(B61,'[2]School Detailed Data'!A$11:CF$440,84,FALSE)</f>
        <v>94</v>
      </c>
      <c r="S61" s="46">
        <v>94</v>
      </c>
      <c r="T61" s="47">
        <v>94</v>
      </c>
      <c r="U61" s="43">
        <v>9</v>
      </c>
      <c r="V61" s="44">
        <f>VLOOKUP(B61,'[3]PS T3 1st New BRN'!$B$12:$S$104,18,FALSE)</f>
        <v>7</v>
      </c>
      <c r="W61" s="45">
        <f>VLOOKUP(B61,'[2]Student Without BRN'!Z$2:AB$431,3,FALSE)</f>
        <v>7</v>
      </c>
      <c r="X61" s="46">
        <v>7</v>
      </c>
      <c r="Y61" s="47">
        <v>7</v>
      </c>
      <c r="Z61" s="43">
        <f t="shared" si="3"/>
        <v>83</v>
      </c>
      <c r="AA61" s="44">
        <f t="shared" si="3"/>
        <v>85</v>
      </c>
      <c r="AB61" s="45">
        <f t="shared" si="3"/>
        <v>87</v>
      </c>
      <c r="AC61" s="46">
        <f t="shared" si="3"/>
        <v>87</v>
      </c>
      <c r="AD61" s="47">
        <f t="shared" si="3"/>
        <v>87</v>
      </c>
      <c r="AE61" s="44">
        <f t="shared" si="4"/>
        <v>2</v>
      </c>
      <c r="AF61" s="45">
        <f>AB61-AA61</f>
        <v>2</v>
      </c>
      <c r="AG61" s="46">
        <f t="shared" si="6"/>
        <v>0</v>
      </c>
      <c r="AH61" s="47">
        <f t="shared" si="6"/>
        <v>0</v>
      </c>
      <c r="AI61" s="48">
        <v>8900</v>
      </c>
      <c r="AJ61" s="48">
        <f t="shared" si="7"/>
        <v>836600</v>
      </c>
      <c r="AK61" s="49">
        <f t="shared" si="22"/>
        <v>738700</v>
      </c>
      <c r="AL61" s="49">
        <f>VLOOKUP(B61,'[3]Tranche 1 Actual 2024'!$B$12:$S$367,18,FALSE)</f>
        <v>258990</v>
      </c>
      <c r="AM61" s="49">
        <f>VLOOKUP(B61,'[3]Tranche 2 Actual 2024'!$B$12:$U$343,20,FALSE)</f>
        <v>258990</v>
      </c>
      <c r="AN61" s="49">
        <f t="shared" si="9"/>
        <v>220720</v>
      </c>
      <c r="AO61" s="50">
        <f t="shared" si="16"/>
        <v>17800</v>
      </c>
      <c r="AP61" s="51">
        <f t="shared" si="10"/>
        <v>17800</v>
      </c>
      <c r="AQ61" s="52">
        <f t="shared" si="11"/>
        <v>0</v>
      </c>
      <c r="AR61" s="47">
        <f t="shared" si="12"/>
        <v>0</v>
      </c>
      <c r="AS61" s="53">
        <f t="shared" si="13"/>
        <v>62300</v>
      </c>
      <c r="AT61" s="49"/>
      <c r="AU61" s="49">
        <f t="shared" si="0"/>
        <v>220720</v>
      </c>
      <c r="AV61" s="54">
        <f t="shared" si="1"/>
        <v>220720</v>
      </c>
      <c r="AW61" s="55">
        <f>IF(AO61&gt;=0,AO61,0)</f>
        <v>17800</v>
      </c>
      <c r="AX61" s="56">
        <f t="shared" si="20"/>
        <v>17800</v>
      </c>
      <c r="AY61" s="57">
        <f t="shared" si="20"/>
        <v>0</v>
      </c>
      <c r="AZ61" s="47">
        <f t="shared" si="20"/>
        <v>0</v>
      </c>
      <c r="BA61" s="53">
        <f t="shared" si="20"/>
        <v>62300</v>
      </c>
      <c r="BB61" s="81">
        <f t="shared" si="14"/>
        <v>836600</v>
      </c>
      <c r="BC61" s="58" t="s">
        <v>1825</v>
      </c>
    </row>
    <row r="62" spans="1:55" s="38" customFormat="1" ht="12.75" x14ac:dyDescent="0.2">
      <c r="A62" s="39">
        <f t="shared" si="15"/>
        <v>51</v>
      </c>
      <c r="B62" s="59" t="s">
        <v>1779</v>
      </c>
      <c r="C62" s="41" t="s">
        <v>1780</v>
      </c>
      <c r="D62" s="41" t="s">
        <v>43</v>
      </c>
      <c r="E62" s="41" t="s">
        <v>1830</v>
      </c>
      <c r="F62" s="41" t="s">
        <v>166</v>
      </c>
      <c r="G62" s="41" t="s">
        <v>58</v>
      </c>
      <c r="H62" s="41" t="s">
        <v>59</v>
      </c>
      <c r="I62" s="41" t="s">
        <v>167</v>
      </c>
      <c r="J62" s="41" t="s">
        <v>168</v>
      </c>
      <c r="K62" s="41"/>
      <c r="L62" s="41"/>
      <c r="M62" s="41" t="s">
        <v>3</v>
      </c>
      <c r="N62" s="42" t="s">
        <v>51</v>
      </c>
      <c r="O62" s="41" t="s">
        <v>52</v>
      </c>
      <c r="P62" s="43">
        <v>0</v>
      </c>
      <c r="Q62" s="44">
        <f>VLOOKUP(B62,'[2]School Detailed Data'!A$11:CF$439,84,FALSE)</f>
        <v>0</v>
      </c>
      <c r="R62" s="45">
        <f>VLOOKUP(B62,'[2]School Detailed Data'!A$11:CF$440,84,FALSE)</f>
        <v>0</v>
      </c>
      <c r="S62" s="46">
        <v>0</v>
      </c>
      <c r="T62" s="47">
        <v>0</v>
      </c>
      <c r="U62" s="43">
        <v>0</v>
      </c>
      <c r="V62" s="44">
        <f>VLOOKUP(B62,'[2]School Detailed Data'!A$11:CJ$440,88,FALSE)</f>
        <v>0</v>
      </c>
      <c r="W62" s="45">
        <f>VLOOKUP(B62,'[2]Student Without BRN'!Z$2:AB$431,3,FALSE)</f>
        <v>0</v>
      </c>
      <c r="X62" s="46">
        <v>0</v>
      </c>
      <c r="Y62" s="47">
        <v>0</v>
      </c>
      <c r="Z62" s="43">
        <f t="shared" si="3"/>
        <v>0</v>
      </c>
      <c r="AA62" s="44">
        <f t="shared" si="3"/>
        <v>0</v>
      </c>
      <c r="AB62" s="45">
        <f t="shared" si="3"/>
        <v>0</v>
      </c>
      <c r="AC62" s="46">
        <f t="shared" si="3"/>
        <v>0</v>
      </c>
      <c r="AD62" s="47">
        <f t="shared" si="3"/>
        <v>0</v>
      </c>
      <c r="AE62" s="44">
        <f t="shared" si="4"/>
        <v>0</v>
      </c>
      <c r="AF62" s="45">
        <f>AB62-Z62</f>
        <v>0</v>
      </c>
      <c r="AG62" s="46">
        <f t="shared" si="6"/>
        <v>0</v>
      </c>
      <c r="AH62" s="47">
        <f t="shared" si="6"/>
        <v>0</v>
      </c>
      <c r="AI62" s="48">
        <v>8900</v>
      </c>
      <c r="AJ62" s="48">
        <f t="shared" si="7"/>
        <v>0</v>
      </c>
      <c r="AK62" s="49">
        <f t="shared" si="22"/>
        <v>0</v>
      </c>
      <c r="AL62" s="49"/>
      <c r="AM62" s="49"/>
      <c r="AN62" s="49">
        <f t="shared" si="9"/>
        <v>0</v>
      </c>
      <c r="AO62" s="50">
        <f t="shared" si="16"/>
        <v>0</v>
      </c>
      <c r="AP62" s="51">
        <f t="shared" si="10"/>
        <v>0</v>
      </c>
      <c r="AQ62" s="52">
        <f t="shared" si="11"/>
        <v>0</v>
      </c>
      <c r="AR62" s="47">
        <f t="shared" si="12"/>
        <v>0</v>
      </c>
      <c r="AS62" s="53">
        <f t="shared" si="13"/>
        <v>0</v>
      </c>
      <c r="AT62" s="49"/>
      <c r="AU62" s="49">
        <f t="shared" si="0"/>
        <v>0</v>
      </c>
      <c r="AV62" s="54">
        <f t="shared" si="1"/>
        <v>0</v>
      </c>
      <c r="AW62" s="55"/>
      <c r="AX62" s="56">
        <f t="shared" si="20"/>
        <v>0</v>
      </c>
      <c r="AY62" s="57">
        <f t="shared" si="20"/>
        <v>0</v>
      </c>
      <c r="AZ62" s="47">
        <f t="shared" si="20"/>
        <v>0</v>
      </c>
      <c r="BA62" s="53">
        <f t="shared" si="20"/>
        <v>0</v>
      </c>
      <c r="BB62" s="81">
        <f t="shared" si="14"/>
        <v>0</v>
      </c>
      <c r="BC62" s="58" t="s">
        <v>1827</v>
      </c>
    </row>
    <row r="63" spans="1:55" s="38" customFormat="1" ht="12.75" x14ac:dyDescent="0.2">
      <c r="A63" s="39">
        <f t="shared" si="15"/>
        <v>52</v>
      </c>
      <c r="B63" s="40" t="s">
        <v>164</v>
      </c>
      <c r="C63" s="41" t="s">
        <v>165</v>
      </c>
      <c r="D63" s="41" t="s">
        <v>43</v>
      </c>
      <c r="E63" s="41" t="s">
        <v>1830</v>
      </c>
      <c r="F63" s="41" t="s">
        <v>166</v>
      </c>
      <c r="G63" s="41" t="s">
        <v>58</v>
      </c>
      <c r="H63" s="41" t="s">
        <v>59</v>
      </c>
      <c r="I63" s="41" t="s">
        <v>167</v>
      </c>
      <c r="J63" s="41" t="s">
        <v>168</v>
      </c>
      <c r="K63" s="41" t="s">
        <v>169</v>
      </c>
      <c r="L63" s="41" t="s">
        <v>170</v>
      </c>
      <c r="M63" s="41" t="s">
        <v>3</v>
      </c>
      <c r="N63" s="42" t="s">
        <v>53</v>
      </c>
      <c r="O63" s="41" t="s">
        <v>76</v>
      </c>
      <c r="P63" s="43">
        <v>416</v>
      </c>
      <c r="Q63" s="44">
        <v>416</v>
      </c>
      <c r="R63" s="45">
        <f>VLOOKUP(B63,'[2]School Detailed Data'!A$11:CF$440,84,FALSE)</f>
        <v>415</v>
      </c>
      <c r="S63" s="46">
        <v>415</v>
      </c>
      <c r="T63" s="47">
        <v>415</v>
      </c>
      <c r="U63" s="43">
        <v>2</v>
      </c>
      <c r="V63" s="44">
        <f>VLOOKUP(B63,'[3]PS T3 1st New BRN'!$B$12:$S$104,18,FALSE)</f>
        <v>0</v>
      </c>
      <c r="W63" s="45">
        <f>VLOOKUP(B63,'[2]Student Without BRN'!Z$2:AB$431,3,FALSE)</f>
        <v>0</v>
      </c>
      <c r="X63" s="46">
        <v>0</v>
      </c>
      <c r="Y63" s="47">
        <v>0</v>
      </c>
      <c r="Z63" s="43">
        <f t="shared" si="3"/>
        <v>414</v>
      </c>
      <c r="AA63" s="44">
        <f t="shared" si="3"/>
        <v>416</v>
      </c>
      <c r="AB63" s="45">
        <f t="shared" si="3"/>
        <v>415</v>
      </c>
      <c r="AC63" s="46">
        <f t="shared" si="3"/>
        <v>415</v>
      </c>
      <c r="AD63" s="47">
        <f t="shared" si="3"/>
        <v>415</v>
      </c>
      <c r="AE63" s="44">
        <f t="shared" si="4"/>
        <v>2</v>
      </c>
      <c r="AF63" s="45">
        <f>AB63-AA63</f>
        <v>-1</v>
      </c>
      <c r="AG63" s="46">
        <f t="shared" si="6"/>
        <v>0</v>
      </c>
      <c r="AH63" s="47">
        <f t="shared" si="6"/>
        <v>0</v>
      </c>
      <c r="AI63" s="48">
        <v>8900</v>
      </c>
      <c r="AJ63" s="48">
        <f t="shared" si="7"/>
        <v>3693500</v>
      </c>
      <c r="AK63" s="49">
        <f t="shared" si="22"/>
        <v>3684600</v>
      </c>
      <c r="AL63" s="49">
        <f>VLOOKUP(B63,'[3]Tranche 1 Actual 2024'!$B$12:$S$367,18,FALSE)</f>
        <v>1030620</v>
      </c>
      <c r="AM63" s="49">
        <f>VLOOKUP(B63,'[3]Tranche 2 Actual 2024'!$B$12:$U$343,20,FALSE)</f>
        <v>1030620</v>
      </c>
      <c r="AN63" s="49">
        <f t="shared" si="9"/>
        <v>1623360</v>
      </c>
      <c r="AO63" s="50">
        <f t="shared" si="16"/>
        <v>17800</v>
      </c>
      <c r="AP63" s="51">
        <f t="shared" si="10"/>
        <v>-8900</v>
      </c>
      <c r="AQ63" s="52">
        <f t="shared" si="11"/>
        <v>0</v>
      </c>
      <c r="AR63" s="47">
        <f t="shared" si="12"/>
        <v>0</v>
      </c>
      <c r="AS63" s="60">
        <f t="shared" si="13"/>
        <v>-8900</v>
      </c>
      <c r="AT63" s="49"/>
      <c r="AU63" s="49">
        <f t="shared" si="0"/>
        <v>1623360</v>
      </c>
      <c r="AV63" s="54">
        <f t="shared" si="1"/>
        <v>1623360</v>
      </c>
      <c r="AW63" s="55">
        <f>IF(AO63&gt;=0,AO63,0)</f>
        <v>17800</v>
      </c>
      <c r="AX63" s="56">
        <f t="shared" si="20"/>
        <v>0</v>
      </c>
      <c r="AY63" s="57">
        <f t="shared" si="20"/>
        <v>0</v>
      </c>
      <c r="AZ63" s="47">
        <f t="shared" si="20"/>
        <v>0</v>
      </c>
      <c r="BA63" s="53">
        <f t="shared" si="20"/>
        <v>0</v>
      </c>
      <c r="BB63" s="81">
        <f t="shared" si="14"/>
        <v>3702400</v>
      </c>
      <c r="BC63" s="58" t="s">
        <v>1825</v>
      </c>
    </row>
    <row r="64" spans="1:55" s="38" customFormat="1" ht="12.75" x14ac:dyDescent="0.2">
      <c r="A64" s="39">
        <f t="shared" si="15"/>
        <v>53</v>
      </c>
      <c r="B64" s="40" t="s">
        <v>171</v>
      </c>
      <c r="C64" s="41" t="s">
        <v>172</v>
      </c>
      <c r="D64" s="41" t="s">
        <v>56</v>
      </c>
      <c r="E64" s="41" t="s">
        <v>1830</v>
      </c>
      <c r="F64" s="41" t="s">
        <v>166</v>
      </c>
      <c r="G64" s="41" t="s">
        <v>58</v>
      </c>
      <c r="H64" s="41" t="s">
        <v>59</v>
      </c>
      <c r="I64" s="41" t="s">
        <v>167</v>
      </c>
      <c r="J64" s="41" t="s">
        <v>168</v>
      </c>
      <c r="K64" s="41" t="s">
        <v>169</v>
      </c>
      <c r="L64" s="41" t="s">
        <v>170</v>
      </c>
      <c r="M64" s="41" t="s">
        <v>3</v>
      </c>
      <c r="N64" s="42" t="s">
        <v>53</v>
      </c>
      <c r="O64" s="41" t="s">
        <v>76</v>
      </c>
      <c r="P64" s="43">
        <v>303</v>
      </c>
      <c r="Q64" s="44">
        <v>303</v>
      </c>
      <c r="R64" s="45">
        <f>VLOOKUP(B64,'[2]School Detailed Data'!A$11:CF$440,84,FALSE)</f>
        <v>303</v>
      </c>
      <c r="S64" s="46">
        <v>303</v>
      </c>
      <c r="T64" s="47">
        <v>303</v>
      </c>
      <c r="U64" s="43">
        <v>9</v>
      </c>
      <c r="V64" s="44">
        <f>VLOOKUP(B64,'[3]PS T3 1st New BRN'!$B$12:$S$104,18,FALSE)</f>
        <v>7</v>
      </c>
      <c r="W64" s="45">
        <f>VLOOKUP(B64,'[2]Student Without BRN'!Z$2:AB$431,3,FALSE)</f>
        <v>7</v>
      </c>
      <c r="X64" s="46">
        <v>7</v>
      </c>
      <c r="Y64" s="47">
        <v>7</v>
      </c>
      <c r="Z64" s="43">
        <f t="shared" si="3"/>
        <v>294</v>
      </c>
      <c r="AA64" s="44">
        <f t="shared" ref="AA64:AD127" si="24">Q64-V64</f>
        <v>296</v>
      </c>
      <c r="AB64" s="45">
        <f t="shared" si="24"/>
        <v>296</v>
      </c>
      <c r="AC64" s="46">
        <f t="shared" si="24"/>
        <v>296</v>
      </c>
      <c r="AD64" s="47">
        <f t="shared" si="24"/>
        <v>296</v>
      </c>
      <c r="AE64" s="44">
        <f t="shared" si="4"/>
        <v>2</v>
      </c>
      <c r="AF64" s="45">
        <f>AB64-AA64</f>
        <v>0</v>
      </c>
      <c r="AG64" s="46">
        <f t="shared" si="6"/>
        <v>0</v>
      </c>
      <c r="AH64" s="47">
        <f t="shared" si="6"/>
        <v>0</v>
      </c>
      <c r="AI64" s="48">
        <v>8900</v>
      </c>
      <c r="AJ64" s="48">
        <f t="shared" si="7"/>
        <v>2696700</v>
      </c>
      <c r="AK64" s="49">
        <f t="shared" si="22"/>
        <v>2616600</v>
      </c>
      <c r="AL64" s="49">
        <f>VLOOKUP(B64,'[3]Tranche 1 Actual 2024'!$B$12:$S$367,18,FALSE)</f>
        <v>851730</v>
      </c>
      <c r="AM64" s="49">
        <f>VLOOKUP(B64,'[3]Tranche 2 Actual 2024'!$B$12:$U$343,20,FALSE)</f>
        <v>851730</v>
      </c>
      <c r="AN64" s="49">
        <f t="shared" si="9"/>
        <v>913140</v>
      </c>
      <c r="AO64" s="50">
        <f t="shared" si="16"/>
        <v>17800</v>
      </c>
      <c r="AP64" s="51">
        <f t="shared" si="10"/>
        <v>0</v>
      </c>
      <c r="AQ64" s="52">
        <f t="shared" si="11"/>
        <v>0</v>
      </c>
      <c r="AR64" s="47">
        <f t="shared" si="12"/>
        <v>0</v>
      </c>
      <c r="AS64" s="53">
        <f t="shared" si="13"/>
        <v>62300</v>
      </c>
      <c r="AT64" s="49"/>
      <c r="AU64" s="49">
        <f t="shared" si="0"/>
        <v>913140</v>
      </c>
      <c r="AV64" s="54">
        <f t="shared" si="1"/>
        <v>913140</v>
      </c>
      <c r="AW64" s="55">
        <f>IF(AO64&gt;=0,AO64,0)</f>
        <v>17800</v>
      </c>
      <c r="AX64" s="56">
        <f t="shared" si="20"/>
        <v>0</v>
      </c>
      <c r="AY64" s="57">
        <f t="shared" si="20"/>
        <v>0</v>
      </c>
      <c r="AZ64" s="47">
        <f t="shared" si="20"/>
        <v>0</v>
      </c>
      <c r="BA64" s="53">
        <f t="shared" si="20"/>
        <v>62300</v>
      </c>
      <c r="BB64" s="81">
        <f t="shared" si="14"/>
        <v>2696700</v>
      </c>
      <c r="BC64" s="58" t="s">
        <v>1825</v>
      </c>
    </row>
    <row r="65" spans="1:55" s="38" customFormat="1" ht="12.75" x14ac:dyDescent="0.2">
      <c r="A65" s="39">
        <f t="shared" si="15"/>
        <v>54</v>
      </c>
      <c r="B65" s="59" t="s">
        <v>242</v>
      </c>
      <c r="C65" s="41" t="s">
        <v>243</v>
      </c>
      <c r="D65" s="41" t="s">
        <v>43</v>
      </c>
      <c r="E65" s="41" t="s">
        <v>1830</v>
      </c>
      <c r="F65" s="41" t="s">
        <v>166</v>
      </c>
      <c r="G65" s="41" t="s">
        <v>58</v>
      </c>
      <c r="H65" s="41" t="s">
        <v>59</v>
      </c>
      <c r="I65" s="41" t="s">
        <v>223</v>
      </c>
      <c r="J65" s="41" t="s">
        <v>168</v>
      </c>
      <c r="K65" s="41" t="s">
        <v>244</v>
      </c>
      <c r="L65" s="41" t="s">
        <v>245</v>
      </c>
      <c r="M65" s="41" t="s">
        <v>3</v>
      </c>
      <c r="N65" s="42" t="s">
        <v>51</v>
      </c>
      <c r="O65" s="41" t="s">
        <v>52</v>
      </c>
      <c r="P65" s="43">
        <v>12</v>
      </c>
      <c r="Q65" s="44">
        <f>VLOOKUP(B65,'[2]School Detailed Data'!A$11:CF$439,84,FALSE)</f>
        <v>12</v>
      </c>
      <c r="R65" s="45">
        <f>VLOOKUP(B65,'[2]School Detailed Data'!A$11:CF$440,84,FALSE)</f>
        <v>12</v>
      </c>
      <c r="S65" s="46">
        <v>12</v>
      </c>
      <c r="T65" s="47">
        <v>12</v>
      </c>
      <c r="U65" s="43">
        <v>0</v>
      </c>
      <c r="V65" s="44">
        <f>VLOOKUP(B65,'[2]School Detailed Data'!A$11:CJ$440,88,FALSE)</f>
        <v>0</v>
      </c>
      <c r="W65" s="45">
        <f>VLOOKUP(B65,'[2]Student Without BRN'!Z$2:AB$431,3,FALSE)</f>
        <v>0</v>
      </c>
      <c r="X65" s="46">
        <v>0</v>
      </c>
      <c r="Y65" s="47">
        <v>0</v>
      </c>
      <c r="Z65" s="43">
        <f t="shared" ref="Z65:AC128" si="25">P65-U65</f>
        <v>12</v>
      </c>
      <c r="AA65" s="44">
        <f t="shared" si="24"/>
        <v>12</v>
      </c>
      <c r="AB65" s="45">
        <f t="shared" si="24"/>
        <v>12</v>
      </c>
      <c r="AC65" s="46">
        <f t="shared" si="24"/>
        <v>12</v>
      </c>
      <c r="AD65" s="47">
        <f t="shared" si="24"/>
        <v>12</v>
      </c>
      <c r="AE65" s="44">
        <f t="shared" si="4"/>
        <v>0</v>
      </c>
      <c r="AF65" s="45">
        <f>AB65-Z65</f>
        <v>0</v>
      </c>
      <c r="AG65" s="46">
        <f t="shared" si="6"/>
        <v>0</v>
      </c>
      <c r="AH65" s="47">
        <f t="shared" si="6"/>
        <v>0</v>
      </c>
      <c r="AI65" s="48">
        <v>8900</v>
      </c>
      <c r="AJ65" s="48">
        <f t="shared" si="7"/>
        <v>106800</v>
      </c>
      <c r="AK65" s="49">
        <f t="shared" si="22"/>
        <v>106800</v>
      </c>
      <c r="AL65" s="49"/>
      <c r="AM65" s="49"/>
      <c r="AN65" s="49">
        <f t="shared" si="9"/>
        <v>106800</v>
      </c>
      <c r="AO65" s="50">
        <f t="shared" si="16"/>
        <v>0</v>
      </c>
      <c r="AP65" s="51">
        <f t="shared" si="10"/>
        <v>0</v>
      </c>
      <c r="AQ65" s="52">
        <f t="shared" si="11"/>
        <v>0</v>
      </c>
      <c r="AR65" s="47">
        <f t="shared" si="12"/>
        <v>0</v>
      </c>
      <c r="AS65" s="53">
        <f t="shared" si="13"/>
        <v>0</v>
      </c>
      <c r="AT65" s="49"/>
      <c r="AU65" s="49">
        <f t="shared" si="0"/>
        <v>106800</v>
      </c>
      <c r="AV65" s="54">
        <f t="shared" si="1"/>
        <v>106800</v>
      </c>
      <c r="AW65" s="55"/>
      <c r="AX65" s="56">
        <f t="shared" si="20"/>
        <v>0</v>
      </c>
      <c r="AY65" s="57">
        <f t="shared" si="20"/>
        <v>0</v>
      </c>
      <c r="AZ65" s="47">
        <f t="shared" si="20"/>
        <v>0</v>
      </c>
      <c r="BA65" s="53">
        <f t="shared" si="20"/>
        <v>0</v>
      </c>
      <c r="BB65" s="81">
        <f t="shared" si="14"/>
        <v>106800</v>
      </c>
      <c r="BC65" s="58" t="s">
        <v>1827</v>
      </c>
    </row>
    <row r="66" spans="1:55" s="38" customFormat="1" ht="12.75" x14ac:dyDescent="0.2">
      <c r="A66" s="39">
        <f t="shared" si="15"/>
        <v>55</v>
      </c>
      <c r="B66" s="40" t="s">
        <v>307</v>
      </c>
      <c r="C66" s="41" t="s">
        <v>308</v>
      </c>
      <c r="D66" s="41" t="s">
        <v>43</v>
      </c>
      <c r="E66" s="41" t="s">
        <v>1830</v>
      </c>
      <c r="F66" s="41" t="s">
        <v>166</v>
      </c>
      <c r="G66" s="41" t="s">
        <v>58</v>
      </c>
      <c r="H66" s="41" t="s">
        <v>59</v>
      </c>
      <c r="I66" s="41" t="s">
        <v>167</v>
      </c>
      <c r="J66" s="41" t="s">
        <v>168</v>
      </c>
      <c r="K66" s="41" t="s">
        <v>309</v>
      </c>
      <c r="L66" s="41" t="s">
        <v>310</v>
      </c>
      <c r="M66" s="41" t="s">
        <v>3</v>
      </c>
      <c r="N66" s="42" t="s">
        <v>51</v>
      </c>
      <c r="O66" s="41" t="s">
        <v>52</v>
      </c>
      <c r="P66" s="43">
        <v>57</v>
      </c>
      <c r="Q66" s="44">
        <v>57</v>
      </c>
      <c r="R66" s="45">
        <f>VLOOKUP(B66,'[2]School Detailed Data'!A$11:CF$440,84,FALSE)</f>
        <v>58</v>
      </c>
      <c r="S66" s="46">
        <v>57</v>
      </c>
      <c r="T66" s="47">
        <v>57</v>
      </c>
      <c r="U66" s="43">
        <v>1</v>
      </c>
      <c r="V66" s="44">
        <f>VLOOKUP(B66,'[3]PS T3 1st New BRN'!$B$12:$S$104,18,FALSE)</f>
        <v>0</v>
      </c>
      <c r="W66" s="45">
        <f>VLOOKUP(B66,'[2]Student Without BRN'!Z$2:AB$431,3,FALSE)</f>
        <v>0</v>
      </c>
      <c r="X66" s="46">
        <v>0</v>
      </c>
      <c r="Y66" s="47">
        <v>0</v>
      </c>
      <c r="Z66" s="43">
        <f t="shared" si="25"/>
        <v>56</v>
      </c>
      <c r="AA66" s="44">
        <f t="shared" si="24"/>
        <v>57</v>
      </c>
      <c r="AB66" s="45">
        <f t="shared" si="24"/>
        <v>58</v>
      </c>
      <c r="AC66" s="46">
        <f t="shared" si="24"/>
        <v>57</v>
      </c>
      <c r="AD66" s="47">
        <f t="shared" si="24"/>
        <v>57</v>
      </c>
      <c r="AE66" s="44">
        <f t="shared" si="4"/>
        <v>1</v>
      </c>
      <c r="AF66" s="45">
        <f>AB66-AA66</f>
        <v>1</v>
      </c>
      <c r="AG66" s="46">
        <f t="shared" si="6"/>
        <v>-1</v>
      </c>
      <c r="AH66" s="47">
        <f t="shared" si="6"/>
        <v>0</v>
      </c>
      <c r="AI66" s="48">
        <v>8900</v>
      </c>
      <c r="AJ66" s="48">
        <f t="shared" si="7"/>
        <v>507300</v>
      </c>
      <c r="AK66" s="49">
        <f t="shared" si="22"/>
        <v>498400</v>
      </c>
      <c r="AL66" s="49">
        <f>VLOOKUP(B66,'[3]Tranche 1 Actual 2024'!$B$12:$S$367,18,FALSE)</f>
        <v>170880</v>
      </c>
      <c r="AM66" s="49">
        <f>VLOOKUP(B66,'[3]Tranche 2 Actual 2024'!$B$12:$U$343,20,FALSE)</f>
        <v>170880</v>
      </c>
      <c r="AN66" s="49">
        <f t="shared" si="9"/>
        <v>156640</v>
      </c>
      <c r="AO66" s="50">
        <f t="shared" si="16"/>
        <v>8900</v>
      </c>
      <c r="AP66" s="51">
        <f t="shared" si="10"/>
        <v>8900</v>
      </c>
      <c r="AQ66" s="52">
        <f t="shared" si="11"/>
        <v>-8900</v>
      </c>
      <c r="AR66" s="47">
        <f t="shared" si="12"/>
        <v>0</v>
      </c>
      <c r="AS66" s="60">
        <f t="shared" si="13"/>
        <v>-8900</v>
      </c>
      <c r="AT66" s="49"/>
      <c r="AU66" s="49">
        <f t="shared" si="0"/>
        <v>156640</v>
      </c>
      <c r="AV66" s="54">
        <f t="shared" si="1"/>
        <v>156640</v>
      </c>
      <c r="AW66" s="55">
        <f>IF(AO66&gt;=0,AO66,0)</f>
        <v>8900</v>
      </c>
      <c r="AX66" s="56">
        <f t="shared" si="20"/>
        <v>8900</v>
      </c>
      <c r="AY66" s="57">
        <f t="shared" si="20"/>
        <v>0</v>
      </c>
      <c r="AZ66" s="47">
        <f t="shared" si="20"/>
        <v>0</v>
      </c>
      <c r="BA66" s="53">
        <f t="shared" si="20"/>
        <v>0</v>
      </c>
      <c r="BB66" s="81">
        <f t="shared" si="14"/>
        <v>516200</v>
      </c>
      <c r="BC66" s="58" t="s">
        <v>1825</v>
      </c>
    </row>
    <row r="67" spans="1:55" s="38" customFormat="1" ht="12.75" x14ac:dyDescent="0.2">
      <c r="A67" s="39">
        <f t="shared" si="15"/>
        <v>56</v>
      </c>
      <c r="B67" s="59" t="s">
        <v>519</v>
      </c>
      <c r="C67" s="41" t="s">
        <v>520</v>
      </c>
      <c r="D67" s="41" t="s">
        <v>43</v>
      </c>
      <c r="E67" s="41" t="s">
        <v>1830</v>
      </c>
      <c r="F67" s="41" t="s">
        <v>166</v>
      </c>
      <c r="G67" s="41" t="s">
        <v>58</v>
      </c>
      <c r="H67" s="41" t="s">
        <v>59</v>
      </c>
      <c r="I67" s="41" t="s">
        <v>521</v>
      </c>
      <c r="J67" s="41" t="s">
        <v>168</v>
      </c>
      <c r="K67" s="41" t="s">
        <v>522</v>
      </c>
      <c r="L67" s="41" t="s">
        <v>523</v>
      </c>
      <c r="M67" s="41" t="s">
        <v>3</v>
      </c>
      <c r="N67" s="42" t="s">
        <v>51</v>
      </c>
      <c r="O67" s="41" t="s">
        <v>52</v>
      </c>
      <c r="P67" s="43">
        <v>32</v>
      </c>
      <c r="Q67" s="44">
        <f>VLOOKUP(B67,'[2]School Detailed Data'!A$11:CF$439,84,FALSE)</f>
        <v>32</v>
      </c>
      <c r="R67" s="45">
        <f>VLOOKUP(B67,'[2]School Detailed Data'!A$11:CF$440,84,FALSE)</f>
        <v>32</v>
      </c>
      <c r="S67" s="46">
        <v>32</v>
      </c>
      <c r="T67" s="47">
        <v>32</v>
      </c>
      <c r="U67" s="43">
        <v>1</v>
      </c>
      <c r="V67" s="44">
        <f>VLOOKUP(B67,'[2]School Detailed Data'!A$11:CJ$440,88,FALSE)</f>
        <v>2</v>
      </c>
      <c r="W67" s="45">
        <f>VLOOKUP(B67,'[2]Student Without BRN'!Z$2:AB$431,3,FALSE)</f>
        <v>1</v>
      </c>
      <c r="X67" s="46">
        <v>1</v>
      </c>
      <c r="Y67" s="47">
        <v>1</v>
      </c>
      <c r="Z67" s="43">
        <f t="shared" si="25"/>
        <v>31</v>
      </c>
      <c r="AA67" s="44">
        <f t="shared" si="24"/>
        <v>30</v>
      </c>
      <c r="AB67" s="45">
        <f t="shared" si="24"/>
        <v>31</v>
      </c>
      <c r="AC67" s="46">
        <f t="shared" si="24"/>
        <v>31</v>
      </c>
      <c r="AD67" s="47">
        <f t="shared" si="24"/>
        <v>31</v>
      </c>
      <c r="AE67" s="44">
        <f t="shared" si="4"/>
        <v>-1</v>
      </c>
      <c r="AF67" s="45">
        <f>AB67-Z67</f>
        <v>0</v>
      </c>
      <c r="AG67" s="46">
        <f t="shared" si="6"/>
        <v>0</v>
      </c>
      <c r="AH67" s="47">
        <f t="shared" si="6"/>
        <v>0</v>
      </c>
      <c r="AI67" s="48">
        <v>8900</v>
      </c>
      <c r="AJ67" s="48">
        <f t="shared" si="7"/>
        <v>284800</v>
      </c>
      <c r="AK67" s="49">
        <f t="shared" si="22"/>
        <v>275900</v>
      </c>
      <c r="AL67" s="49">
        <f>VLOOKUP(B67,'[3]Tranche 1 Actual 2024'!$B$12:$S$367,18,FALSE)</f>
        <v>98790</v>
      </c>
      <c r="AM67" s="49">
        <f>VLOOKUP(B67,'[3]Tranche 2 Actual 2024'!$B$12:$U$343,20,FALSE)</f>
        <v>98790</v>
      </c>
      <c r="AN67" s="49">
        <f t="shared" si="9"/>
        <v>78320</v>
      </c>
      <c r="AO67" s="50">
        <f t="shared" si="16"/>
        <v>-8900</v>
      </c>
      <c r="AP67" s="51">
        <f t="shared" si="10"/>
        <v>0</v>
      </c>
      <c r="AQ67" s="52">
        <f t="shared" si="11"/>
        <v>0</v>
      </c>
      <c r="AR67" s="47">
        <f t="shared" si="12"/>
        <v>0</v>
      </c>
      <c r="AS67" s="53">
        <f t="shared" si="13"/>
        <v>8900</v>
      </c>
      <c r="AT67" s="49"/>
      <c r="AU67" s="49">
        <f t="shared" si="0"/>
        <v>78320</v>
      </c>
      <c r="AV67" s="54">
        <f t="shared" si="1"/>
        <v>78320</v>
      </c>
      <c r="AW67" s="55"/>
      <c r="AX67" s="56">
        <f t="shared" si="20"/>
        <v>0</v>
      </c>
      <c r="AY67" s="57">
        <f t="shared" si="20"/>
        <v>0</v>
      </c>
      <c r="AZ67" s="47">
        <f t="shared" si="20"/>
        <v>0</v>
      </c>
      <c r="BA67" s="53">
        <f t="shared" si="20"/>
        <v>8900</v>
      </c>
      <c r="BB67" s="81">
        <f t="shared" si="14"/>
        <v>284800</v>
      </c>
      <c r="BC67" s="58" t="s">
        <v>1825</v>
      </c>
    </row>
    <row r="68" spans="1:55" s="38" customFormat="1" ht="12.75" x14ac:dyDescent="0.2">
      <c r="A68" s="39">
        <f t="shared" si="15"/>
        <v>57</v>
      </c>
      <c r="B68" s="40" t="s">
        <v>384</v>
      </c>
      <c r="C68" s="41" t="s">
        <v>385</v>
      </c>
      <c r="D68" s="41" t="s">
        <v>43</v>
      </c>
      <c r="E68" s="41" t="s">
        <v>1830</v>
      </c>
      <c r="F68" s="41" t="s">
        <v>166</v>
      </c>
      <c r="G68" s="41" t="s">
        <v>58</v>
      </c>
      <c r="H68" s="41" t="s">
        <v>59</v>
      </c>
      <c r="I68" s="41" t="s">
        <v>167</v>
      </c>
      <c r="J68" s="41" t="s">
        <v>168</v>
      </c>
      <c r="K68" s="41" t="s">
        <v>386</v>
      </c>
      <c r="L68" s="41" t="s">
        <v>387</v>
      </c>
      <c r="M68" s="41" t="s">
        <v>3</v>
      </c>
      <c r="N68" s="42" t="s">
        <v>51</v>
      </c>
      <c r="O68" s="41" t="s">
        <v>52</v>
      </c>
      <c r="P68" s="43">
        <v>128</v>
      </c>
      <c r="Q68" s="44">
        <v>128</v>
      </c>
      <c r="R68" s="45">
        <f>VLOOKUP(B68,'[2]School Detailed Data'!A$11:CF$440,84,FALSE)</f>
        <v>128</v>
      </c>
      <c r="S68" s="46">
        <v>128</v>
      </c>
      <c r="T68" s="47">
        <v>128</v>
      </c>
      <c r="U68" s="43">
        <v>30</v>
      </c>
      <c r="V68" s="44">
        <f>VLOOKUP(B68,'[3]PS T3 1st New BRN'!$B$12:$S$104,18,FALSE)</f>
        <v>22</v>
      </c>
      <c r="W68" s="45">
        <f>VLOOKUP(B68,'[2]Student Without BRN'!Z$2:AB$431,3,FALSE)</f>
        <v>22</v>
      </c>
      <c r="X68" s="46">
        <v>22</v>
      </c>
      <c r="Y68" s="47">
        <v>22</v>
      </c>
      <c r="Z68" s="43">
        <f t="shared" si="25"/>
        <v>98</v>
      </c>
      <c r="AA68" s="44">
        <f t="shared" si="24"/>
        <v>106</v>
      </c>
      <c r="AB68" s="45">
        <f t="shared" si="24"/>
        <v>106</v>
      </c>
      <c r="AC68" s="46">
        <f t="shared" si="24"/>
        <v>106</v>
      </c>
      <c r="AD68" s="47">
        <f t="shared" si="24"/>
        <v>106</v>
      </c>
      <c r="AE68" s="44">
        <f t="shared" si="4"/>
        <v>8</v>
      </c>
      <c r="AF68" s="45">
        <f>AB68-AA68</f>
        <v>0</v>
      </c>
      <c r="AG68" s="46">
        <f t="shared" si="6"/>
        <v>0</v>
      </c>
      <c r="AH68" s="47">
        <f t="shared" si="6"/>
        <v>0</v>
      </c>
      <c r="AI68" s="48">
        <v>8900</v>
      </c>
      <c r="AJ68" s="48">
        <f t="shared" si="7"/>
        <v>1139200</v>
      </c>
      <c r="AK68" s="49">
        <f t="shared" si="22"/>
        <v>872200</v>
      </c>
      <c r="AL68" s="49">
        <f>VLOOKUP(B68,'[3]Tranche 1 Actual 2024'!$B$12:$S$367,18,FALSE)</f>
        <v>192240</v>
      </c>
      <c r="AM68" s="49">
        <f>VLOOKUP(B68,'[3]Tranche 2 Actual 2024'!$B$12:$U$343,20,FALSE)</f>
        <v>192240</v>
      </c>
      <c r="AN68" s="49">
        <f t="shared" si="9"/>
        <v>487720</v>
      </c>
      <c r="AO68" s="50">
        <f t="shared" si="16"/>
        <v>71200</v>
      </c>
      <c r="AP68" s="51">
        <f t="shared" si="10"/>
        <v>0</v>
      </c>
      <c r="AQ68" s="52">
        <f t="shared" si="11"/>
        <v>0</v>
      </c>
      <c r="AR68" s="47">
        <f t="shared" si="12"/>
        <v>0</v>
      </c>
      <c r="AS68" s="53">
        <f t="shared" si="13"/>
        <v>195800</v>
      </c>
      <c r="AT68" s="49"/>
      <c r="AU68" s="49">
        <f t="shared" si="0"/>
        <v>487720</v>
      </c>
      <c r="AV68" s="54">
        <f t="shared" si="1"/>
        <v>487720</v>
      </c>
      <c r="AW68" s="55">
        <f>IF(AO68&gt;=0,AO68,0)</f>
        <v>71200</v>
      </c>
      <c r="AX68" s="56">
        <f t="shared" si="20"/>
        <v>0</v>
      </c>
      <c r="AY68" s="57">
        <f t="shared" si="20"/>
        <v>0</v>
      </c>
      <c r="AZ68" s="47">
        <f t="shared" si="20"/>
        <v>0</v>
      </c>
      <c r="BA68" s="53">
        <f t="shared" si="20"/>
        <v>195800</v>
      </c>
      <c r="BB68" s="81">
        <f t="shared" si="14"/>
        <v>1139200</v>
      </c>
      <c r="BC68" s="58" t="s">
        <v>1825</v>
      </c>
    </row>
    <row r="69" spans="1:55" s="38" customFormat="1" ht="12.75" x14ac:dyDescent="0.2">
      <c r="A69" s="39">
        <f t="shared" si="15"/>
        <v>58</v>
      </c>
      <c r="B69" s="59" t="s">
        <v>311</v>
      </c>
      <c r="C69" s="41" t="s">
        <v>312</v>
      </c>
      <c r="D69" s="41" t="s">
        <v>43</v>
      </c>
      <c r="E69" s="41" t="s">
        <v>1830</v>
      </c>
      <c r="F69" s="41" t="s">
        <v>166</v>
      </c>
      <c r="G69" s="41" t="s">
        <v>58</v>
      </c>
      <c r="H69" s="41" t="s">
        <v>59</v>
      </c>
      <c r="I69" s="41" t="s">
        <v>167</v>
      </c>
      <c r="J69" s="41" t="s">
        <v>168</v>
      </c>
      <c r="K69" s="41" t="s">
        <v>313</v>
      </c>
      <c r="L69" s="41" t="s">
        <v>314</v>
      </c>
      <c r="M69" s="41" t="s">
        <v>3</v>
      </c>
      <c r="N69" s="42" t="s">
        <v>51</v>
      </c>
      <c r="O69" s="41" t="s">
        <v>76</v>
      </c>
      <c r="P69" s="43">
        <v>48</v>
      </c>
      <c r="Q69" s="44">
        <f>VLOOKUP(B69,'[2]School Detailed Data'!A$11:CF$439,84,FALSE)</f>
        <v>48</v>
      </c>
      <c r="R69" s="45">
        <f>VLOOKUP(B69,'[2]School Detailed Data'!A$11:CF$440,84,FALSE)</f>
        <v>48</v>
      </c>
      <c r="S69" s="46">
        <v>48</v>
      </c>
      <c r="T69" s="47">
        <v>48</v>
      </c>
      <c r="U69" s="43">
        <v>0</v>
      </c>
      <c r="V69" s="44">
        <f>VLOOKUP(B69,'[2]School Detailed Data'!A$11:CJ$440,88,FALSE)</f>
        <v>14</v>
      </c>
      <c r="W69" s="45">
        <f>VLOOKUP(B69,'[2]Student Without BRN'!Z$2:AB$431,3,FALSE)</f>
        <v>0</v>
      </c>
      <c r="X69" s="46">
        <v>0</v>
      </c>
      <c r="Y69" s="47">
        <v>0</v>
      </c>
      <c r="Z69" s="43">
        <f t="shared" si="25"/>
        <v>48</v>
      </c>
      <c r="AA69" s="44">
        <f t="shared" si="24"/>
        <v>34</v>
      </c>
      <c r="AB69" s="45">
        <f t="shared" si="24"/>
        <v>48</v>
      </c>
      <c r="AC69" s="46">
        <f t="shared" si="24"/>
        <v>48</v>
      </c>
      <c r="AD69" s="47">
        <f t="shared" si="24"/>
        <v>48</v>
      </c>
      <c r="AE69" s="44">
        <f t="shared" si="4"/>
        <v>-14</v>
      </c>
      <c r="AF69" s="45">
        <f t="shared" si="5"/>
        <v>0</v>
      </c>
      <c r="AG69" s="46">
        <f t="shared" si="6"/>
        <v>0</v>
      </c>
      <c r="AH69" s="47">
        <f t="shared" si="6"/>
        <v>0</v>
      </c>
      <c r="AI69" s="48">
        <v>8900</v>
      </c>
      <c r="AJ69" s="48">
        <f t="shared" si="7"/>
        <v>427200</v>
      </c>
      <c r="AK69" s="49">
        <f t="shared" si="22"/>
        <v>427200</v>
      </c>
      <c r="AL69" s="49">
        <f>VLOOKUP(B69,'[3]Tranche 1 Actual 2024'!$B$12:$S$367,18,FALSE)</f>
        <v>168210</v>
      </c>
      <c r="AM69" s="49">
        <f>VLOOKUP(B69,'[3]Tranche 2 Actual 2024'!$B$12:$U$343,20,FALSE)</f>
        <v>168210</v>
      </c>
      <c r="AN69" s="49">
        <f t="shared" si="9"/>
        <v>90780</v>
      </c>
      <c r="AO69" s="50">
        <f t="shared" si="16"/>
        <v>-124600</v>
      </c>
      <c r="AP69" s="51">
        <f t="shared" si="10"/>
        <v>0</v>
      </c>
      <c r="AQ69" s="52">
        <f t="shared" si="11"/>
        <v>0</v>
      </c>
      <c r="AR69" s="47">
        <f t="shared" si="12"/>
        <v>0</v>
      </c>
      <c r="AS69" s="53">
        <f t="shared" si="13"/>
        <v>0</v>
      </c>
      <c r="AT69" s="49"/>
      <c r="AU69" s="49">
        <f t="shared" si="0"/>
        <v>90780</v>
      </c>
      <c r="AV69" s="54">
        <f t="shared" si="1"/>
        <v>90780</v>
      </c>
      <c r="AW69" s="55"/>
      <c r="AX69" s="56">
        <f t="shared" si="20"/>
        <v>0</v>
      </c>
      <c r="AY69" s="57">
        <f t="shared" si="20"/>
        <v>0</v>
      </c>
      <c r="AZ69" s="47">
        <f t="shared" si="20"/>
        <v>0</v>
      </c>
      <c r="BA69" s="53">
        <f t="shared" si="20"/>
        <v>0</v>
      </c>
      <c r="BB69" s="81">
        <f t="shared" si="14"/>
        <v>427200</v>
      </c>
      <c r="BC69" s="58" t="s">
        <v>1825</v>
      </c>
    </row>
    <row r="70" spans="1:55" s="38" customFormat="1" ht="12.75" x14ac:dyDescent="0.2">
      <c r="A70" s="39">
        <f t="shared" si="15"/>
        <v>59</v>
      </c>
      <c r="B70" s="40" t="s">
        <v>315</v>
      </c>
      <c r="C70" s="41" t="s">
        <v>316</v>
      </c>
      <c r="D70" s="41" t="s">
        <v>56</v>
      </c>
      <c r="E70" s="41" t="s">
        <v>1830</v>
      </c>
      <c r="F70" s="41" t="s">
        <v>166</v>
      </c>
      <c r="G70" s="41" t="s">
        <v>58</v>
      </c>
      <c r="H70" s="41" t="s">
        <v>59</v>
      </c>
      <c r="I70" s="41" t="s">
        <v>167</v>
      </c>
      <c r="J70" s="41" t="s">
        <v>168</v>
      </c>
      <c r="K70" s="41" t="s">
        <v>317</v>
      </c>
      <c r="L70" s="41" t="s">
        <v>318</v>
      </c>
      <c r="M70" s="41" t="s">
        <v>3</v>
      </c>
      <c r="N70" s="42" t="s">
        <v>51</v>
      </c>
      <c r="O70" s="41" t="s">
        <v>52</v>
      </c>
      <c r="P70" s="43">
        <v>121</v>
      </c>
      <c r="Q70" s="44">
        <f>VLOOKUP(B70,'[2]School Detailed Data'!A$11:CF$439,84,FALSE)</f>
        <v>121</v>
      </c>
      <c r="R70" s="45">
        <f>VLOOKUP(B70,'[2]School Detailed Data'!A$11:CF$440,84,FALSE)</f>
        <v>121</v>
      </c>
      <c r="S70" s="46">
        <v>121</v>
      </c>
      <c r="T70" s="47">
        <v>121</v>
      </c>
      <c r="U70" s="43">
        <v>0</v>
      </c>
      <c r="V70" s="44">
        <f>VLOOKUP(B70,'[2]School Detailed Data'!A$11:CJ$440,88,FALSE)</f>
        <v>7</v>
      </c>
      <c r="W70" s="45">
        <f>VLOOKUP(B70,'[2]Student Without BRN'!Z$2:AB$431,3,FALSE)</f>
        <v>0</v>
      </c>
      <c r="X70" s="46">
        <v>0</v>
      </c>
      <c r="Y70" s="47">
        <v>0</v>
      </c>
      <c r="Z70" s="43">
        <f t="shared" si="25"/>
        <v>121</v>
      </c>
      <c r="AA70" s="44">
        <f t="shared" si="24"/>
        <v>114</v>
      </c>
      <c r="AB70" s="45">
        <f t="shared" si="24"/>
        <v>121</v>
      </c>
      <c r="AC70" s="46">
        <f t="shared" si="24"/>
        <v>121</v>
      </c>
      <c r="AD70" s="47">
        <f t="shared" si="24"/>
        <v>121</v>
      </c>
      <c r="AE70" s="44">
        <f t="shared" si="4"/>
        <v>-7</v>
      </c>
      <c r="AF70" s="45">
        <f t="shared" si="5"/>
        <v>0</v>
      </c>
      <c r="AG70" s="46">
        <f t="shared" si="6"/>
        <v>0</v>
      </c>
      <c r="AH70" s="47">
        <f t="shared" si="6"/>
        <v>0</v>
      </c>
      <c r="AI70" s="48">
        <v>8900</v>
      </c>
      <c r="AJ70" s="48">
        <f t="shared" si="7"/>
        <v>1076900</v>
      </c>
      <c r="AK70" s="49">
        <f t="shared" si="22"/>
        <v>1076900</v>
      </c>
      <c r="AL70" s="49">
        <f>VLOOKUP(B70,'[3]Tranche 1 Actual 2024'!$B$12:$S$367,18,FALSE)</f>
        <v>309720</v>
      </c>
      <c r="AM70" s="49">
        <f>VLOOKUP(B70,'[3]Tranche 2 Actual 2024'!$B$12:$U$343,20,FALSE)</f>
        <v>309720</v>
      </c>
      <c r="AN70" s="49">
        <f t="shared" si="9"/>
        <v>457460</v>
      </c>
      <c r="AO70" s="50">
        <f t="shared" si="16"/>
        <v>-62300</v>
      </c>
      <c r="AP70" s="51">
        <f t="shared" si="10"/>
        <v>0</v>
      </c>
      <c r="AQ70" s="52">
        <f t="shared" si="11"/>
        <v>0</v>
      </c>
      <c r="AR70" s="47">
        <f t="shared" si="12"/>
        <v>0</v>
      </c>
      <c r="AS70" s="53">
        <f t="shared" si="13"/>
        <v>0</v>
      </c>
      <c r="AT70" s="49"/>
      <c r="AU70" s="49">
        <f t="shared" si="0"/>
        <v>457460</v>
      </c>
      <c r="AV70" s="54">
        <f t="shared" si="1"/>
        <v>457460</v>
      </c>
      <c r="AW70" s="55"/>
      <c r="AX70" s="56">
        <f t="shared" si="20"/>
        <v>0</v>
      </c>
      <c r="AY70" s="57">
        <f t="shared" si="20"/>
        <v>0</v>
      </c>
      <c r="AZ70" s="47">
        <f t="shared" si="20"/>
        <v>0</v>
      </c>
      <c r="BA70" s="53">
        <f t="shared" si="20"/>
        <v>0</v>
      </c>
      <c r="BB70" s="81">
        <f t="shared" si="14"/>
        <v>1076900</v>
      </c>
      <c r="BC70" s="58" t="s">
        <v>1825</v>
      </c>
    </row>
    <row r="71" spans="1:55" s="38" customFormat="1" ht="12.75" x14ac:dyDescent="0.2">
      <c r="A71" s="39">
        <f t="shared" si="15"/>
        <v>60</v>
      </c>
      <c r="B71" s="59" t="s">
        <v>319</v>
      </c>
      <c r="C71" s="41" t="s">
        <v>320</v>
      </c>
      <c r="D71" s="41" t="s">
        <v>43</v>
      </c>
      <c r="E71" s="41" t="s">
        <v>1824</v>
      </c>
      <c r="F71" s="41" t="s">
        <v>44</v>
      </c>
      <c r="G71" s="41" t="s">
        <v>45</v>
      </c>
      <c r="H71" s="41" t="s">
        <v>46</v>
      </c>
      <c r="I71" s="41" t="s">
        <v>167</v>
      </c>
      <c r="J71" s="41" t="s">
        <v>168</v>
      </c>
      <c r="K71" s="41" t="s">
        <v>321</v>
      </c>
      <c r="L71" s="41" t="s">
        <v>322</v>
      </c>
      <c r="M71" s="41" t="s">
        <v>3</v>
      </c>
      <c r="N71" s="42" t="s">
        <v>51</v>
      </c>
      <c r="O71" s="41" t="s">
        <v>52</v>
      </c>
      <c r="P71" s="43">
        <v>49</v>
      </c>
      <c r="Q71" s="44">
        <v>49</v>
      </c>
      <c r="R71" s="45">
        <f>VLOOKUP(B71,'[2]School Detailed Data'!A$11:CF$440,84,FALSE)</f>
        <v>49</v>
      </c>
      <c r="S71" s="46">
        <v>49</v>
      </c>
      <c r="T71" s="47">
        <v>49</v>
      </c>
      <c r="U71" s="43">
        <v>6</v>
      </c>
      <c r="V71" s="44">
        <f>VLOOKUP(B71,'[3]PS T3 1st New BRN'!$B$12:$S$104,18,FALSE)</f>
        <v>5</v>
      </c>
      <c r="W71" s="45">
        <f>VLOOKUP(B71,'[2]Student Without BRN'!Z$2:AB$431,3,FALSE)</f>
        <v>5</v>
      </c>
      <c r="X71" s="46">
        <v>5</v>
      </c>
      <c r="Y71" s="47">
        <v>5</v>
      </c>
      <c r="Z71" s="43">
        <f t="shared" si="25"/>
        <v>43</v>
      </c>
      <c r="AA71" s="44">
        <f t="shared" si="24"/>
        <v>44</v>
      </c>
      <c r="AB71" s="45">
        <f t="shared" si="24"/>
        <v>44</v>
      </c>
      <c r="AC71" s="46">
        <f t="shared" si="24"/>
        <v>44</v>
      </c>
      <c r="AD71" s="47">
        <f t="shared" si="24"/>
        <v>44</v>
      </c>
      <c r="AE71" s="44">
        <f t="shared" si="4"/>
        <v>1</v>
      </c>
      <c r="AF71" s="45">
        <f t="shared" si="5"/>
        <v>1</v>
      </c>
      <c r="AG71" s="46">
        <f t="shared" si="6"/>
        <v>0</v>
      </c>
      <c r="AH71" s="47">
        <f t="shared" si="6"/>
        <v>0</v>
      </c>
      <c r="AI71" s="48">
        <v>8900</v>
      </c>
      <c r="AJ71" s="48">
        <f t="shared" si="7"/>
        <v>436100</v>
      </c>
      <c r="AK71" s="49">
        <f t="shared" si="22"/>
        <v>382700</v>
      </c>
      <c r="AL71" s="49">
        <f>VLOOKUP(B71,'[3]Tranche 1 Actual 2024'!$B$12:$S$367,18,FALSE)</f>
        <v>128160</v>
      </c>
      <c r="AM71" s="49">
        <f>VLOOKUP(B71,'[3]Tranche 2 Actual 2024'!$B$12:$U$343,20,FALSE)</f>
        <v>128160</v>
      </c>
      <c r="AN71" s="49">
        <f t="shared" si="9"/>
        <v>126380</v>
      </c>
      <c r="AO71" s="50">
        <f t="shared" si="16"/>
        <v>8900</v>
      </c>
      <c r="AP71" s="51">
        <f t="shared" si="10"/>
        <v>8900</v>
      </c>
      <c r="AQ71" s="52">
        <f t="shared" si="11"/>
        <v>0</v>
      </c>
      <c r="AR71" s="47">
        <f t="shared" si="12"/>
        <v>0</v>
      </c>
      <c r="AS71" s="53">
        <f t="shared" si="13"/>
        <v>35600</v>
      </c>
      <c r="AT71" s="49"/>
      <c r="AU71" s="49">
        <f t="shared" si="0"/>
        <v>126380</v>
      </c>
      <c r="AV71" s="54">
        <f t="shared" si="1"/>
        <v>126380</v>
      </c>
      <c r="AW71" s="55">
        <f>IF(AO71&gt;=0,AO71,0)</f>
        <v>8900</v>
      </c>
      <c r="AX71" s="56">
        <f t="shared" si="20"/>
        <v>8900</v>
      </c>
      <c r="AY71" s="57">
        <f t="shared" si="20"/>
        <v>0</v>
      </c>
      <c r="AZ71" s="47">
        <f t="shared" si="20"/>
        <v>0</v>
      </c>
      <c r="BA71" s="53">
        <f t="shared" si="20"/>
        <v>35600</v>
      </c>
      <c r="BB71" s="81">
        <f t="shared" si="14"/>
        <v>436100</v>
      </c>
      <c r="BC71" s="58" t="s">
        <v>1825</v>
      </c>
    </row>
    <row r="72" spans="1:55" s="38" customFormat="1" ht="12.75" x14ac:dyDescent="0.2">
      <c r="A72" s="39">
        <f t="shared" si="15"/>
        <v>61</v>
      </c>
      <c r="B72" s="59" t="s">
        <v>491</v>
      </c>
      <c r="C72" s="41" t="s">
        <v>492</v>
      </c>
      <c r="D72" s="41" t="s">
        <v>43</v>
      </c>
      <c r="E72" s="41" t="s">
        <v>1828</v>
      </c>
      <c r="F72" s="41" t="s">
        <v>68</v>
      </c>
      <c r="G72" s="41" t="s">
        <v>45</v>
      </c>
      <c r="H72" s="41" t="s">
        <v>46</v>
      </c>
      <c r="I72" s="41" t="s">
        <v>167</v>
      </c>
      <c r="J72" s="41" t="s">
        <v>168</v>
      </c>
      <c r="K72" s="41" t="s">
        <v>493</v>
      </c>
      <c r="L72" s="41" t="s">
        <v>494</v>
      </c>
      <c r="M72" s="41" t="s">
        <v>3</v>
      </c>
      <c r="N72" s="42" t="s">
        <v>51</v>
      </c>
      <c r="O72" s="41" t="s">
        <v>52</v>
      </c>
      <c r="P72" s="43">
        <v>394</v>
      </c>
      <c r="Q72" s="44">
        <v>394</v>
      </c>
      <c r="R72" s="45">
        <f>VLOOKUP(B72,'[2]School Detailed Data'!A$11:CF$440,84,FALSE)</f>
        <v>394</v>
      </c>
      <c r="S72" s="46">
        <v>394</v>
      </c>
      <c r="T72" s="47">
        <v>394</v>
      </c>
      <c r="U72" s="43">
        <v>11</v>
      </c>
      <c r="V72" s="44">
        <f>VLOOKUP(B72,'[3]PS T3 1st New BRN'!$B$12:$S$104,18,FALSE)</f>
        <v>5</v>
      </c>
      <c r="W72" s="45">
        <f>VLOOKUP(B72,'[2]Student Without BRN'!Z$2:AB$431,3,FALSE)</f>
        <v>5</v>
      </c>
      <c r="X72" s="46">
        <v>5</v>
      </c>
      <c r="Y72" s="47">
        <v>5</v>
      </c>
      <c r="Z72" s="43">
        <f t="shared" si="25"/>
        <v>383</v>
      </c>
      <c r="AA72" s="44">
        <f t="shared" si="24"/>
        <v>389</v>
      </c>
      <c r="AB72" s="45">
        <f t="shared" si="24"/>
        <v>389</v>
      </c>
      <c r="AC72" s="46">
        <f t="shared" si="24"/>
        <v>389</v>
      </c>
      <c r="AD72" s="47">
        <f t="shared" si="24"/>
        <v>389</v>
      </c>
      <c r="AE72" s="44">
        <f t="shared" si="4"/>
        <v>6</v>
      </c>
      <c r="AF72" s="45">
        <f>AB72-AA72</f>
        <v>0</v>
      </c>
      <c r="AG72" s="46">
        <f t="shared" si="6"/>
        <v>0</v>
      </c>
      <c r="AH72" s="47">
        <f t="shared" si="6"/>
        <v>0</v>
      </c>
      <c r="AI72" s="48">
        <v>8900</v>
      </c>
      <c r="AJ72" s="48">
        <f t="shared" si="7"/>
        <v>3506600</v>
      </c>
      <c r="AK72" s="49">
        <f t="shared" si="22"/>
        <v>3408700</v>
      </c>
      <c r="AL72" s="49">
        <f>VLOOKUP(B72,'[3]Tranche 1 Actual 2024'!$B$12:$S$367,18,FALSE)</f>
        <v>921150</v>
      </c>
      <c r="AM72" s="49">
        <f>VLOOKUP(B72,'[3]Tranche 2 Actual 2024'!$B$12:$U$343,20,FALSE)</f>
        <v>921150</v>
      </c>
      <c r="AN72" s="49">
        <f t="shared" si="9"/>
        <v>1566400</v>
      </c>
      <c r="AO72" s="50">
        <f t="shared" si="16"/>
        <v>53400</v>
      </c>
      <c r="AP72" s="51">
        <f t="shared" si="10"/>
        <v>0</v>
      </c>
      <c r="AQ72" s="52">
        <f t="shared" si="11"/>
        <v>0</v>
      </c>
      <c r="AR72" s="47">
        <f t="shared" si="12"/>
        <v>0</v>
      </c>
      <c r="AS72" s="53">
        <f t="shared" si="13"/>
        <v>44500</v>
      </c>
      <c r="AT72" s="49"/>
      <c r="AU72" s="49">
        <f t="shared" si="0"/>
        <v>1566400</v>
      </c>
      <c r="AV72" s="54">
        <f t="shared" si="1"/>
        <v>1566400</v>
      </c>
      <c r="AW72" s="55">
        <f>IF(AO72&gt;=0,AO72,0)</f>
        <v>53400</v>
      </c>
      <c r="AX72" s="56">
        <f t="shared" si="20"/>
        <v>0</v>
      </c>
      <c r="AY72" s="57">
        <f t="shared" si="20"/>
        <v>0</v>
      </c>
      <c r="AZ72" s="47">
        <f t="shared" si="20"/>
        <v>0</v>
      </c>
      <c r="BA72" s="53">
        <f t="shared" si="20"/>
        <v>44500</v>
      </c>
      <c r="BB72" s="81">
        <f t="shared" si="14"/>
        <v>3506600</v>
      </c>
      <c r="BC72" s="58" t="s">
        <v>1825</v>
      </c>
    </row>
    <row r="73" spans="1:55" s="38" customFormat="1" ht="12.75" x14ac:dyDescent="0.2">
      <c r="A73" s="39">
        <f t="shared" si="15"/>
        <v>62</v>
      </c>
      <c r="B73" s="40" t="s">
        <v>173</v>
      </c>
      <c r="C73" s="41" t="s">
        <v>174</v>
      </c>
      <c r="D73" s="41" t="s">
        <v>56</v>
      </c>
      <c r="E73" s="41" t="s">
        <v>1830</v>
      </c>
      <c r="F73" s="41" t="s">
        <v>166</v>
      </c>
      <c r="G73" s="41" t="s">
        <v>58</v>
      </c>
      <c r="H73" s="41" t="s">
        <v>59</v>
      </c>
      <c r="I73" s="41" t="s">
        <v>167</v>
      </c>
      <c r="J73" s="41" t="s">
        <v>168</v>
      </c>
      <c r="K73" s="41" t="s">
        <v>175</v>
      </c>
      <c r="L73" s="41" t="s">
        <v>176</v>
      </c>
      <c r="M73" s="41" t="s">
        <v>3</v>
      </c>
      <c r="N73" s="42" t="s">
        <v>51</v>
      </c>
      <c r="O73" s="41" t="s">
        <v>76</v>
      </c>
      <c r="P73" s="43">
        <v>376</v>
      </c>
      <c r="Q73" s="44">
        <v>376</v>
      </c>
      <c r="R73" s="45">
        <f>VLOOKUP(B73,'[2]School Detailed Data'!A$11:CF$440,84,FALSE)</f>
        <v>378</v>
      </c>
      <c r="S73" s="46">
        <v>378</v>
      </c>
      <c r="T73" s="47">
        <v>378</v>
      </c>
      <c r="U73" s="43">
        <v>13</v>
      </c>
      <c r="V73" s="44">
        <f>VLOOKUP(B73,'[3]PS T3 1st New BRN'!$B$12:$S$104,18,FALSE)</f>
        <v>11</v>
      </c>
      <c r="W73" s="45">
        <f>VLOOKUP(B73,'[2]Student Without BRN'!Z$2:AB$431,3,FALSE)</f>
        <v>11</v>
      </c>
      <c r="X73" s="46">
        <v>11</v>
      </c>
      <c r="Y73" s="47">
        <v>11</v>
      </c>
      <c r="Z73" s="43">
        <f t="shared" si="25"/>
        <v>363</v>
      </c>
      <c r="AA73" s="44">
        <f t="shared" si="24"/>
        <v>365</v>
      </c>
      <c r="AB73" s="45">
        <f t="shared" si="24"/>
        <v>367</v>
      </c>
      <c r="AC73" s="46">
        <f t="shared" si="24"/>
        <v>367</v>
      </c>
      <c r="AD73" s="47">
        <f t="shared" si="24"/>
        <v>367</v>
      </c>
      <c r="AE73" s="44">
        <f t="shared" si="4"/>
        <v>2</v>
      </c>
      <c r="AF73" s="45">
        <f>AB73-AA73</f>
        <v>2</v>
      </c>
      <c r="AG73" s="46">
        <f t="shared" si="6"/>
        <v>0</v>
      </c>
      <c r="AH73" s="47">
        <f t="shared" si="6"/>
        <v>0</v>
      </c>
      <c r="AI73" s="48">
        <v>8900</v>
      </c>
      <c r="AJ73" s="48">
        <f t="shared" si="7"/>
        <v>3364200</v>
      </c>
      <c r="AK73" s="49">
        <f t="shared" si="22"/>
        <v>3230700</v>
      </c>
      <c r="AL73" s="49">
        <f>VLOOKUP(B73,'[3]Tranche 1 Actual 2024'!$B$12:$S$367,18,FALSE)</f>
        <v>990570</v>
      </c>
      <c r="AM73" s="49">
        <f>VLOOKUP(B73,'[3]Tranche 2 Actual 2024'!$B$12:$U$343,20,FALSE)</f>
        <v>990570</v>
      </c>
      <c r="AN73" s="49">
        <f t="shared" si="9"/>
        <v>1249560</v>
      </c>
      <c r="AO73" s="50">
        <f t="shared" si="16"/>
        <v>17800</v>
      </c>
      <c r="AP73" s="51">
        <f t="shared" si="10"/>
        <v>17800</v>
      </c>
      <c r="AQ73" s="52">
        <f t="shared" si="11"/>
        <v>0</v>
      </c>
      <c r="AR73" s="47">
        <f t="shared" si="12"/>
        <v>0</v>
      </c>
      <c r="AS73" s="53">
        <f t="shared" si="13"/>
        <v>97900</v>
      </c>
      <c r="AT73" s="49"/>
      <c r="AU73" s="49">
        <f t="shared" si="0"/>
        <v>1249560</v>
      </c>
      <c r="AV73" s="54">
        <f t="shared" si="1"/>
        <v>1249560</v>
      </c>
      <c r="AW73" s="55">
        <f>IF(AO73&gt;=0,AO73,0)</f>
        <v>17800</v>
      </c>
      <c r="AX73" s="56">
        <f t="shared" si="20"/>
        <v>17800</v>
      </c>
      <c r="AY73" s="57">
        <f t="shared" si="20"/>
        <v>0</v>
      </c>
      <c r="AZ73" s="47">
        <f t="shared" si="20"/>
        <v>0</v>
      </c>
      <c r="BA73" s="53">
        <f t="shared" si="20"/>
        <v>97900</v>
      </c>
      <c r="BB73" s="81">
        <f t="shared" si="14"/>
        <v>3364200</v>
      </c>
      <c r="BC73" s="58" t="s">
        <v>1825</v>
      </c>
    </row>
    <row r="74" spans="1:55" s="38" customFormat="1" ht="12.75" x14ac:dyDescent="0.2">
      <c r="A74" s="39">
        <f t="shared" si="15"/>
        <v>63</v>
      </c>
      <c r="B74" s="40" t="s">
        <v>323</v>
      </c>
      <c r="C74" s="41" t="s">
        <v>324</v>
      </c>
      <c r="D74" s="41" t="s">
        <v>43</v>
      </c>
      <c r="E74" s="41" t="s">
        <v>1830</v>
      </c>
      <c r="F74" s="41" t="s">
        <v>166</v>
      </c>
      <c r="G74" s="41" t="s">
        <v>58</v>
      </c>
      <c r="H74" s="41" t="s">
        <v>59</v>
      </c>
      <c r="I74" s="41" t="s">
        <v>167</v>
      </c>
      <c r="J74" s="41" t="s">
        <v>168</v>
      </c>
      <c r="K74" s="41" t="s">
        <v>325</v>
      </c>
      <c r="L74" s="41" t="s">
        <v>326</v>
      </c>
      <c r="M74" s="41" t="s">
        <v>3</v>
      </c>
      <c r="N74" s="42" t="s">
        <v>51</v>
      </c>
      <c r="O74" s="41" t="s">
        <v>52</v>
      </c>
      <c r="P74" s="43">
        <v>110</v>
      </c>
      <c r="Q74" s="44">
        <f>VLOOKUP(B74,'[2]School Detailed Data'!A$11:CF$439,84,FALSE)</f>
        <v>110</v>
      </c>
      <c r="R74" s="45">
        <f>VLOOKUP(B74,'[2]School Detailed Data'!A$11:CF$440,84,FALSE)</f>
        <v>110</v>
      </c>
      <c r="S74" s="46">
        <v>110</v>
      </c>
      <c r="T74" s="47">
        <v>110</v>
      </c>
      <c r="U74" s="43">
        <v>0</v>
      </c>
      <c r="V74" s="44">
        <f>VLOOKUP(B74,'[2]School Detailed Data'!A$11:CJ$440,88,FALSE)</f>
        <v>7</v>
      </c>
      <c r="W74" s="45">
        <f>VLOOKUP(B74,'[2]Student Without BRN'!Z$2:AB$431,3,FALSE)</f>
        <v>0</v>
      </c>
      <c r="X74" s="46">
        <v>0</v>
      </c>
      <c r="Y74" s="47">
        <v>0</v>
      </c>
      <c r="Z74" s="43">
        <f t="shared" si="25"/>
        <v>110</v>
      </c>
      <c r="AA74" s="44">
        <f t="shared" si="24"/>
        <v>103</v>
      </c>
      <c r="AB74" s="45">
        <f t="shared" si="24"/>
        <v>110</v>
      </c>
      <c r="AC74" s="46">
        <f t="shared" si="24"/>
        <v>110</v>
      </c>
      <c r="AD74" s="47">
        <f t="shared" si="24"/>
        <v>110</v>
      </c>
      <c r="AE74" s="44">
        <f t="shared" si="4"/>
        <v>-7</v>
      </c>
      <c r="AF74" s="45">
        <f>AB74-Z74</f>
        <v>0</v>
      </c>
      <c r="AG74" s="46">
        <f t="shared" si="6"/>
        <v>0</v>
      </c>
      <c r="AH74" s="47">
        <f t="shared" si="6"/>
        <v>0</v>
      </c>
      <c r="AI74" s="48">
        <v>8900</v>
      </c>
      <c r="AJ74" s="48">
        <f t="shared" si="7"/>
        <v>979000</v>
      </c>
      <c r="AK74" s="49">
        <f t="shared" si="22"/>
        <v>979000</v>
      </c>
      <c r="AL74" s="49">
        <f>VLOOKUP(B74,'[3]Tranche 1 Actual 2024'!$B$12:$S$367,18,FALSE)</f>
        <v>280350</v>
      </c>
      <c r="AM74" s="49">
        <f>VLOOKUP(B74,'[3]Tranche 2 Actual 2024'!$B$12:$U$343,20,FALSE)</f>
        <v>280350</v>
      </c>
      <c r="AN74" s="49">
        <f t="shared" si="9"/>
        <v>418300</v>
      </c>
      <c r="AO74" s="50">
        <f t="shared" si="16"/>
        <v>-62300</v>
      </c>
      <c r="AP74" s="51">
        <f t="shared" si="10"/>
        <v>0</v>
      </c>
      <c r="AQ74" s="52">
        <f t="shared" si="11"/>
        <v>0</v>
      </c>
      <c r="AR74" s="47">
        <f t="shared" si="12"/>
        <v>0</v>
      </c>
      <c r="AS74" s="53">
        <f t="shared" si="13"/>
        <v>0</v>
      </c>
      <c r="AT74" s="49"/>
      <c r="AU74" s="49">
        <f t="shared" si="0"/>
        <v>418300</v>
      </c>
      <c r="AV74" s="54">
        <f t="shared" si="1"/>
        <v>418300</v>
      </c>
      <c r="AW74" s="55"/>
      <c r="AX74" s="56">
        <f t="shared" si="20"/>
        <v>0</v>
      </c>
      <c r="AY74" s="57">
        <f t="shared" si="20"/>
        <v>0</v>
      </c>
      <c r="AZ74" s="47">
        <f t="shared" si="20"/>
        <v>0</v>
      </c>
      <c r="BA74" s="53">
        <f t="shared" si="20"/>
        <v>0</v>
      </c>
      <c r="BB74" s="81">
        <f t="shared" si="14"/>
        <v>979000</v>
      </c>
      <c r="BC74" s="58" t="s">
        <v>1825</v>
      </c>
    </row>
    <row r="75" spans="1:55" s="38" customFormat="1" ht="12.75" x14ac:dyDescent="0.2">
      <c r="A75" s="39">
        <f t="shared" si="15"/>
        <v>64</v>
      </c>
      <c r="B75" s="40" t="s">
        <v>327</v>
      </c>
      <c r="C75" s="41" t="s">
        <v>328</v>
      </c>
      <c r="D75" s="41" t="s">
        <v>56</v>
      </c>
      <c r="E75" s="41" t="s">
        <v>1834</v>
      </c>
      <c r="F75" s="41" t="s">
        <v>304</v>
      </c>
      <c r="G75" s="41" t="s">
        <v>45</v>
      </c>
      <c r="H75" s="41" t="s">
        <v>46</v>
      </c>
      <c r="I75" s="41" t="s">
        <v>167</v>
      </c>
      <c r="J75" s="41" t="s">
        <v>168</v>
      </c>
      <c r="K75" s="41" t="s">
        <v>329</v>
      </c>
      <c r="L75" s="41" t="s">
        <v>330</v>
      </c>
      <c r="M75" s="41" t="s">
        <v>3</v>
      </c>
      <c r="N75" s="42" t="s">
        <v>51</v>
      </c>
      <c r="O75" s="41" t="s">
        <v>52</v>
      </c>
      <c r="P75" s="43">
        <v>63</v>
      </c>
      <c r="Q75" s="44">
        <v>63</v>
      </c>
      <c r="R75" s="45">
        <f>VLOOKUP(B75,'[2]School Detailed Data'!A$11:CF$440,84,FALSE)</f>
        <v>63</v>
      </c>
      <c r="S75" s="46">
        <v>63</v>
      </c>
      <c r="T75" s="47">
        <v>63</v>
      </c>
      <c r="U75" s="43">
        <v>24</v>
      </c>
      <c r="V75" s="44">
        <f>VLOOKUP(B75,'[3]PS T3 1st New BRN'!$B$12:$S$104,18,FALSE)</f>
        <v>20</v>
      </c>
      <c r="W75" s="45">
        <f>VLOOKUP(B75,'[2]Student Without BRN'!Z$2:AB$431,3,FALSE)</f>
        <v>20</v>
      </c>
      <c r="X75" s="46">
        <v>19</v>
      </c>
      <c r="Y75" s="47">
        <v>19</v>
      </c>
      <c r="Z75" s="43">
        <f t="shared" si="25"/>
        <v>39</v>
      </c>
      <c r="AA75" s="44">
        <f t="shared" si="24"/>
        <v>43</v>
      </c>
      <c r="AB75" s="45">
        <f t="shared" si="24"/>
        <v>43</v>
      </c>
      <c r="AC75" s="46">
        <f t="shared" si="24"/>
        <v>44</v>
      </c>
      <c r="AD75" s="47">
        <f t="shared" si="24"/>
        <v>44</v>
      </c>
      <c r="AE75" s="44">
        <f t="shared" si="4"/>
        <v>4</v>
      </c>
      <c r="AF75" s="45">
        <f t="shared" si="4"/>
        <v>0</v>
      </c>
      <c r="AG75" s="46">
        <f t="shared" si="6"/>
        <v>1</v>
      </c>
      <c r="AH75" s="47">
        <f t="shared" si="6"/>
        <v>0</v>
      </c>
      <c r="AI75" s="48">
        <v>8900</v>
      </c>
      <c r="AJ75" s="48">
        <f t="shared" si="7"/>
        <v>560700</v>
      </c>
      <c r="AK75" s="49">
        <f t="shared" si="22"/>
        <v>347100</v>
      </c>
      <c r="AL75" s="49"/>
      <c r="AM75" s="49"/>
      <c r="AN75" s="49">
        <f t="shared" si="9"/>
        <v>347100</v>
      </c>
      <c r="AO75" s="50">
        <f t="shared" si="16"/>
        <v>35600</v>
      </c>
      <c r="AP75" s="51">
        <f t="shared" si="10"/>
        <v>0</v>
      </c>
      <c r="AQ75" s="52">
        <f t="shared" si="11"/>
        <v>8900</v>
      </c>
      <c r="AR75" s="47">
        <f t="shared" si="12"/>
        <v>0</v>
      </c>
      <c r="AS75" s="53">
        <f t="shared" si="13"/>
        <v>169100</v>
      </c>
      <c r="AT75" s="49"/>
      <c r="AU75" s="49">
        <f t="shared" si="0"/>
        <v>347100</v>
      </c>
      <c r="AV75" s="54">
        <f t="shared" si="1"/>
        <v>347100</v>
      </c>
      <c r="AW75" s="55">
        <f t="shared" ref="AW75:AW80" si="26">IF(AO75&gt;=0,AO75,0)</f>
        <v>35600</v>
      </c>
      <c r="AX75" s="56">
        <f t="shared" si="20"/>
        <v>0</v>
      </c>
      <c r="AY75" s="57">
        <f t="shared" si="20"/>
        <v>8900</v>
      </c>
      <c r="AZ75" s="47">
        <f t="shared" si="20"/>
        <v>0</v>
      </c>
      <c r="BA75" s="53">
        <f t="shared" si="20"/>
        <v>169100</v>
      </c>
      <c r="BB75" s="81">
        <f t="shared" si="14"/>
        <v>560700</v>
      </c>
      <c r="BC75" s="58" t="s">
        <v>1827</v>
      </c>
    </row>
    <row r="76" spans="1:55" s="38" customFormat="1" ht="12.75" x14ac:dyDescent="0.2">
      <c r="A76" s="39">
        <f t="shared" si="15"/>
        <v>65</v>
      </c>
      <c r="B76" s="59" t="s">
        <v>404</v>
      </c>
      <c r="C76" s="41" t="s">
        <v>405</v>
      </c>
      <c r="D76" s="41" t="s">
        <v>56</v>
      </c>
      <c r="E76" s="41" t="s">
        <v>1834</v>
      </c>
      <c r="F76" s="41" t="s">
        <v>304</v>
      </c>
      <c r="G76" s="41" t="s">
        <v>45</v>
      </c>
      <c r="H76" s="41" t="s">
        <v>46</v>
      </c>
      <c r="I76" s="41" t="s">
        <v>167</v>
      </c>
      <c r="J76" s="41" t="s">
        <v>168</v>
      </c>
      <c r="K76" s="41" t="s">
        <v>406</v>
      </c>
      <c r="L76" s="41" t="s">
        <v>407</v>
      </c>
      <c r="M76" s="41" t="s">
        <v>3</v>
      </c>
      <c r="N76" s="42" t="s">
        <v>53</v>
      </c>
      <c r="O76" s="41" t="s">
        <v>52</v>
      </c>
      <c r="P76" s="43">
        <v>42</v>
      </c>
      <c r="Q76" s="44">
        <v>42</v>
      </c>
      <c r="R76" s="45">
        <f>VLOOKUP(B76,'[2]School Detailed Data'!A$11:CF$440,84,FALSE)</f>
        <v>42</v>
      </c>
      <c r="S76" s="46">
        <v>42</v>
      </c>
      <c r="T76" s="47">
        <v>42</v>
      </c>
      <c r="U76" s="43">
        <v>9</v>
      </c>
      <c r="V76" s="44">
        <f>VLOOKUP(B76,'[3]PS T3 1st New BRN'!$B$12:$S$104,18,FALSE)</f>
        <v>5</v>
      </c>
      <c r="W76" s="45">
        <f>VLOOKUP(B76,'[2]Student Without BRN'!Z$2:AB$431,3,FALSE)</f>
        <v>5</v>
      </c>
      <c r="X76" s="46">
        <v>5</v>
      </c>
      <c r="Y76" s="47">
        <v>5</v>
      </c>
      <c r="Z76" s="43">
        <f t="shared" si="25"/>
        <v>33</v>
      </c>
      <c r="AA76" s="44">
        <f t="shared" si="24"/>
        <v>37</v>
      </c>
      <c r="AB76" s="45">
        <f t="shared" si="24"/>
        <v>37</v>
      </c>
      <c r="AC76" s="46">
        <f t="shared" si="24"/>
        <v>37</v>
      </c>
      <c r="AD76" s="47">
        <f t="shared" si="24"/>
        <v>37</v>
      </c>
      <c r="AE76" s="44">
        <f t="shared" si="4"/>
        <v>4</v>
      </c>
      <c r="AF76" s="45">
        <f t="shared" si="4"/>
        <v>0</v>
      </c>
      <c r="AG76" s="46">
        <f t="shared" si="6"/>
        <v>0</v>
      </c>
      <c r="AH76" s="47">
        <f t="shared" si="6"/>
        <v>0</v>
      </c>
      <c r="AI76" s="48">
        <v>8900</v>
      </c>
      <c r="AJ76" s="48">
        <f t="shared" si="7"/>
        <v>373800</v>
      </c>
      <c r="AK76" s="49">
        <f t="shared" si="22"/>
        <v>293700</v>
      </c>
      <c r="AL76" s="49"/>
      <c r="AM76" s="49"/>
      <c r="AN76" s="49">
        <f t="shared" si="9"/>
        <v>293700</v>
      </c>
      <c r="AO76" s="50">
        <f t="shared" si="16"/>
        <v>35600</v>
      </c>
      <c r="AP76" s="51">
        <f t="shared" si="10"/>
        <v>0</v>
      </c>
      <c r="AQ76" s="52">
        <f t="shared" si="11"/>
        <v>0</v>
      </c>
      <c r="AR76" s="47">
        <f t="shared" si="12"/>
        <v>0</v>
      </c>
      <c r="AS76" s="53">
        <f t="shared" si="13"/>
        <v>44500</v>
      </c>
      <c r="AT76" s="49"/>
      <c r="AU76" s="49">
        <f t="shared" ref="AU76:AU139" si="27">AK76-AL76-AM76-AT76</f>
        <v>293700</v>
      </c>
      <c r="AV76" s="54">
        <f t="shared" ref="AV76:AV139" si="28">IF(AU76&gt;=0,AU76,0)</f>
        <v>293700</v>
      </c>
      <c r="AW76" s="55">
        <f t="shared" si="26"/>
        <v>35600</v>
      </c>
      <c r="AX76" s="56">
        <f t="shared" si="20"/>
        <v>0</v>
      </c>
      <c r="AY76" s="57">
        <f t="shared" si="20"/>
        <v>0</v>
      </c>
      <c r="AZ76" s="47">
        <f t="shared" si="20"/>
        <v>0</v>
      </c>
      <c r="BA76" s="53">
        <f t="shared" si="20"/>
        <v>44500</v>
      </c>
      <c r="BB76" s="81">
        <f t="shared" si="14"/>
        <v>373800</v>
      </c>
      <c r="BC76" s="58" t="s">
        <v>1827</v>
      </c>
    </row>
    <row r="77" spans="1:55" s="38" customFormat="1" ht="12.75" x14ac:dyDescent="0.2">
      <c r="A77" s="39">
        <f t="shared" si="15"/>
        <v>66</v>
      </c>
      <c r="B77" s="59" t="s">
        <v>335</v>
      </c>
      <c r="C77" s="41" t="s">
        <v>336</v>
      </c>
      <c r="D77" s="41" t="s">
        <v>56</v>
      </c>
      <c r="E77" s="41" t="s">
        <v>1834</v>
      </c>
      <c r="F77" s="41" t="s">
        <v>304</v>
      </c>
      <c r="G77" s="41" t="s">
        <v>45</v>
      </c>
      <c r="H77" s="41" t="s">
        <v>46</v>
      </c>
      <c r="I77" s="41" t="s">
        <v>167</v>
      </c>
      <c r="J77" s="41" t="s">
        <v>168</v>
      </c>
      <c r="K77" s="41" t="s">
        <v>337</v>
      </c>
      <c r="L77" s="41" t="s">
        <v>338</v>
      </c>
      <c r="M77" s="41" t="s">
        <v>3</v>
      </c>
      <c r="N77" s="42" t="s">
        <v>51</v>
      </c>
      <c r="O77" s="41" t="s">
        <v>76</v>
      </c>
      <c r="P77" s="43">
        <v>44</v>
      </c>
      <c r="Q77" s="44">
        <v>44</v>
      </c>
      <c r="R77" s="45">
        <f>VLOOKUP(B77,'[2]School Detailed Data'!A$11:CF$440,84,FALSE)</f>
        <v>44</v>
      </c>
      <c r="S77" s="46">
        <v>44</v>
      </c>
      <c r="T77" s="47">
        <v>44</v>
      </c>
      <c r="U77" s="43">
        <v>39</v>
      </c>
      <c r="V77" s="44">
        <f>VLOOKUP(B77,'[3]PS T3 1st New BRN'!$B$12:$S$104,18,FALSE)</f>
        <v>30</v>
      </c>
      <c r="W77" s="45">
        <f>VLOOKUP(B77,'[2]Student Without BRN'!Z$2:AB$431,3,FALSE)</f>
        <v>33</v>
      </c>
      <c r="X77" s="46">
        <v>29</v>
      </c>
      <c r="Y77" s="47">
        <v>29</v>
      </c>
      <c r="Z77" s="43">
        <f t="shared" si="25"/>
        <v>5</v>
      </c>
      <c r="AA77" s="44">
        <f t="shared" si="24"/>
        <v>14</v>
      </c>
      <c r="AB77" s="45">
        <f t="shared" si="24"/>
        <v>11</v>
      </c>
      <c r="AC77" s="46">
        <f t="shared" si="24"/>
        <v>15</v>
      </c>
      <c r="AD77" s="47">
        <f t="shared" si="24"/>
        <v>15</v>
      </c>
      <c r="AE77" s="44">
        <f t="shared" ref="AE77:AH140" si="29">AA77-Z77</f>
        <v>9</v>
      </c>
      <c r="AF77" s="45">
        <f t="shared" si="29"/>
        <v>-3</v>
      </c>
      <c r="AG77" s="46">
        <f t="shared" si="29"/>
        <v>4</v>
      </c>
      <c r="AH77" s="47">
        <f t="shared" si="29"/>
        <v>0</v>
      </c>
      <c r="AI77" s="48">
        <v>8900</v>
      </c>
      <c r="AJ77" s="48">
        <f t="shared" ref="AJ77:AJ140" si="30">T77*AI77</f>
        <v>391600</v>
      </c>
      <c r="AK77" s="49">
        <f t="shared" si="22"/>
        <v>44500</v>
      </c>
      <c r="AL77" s="49">
        <f>VLOOKUP(B77,'[3]Tranche 1 Actual 2024'!$B$12:$S$367,18,FALSE)</f>
        <v>133500</v>
      </c>
      <c r="AM77" s="49">
        <f>VLOOKUP(B77,'[3]Tranche 2 Actual 2024'!$B$12:$U$343,20,FALSE)</f>
        <v>133500</v>
      </c>
      <c r="AN77" s="49">
        <f t="shared" ref="AN77:AN140" si="31">AK77-AL77-AM77</f>
        <v>-222500</v>
      </c>
      <c r="AO77" s="50">
        <f t="shared" si="16"/>
        <v>80100</v>
      </c>
      <c r="AP77" s="51">
        <f t="shared" ref="AP77:AP140" si="32">AF77*AI77</f>
        <v>-26700</v>
      </c>
      <c r="AQ77" s="52">
        <f t="shared" ref="AQ77:AQ140" si="33">AG77*AI77</f>
        <v>35600</v>
      </c>
      <c r="AR77" s="47">
        <f t="shared" ref="AR77:AR140" si="34">AH77*AI77</f>
        <v>0</v>
      </c>
      <c r="AS77" s="53">
        <f t="shared" ref="AS77:AS140" si="35">AJ77-AL77-AM77-AV77-AW77-AX77-AY77-AZ77</f>
        <v>44500</v>
      </c>
      <c r="AT77" s="49"/>
      <c r="AU77" s="49">
        <f t="shared" si="27"/>
        <v>-222500</v>
      </c>
      <c r="AV77" s="54">
        <f t="shared" si="28"/>
        <v>0</v>
      </c>
      <c r="AW77" s="55">
        <f t="shared" si="26"/>
        <v>80100</v>
      </c>
      <c r="AX77" s="56">
        <f t="shared" si="20"/>
        <v>0</v>
      </c>
      <c r="AY77" s="57">
        <v>0</v>
      </c>
      <c r="AZ77" s="47">
        <f t="shared" si="20"/>
        <v>0</v>
      </c>
      <c r="BA77" s="53">
        <f t="shared" si="20"/>
        <v>44500</v>
      </c>
      <c r="BB77" s="81">
        <f t="shared" ref="BB77:BB140" si="36">AL77+AM77+AV77+AW77+AX77+AY77+AZ77+BA77</f>
        <v>391600</v>
      </c>
      <c r="BC77" s="58" t="s">
        <v>1825</v>
      </c>
    </row>
    <row r="78" spans="1:55" s="38" customFormat="1" ht="12.75" x14ac:dyDescent="0.2">
      <c r="A78" s="39">
        <f t="shared" ref="A78:A141" si="37">A77+1</f>
        <v>67</v>
      </c>
      <c r="B78" s="59" t="s">
        <v>348</v>
      </c>
      <c r="C78" s="41" t="s">
        <v>349</v>
      </c>
      <c r="D78" s="41" t="s">
        <v>43</v>
      </c>
      <c r="E78" s="41" t="s">
        <v>1830</v>
      </c>
      <c r="F78" s="41" t="s">
        <v>166</v>
      </c>
      <c r="G78" s="41" t="s">
        <v>58</v>
      </c>
      <c r="H78" s="41" t="s">
        <v>59</v>
      </c>
      <c r="I78" s="41" t="s">
        <v>167</v>
      </c>
      <c r="J78" s="41" t="s">
        <v>168</v>
      </c>
      <c r="K78" s="41" t="s">
        <v>350</v>
      </c>
      <c r="L78" s="41" t="s">
        <v>351</v>
      </c>
      <c r="M78" s="41" t="s">
        <v>3</v>
      </c>
      <c r="N78" s="42" t="s">
        <v>51</v>
      </c>
      <c r="O78" s="41" t="s">
        <v>52</v>
      </c>
      <c r="P78" s="43">
        <v>154</v>
      </c>
      <c r="Q78" s="44">
        <v>154</v>
      </c>
      <c r="R78" s="45">
        <f>VLOOKUP(B78,'[2]School Detailed Data'!A$11:CF$440,84,FALSE)</f>
        <v>154</v>
      </c>
      <c r="S78" s="46">
        <v>154</v>
      </c>
      <c r="T78" s="47">
        <v>154</v>
      </c>
      <c r="U78" s="43">
        <v>27</v>
      </c>
      <c r="V78" s="44">
        <f>VLOOKUP(B78,'[3]PS T3 1st New BRN'!$B$12:$S$104,18,FALSE)</f>
        <v>25</v>
      </c>
      <c r="W78" s="45">
        <f>VLOOKUP(B78,'[2]Student Without BRN'!Z$2:AB$431,3,FALSE)</f>
        <v>25</v>
      </c>
      <c r="X78" s="46">
        <v>27</v>
      </c>
      <c r="Y78" s="47">
        <v>22</v>
      </c>
      <c r="Z78" s="43">
        <f t="shared" si="25"/>
        <v>127</v>
      </c>
      <c r="AA78" s="44">
        <f t="shared" si="24"/>
        <v>129</v>
      </c>
      <c r="AB78" s="45">
        <f t="shared" si="24"/>
        <v>129</v>
      </c>
      <c r="AC78" s="46">
        <f t="shared" si="24"/>
        <v>127</v>
      </c>
      <c r="AD78" s="47">
        <f t="shared" si="24"/>
        <v>132</v>
      </c>
      <c r="AE78" s="44">
        <f t="shared" si="29"/>
        <v>2</v>
      </c>
      <c r="AF78" s="45">
        <f t="shared" si="29"/>
        <v>0</v>
      </c>
      <c r="AG78" s="46">
        <f t="shared" si="29"/>
        <v>-2</v>
      </c>
      <c r="AH78" s="47">
        <f>AD78-AB78</f>
        <v>3</v>
      </c>
      <c r="AI78" s="48">
        <v>8900</v>
      </c>
      <c r="AJ78" s="48">
        <f t="shared" si="30"/>
        <v>1370600</v>
      </c>
      <c r="AK78" s="49">
        <f t="shared" si="22"/>
        <v>1130300</v>
      </c>
      <c r="AL78" s="49">
        <f>VLOOKUP(B78,'[3]Tranche 1 Actual 2024'!$B$12:$S$367,18,FALSE)</f>
        <v>469920</v>
      </c>
      <c r="AM78" s="49">
        <f>VLOOKUP(B78,'[3]Tranche 2 Actual 2024'!$B$12:$U$343,20,FALSE)</f>
        <v>469920</v>
      </c>
      <c r="AN78" s="49">
        <f t="shared" si="31"/>
        <v>190460</v>
      </c>
      <c r="AO78" s="50">
        <f t="shared" si="16"/>
        <v>17800</v>
      </c>
      <c r="AP78" s="51">
        <f t="shared" si="32"/>
        <v>0</v>
      </c>
      <c r="AQ78" s="52">
        <f t="shared" si="33"/>
        <v>-17800</v>
      </c>
      <c r="AR78" s="47">
        <f t="shared" si="34"/>
        <v>26700</v>
      </c>
      <c r="AS78" s="53">
        <f t="shared" si="35"/>
        <v>195800</v>
      </c>
      <c r="AT78" s="49"/>
      <c r="AU78" s="49">
        <f t="shared" si="27"/>
        <v>190460</v>
      </c>
      <c r="AV78" s="54">
        <f t="shared" si="28"/>
        <v>190460</v>
      </c>
      <c r="AW78" s="55">
        <f t="shared" si="26"/>
        <v>17800</v>
      </c>
      <c r="AX78" s="56">
        <f t="shared" si="20"/>
        <v>0</v>
      </c>
      <c r="AY78" s="57">
        <f t="shared" si="20"/>
        <v>0</v>
      </c>
      <c r="AZ78" s="47">
        <f t="shared" si="20"/>
        <v>26700</v>
      </c>
      <c r="BA78" s="53">
        <f t="shared" si="20"/>
        <v>195800</v>
      </c>
      <c r="BB78" s="81">
        <f t="shared" si="36"/>
        <v>1370600</v>
      </c>
      <c r="BC78" s="58" t="s">
        <v>1825</v>
      </c>
    </row>
    <row r="79" spans="1:55" s="38" customFormat="1" ht="12.75" x14ac:dyDescent="0.2">
      <c r="A79" s="39">
        <f t="shared" si="37"/>
        <v>68</v>
      </c>
      <c r="B79" s="40" t="s">
        <v>499</v>
      </c>
      <c r="C79" s="41" t="s">
        <v>500</v>
      </c>
      <c r="D79" s="41" t="s">
        <v>56</v>
      </c>
      <c r="E79" s="41" t="s">
        <v>1830</v>
      </c>
      <c r="F79" s="41" t="s">
        <v>166</v>
      </c>
      <c r="G79" s="41" t="s">
        <v>58</v>
      </c>
      <c r="H79" s="41" t="s">
        <v>59</v>
      </c>
      <c r="I79" s="41" t="s">
        <v>167</v>
      </c>
      <c r="J79" s="41" t="s">
        <v>168</v>
      </c>
      <c r="K79" s="41" t="s">
        <v>501</v>
      </c>
      <c r="L79" s="41" t="s">
        <v>502</v>
      </c>
      <c r="M79" s="41" t="s">
        <v>3</v>
      </c>
      <c r="N79" s="42" t="s">
        <v>51</v>
      </c>
      <c r="O79" s="41" t="s">
        <v>52</v>
      </c>
      <c r="P79" s="43">
        <v>118</v>
      </c>
      <c r="Q79" s="44">
        <v>118</v>
      </c>
      <c r="R79" s="45">
        <f>VLOOKUP(B79,'[2]School Detailed Data'!A$11:CF$440,84,FALSE)</f>
        <v>119</v>
      </c>
      <c r="S79" s="46">
        <v>119</v>
      </c>
      <c r="T79" s="47">
        <v>119</v>
      </c>
      <c r="U79" s="43">
        <v>18</v>
      </c>
      <c r="V79" s="44">
        <f>VLOOKUP(B79,'[3]PS T3 1st New BRN'!$B$12:$S$104,18,FALSE)</f>
        <v>15</v>
      </c>
      <c r="W79" s="45">
        <f>VLOOKUP(B79,'[2]Student Without BRN'!Z$2:AB$431,3,FALSE)</f>
        <v>15</v>
      </c>
      <c r="X79" s="46">
        <v>15</v>
      </c>
      <c r="Y79" s="47">
        <v>15</v>
      </c>
      <c r="Z79" s="43">
        <f t="shared" si="25"/>
        <v>100</v>
      </c>
      <c r="AA79" s="44">
        <f t="shared" si="24"/>
        <v>103</v>
      </c>
      <c r="AB79" s="45">
        <f t="shared" si="24"/>
        <v>104</v>
      </c>
      <c r="AC79" s="46">
        <f t="shared" si="24"/>
        <v>104</v>
      </c>
      <c r="AD79" s="47">
        <f t="shared" si="24"/>
        <v>104</v>
      </c>
      <c r="AE79" s="44">
        <f t="shared" si="29"/>
        <v>3</v>
      </c>
      <c r="AF79" s="45">
        <f t="shared" si="29"/>
        <v>1</v>
      </c>
      <c r="AG79" s="46">
        <f t="shared" si="29"/>
        <v>0</v>
      </c>
      <c r="AH79" s="47">
        <f t="shared" si="29"/>
        <v>0</v>
      </c>
      <c r="AI79" s="48">
        <v>8900</v>
      </c>
      <c r="AJ79" s="48">
        <f t="shared" si="30"/>
        <v>1059100</v>
      </c>
      <c r="AK79" s="49">
        <f t="shared" si="22"/>
        <v>890000</v>
      </c>
      <c r="AL79" s="49">
        <f>VLOOKUP(B79,'[3]Tranche 1 Actual 2024'!$B$12:$S$367,18,FALSE)</f>
        <v>336420</v>
      </c>
      <c r="AM79" s="49">
        <f>VLOOKUP(B79,'[3]Tranche 2 Actual 2024'!$B$12:$U$343,20,FALSE)</f>
        <v>336420</v>
      </c>
      <c r="AN79" s="49">
        <f t="shared" si="31"/>
        <v>217160</v>
      </c>
      <c r="AO79" s="50">
        <f t="shared" si="16"/>
        <v>26700</v>
      </c>
      <c r="AP79" s="51">
        <f t="shared" si="32"/>
        <v>8900</v>
      </c>
      <c r="AQ79" s="52">
        <f t="shared" si="33"/>
        <v>0</v>
      </c>
      <c r="AR79" s="47">
        <f t="shared" si="34"/>
        <v>0</v>
      </c>
      <c r="AS79" s="53">
        <f t="shared" si="35"/>
        <v>133500</v>
      </c>
      <c r="AT79" s="49"/>
      <c r="AU79" s="49">
        <f t="shared" si="27"/>
        <v>217160</v>
      </c>
      <c r="AV79" s="54">
        <f t="shared" si="28"/>
        <v>217160</v>
      </c>
      <c r="AW79" s="55">
        <f t="shared" si="26"/>
        <v>26700</v>
      </c>
      <c r="AX79" s="56">
        <f t="shared" si="20"/>
        <v>8900</v>
      </c>
      <c r="AY79" s="57">
        <f t="shared" si="20"/>
        <v>0</v>
      </c>
      <c r="AZ79" s="47">
        <f t="shared" si="20"/>
        <v>0</v>
      </c>
      <c r="BA79" s="53">
        <f t="shared" si="20"/>
        <v>133500</v>
      </c>
      <c r="BB79" s="81">
        <f t="shared" si="36"/>
        <v>1059100</v>
      </c>
      <c r="BC79" s="58" t="s">
        <v>1825</v>
      </c>
    </row>
    <row r="80" spans="1:55" s="38" customFormat="1" ht="12.75" x14ac:dyDescent="0.2">
      <c r="A80" s="39">
        <f t="shared" si="37"/>
        <v>69</v>
      </c>
      <c r="B80" s="59" t="s">
        <v>331</v>
      </c>
      <c r="C80" s="41" t="s">
        <v>332</v>
      </c>
      <c r="D80" s="41" t="s">
        <v>43</v>
      </c>
      <c r="E80" s="41" t="s">
        <v>1830</v>
      </c>
      <c r="F80" s="41" t="s">
        <v>166</v>
      </c>
      <c r="G80" s="41" t="s">
        <v>58</v>
      </c>
      <c r="H80" s="41" t="s">
        <v>59</v>
      </c>
      <c r="I80" s="41" t="s">
        <v>167</v>
      </c>
      <c r="J80" s="41" t="s">
        <v>168</v>
      </c>
      <c r="K80" s="41" t="s">
        <v>333</v>
      </c>
      <c r="L80" s="41" t="s">
        <v>334</v>
      </c>
      <c r="M80" s="41" t="s">
        <v>3</v>
      </c>
      <c r="N80" s="42" t="s">
        <v>51</v>
      </c>
      <c r="O80" s="41" t="s">
        <v>76</v>
      </c>
      <c r="P80" s="43">
        <v>164</v>
      </c>
      <c r="Q80" s="44">
        <v>164</v>
      </c>
      <c r="R80" s="45">
        <f>VLOOKUP(B80,'[2]School Detailed Data'!A$11:CF$440,84,FALSE)</f>
        <v>164</v>
      </c>
      <c r="S80" s="46">
        <v>164</v>
      </c>
      <c r="T80" s="47">
        <v>164</v>
      </c>
      <c r="U80" s="43">
        <v>17</v>
      </c>
      <c r="V80" s="44">
        <f>VLOOKUP(B80,'[3]PS T3 1st New BRN'!$B$12:$S$104,18,FALSE)</f>
        <v>10</v>
      </c>
      <c r="W80" s="45">
        <f>VLOOKUP(B80,'[2]Student Without BRN'!Z$2:AB$431,3,FALSE)</f>
        <v>10</v>
      </c>
      <c r="X80" s="46">
        <v>12</v>
      </c>
      <c r="Y80" s="47">
        <v>12</v>
      </c>
      <c r="Z80" s="43">
        <f t="shared" si="25"/>
        <v>147</v>
      </c>
      <c r="AA80" s="44">
        <f t="shared" si="24"/>
        <v>154</v>
      </c>
      <c r="AB80" s="45">
        <f t="shared" si="24"/>
        <v>154</v>
      </c>
      <c r="AC80" s="46">
        <f t="shared" si="24"/>
        <v>152</v>
      </c>
      <c r="AD80" s="47">
        <f t="shared" si="24"/>
        <v>152</v>
      </c>
      <c r="AE80" s="44">
        <f t="shared" si="29"/>
        <v>7</v>
      </c>
      <c r="AF80" s="45">
        <f t="shared" si="29"/>
        <v>0</v>
      </c>
      <c r="AG80" s="46">
        <f t="shared" si="29"/>
        <v>-2</v>
      </c>
      <c r="AH80" s="47">
        <f t="shared" si="29"/>
        <v>0</v>
      </c>
      <c r="AI80" s="48">
        <v>8900</v>
      </c>
      <c r="AJ80" s="48">
        <f t="shared" si="30"/>
        <v>1459600</v>
      </c>
      <c r="AK80" s="49">
        <f t="shared" si="22"/>
        <v>1308300</v>
      </c>
      <c r="AL80" s="49">
        <f>VLOOKUP(B80,'[3]Tranche 1 Actual 2024'!$B$12:$S$367,18,FALSE)</f>
        <v>413850</v>
      </c>
      <c r="AM80" s="49">
        <f>VLOOKUP(B80,'[3]Tranche 2 Actual 2024'!$B$12:$U$343,20,FALSE)</f>
        <v>413850</v>
      </c>
      <c r="AN80" s="49">
        <f t="shared" si="31"/>
        <v>480600</v>
      </c>
      <c r="AO80" s="50">
        <f t="shared" ref="AO80:AO143" si="38">AE80*AI80</f>
        <v>62300</v>
      </c>
      <c r="AP80" s="51">
        <f t="shared" si="32"/>
        <v>0</v>
      </c>
      <c r="AQ80" s="52">
        <f t="shared" si="33"/>
        <v>-17800</v>
      </c>
      <c r="AR80" s="47">
        <f t="shared" si="34"/>
        <v>0</v>
      </c>
      <c r="AS80" s="53">
        <f t="shared" si="35"/>
        <v>89000</v>
      </c>
      <c r="AT80" s="49"/>
      <c r="AU80" s="49">
        <f t="shared" si="27"/>
        <v>480600</v>
      </c>
      <c r="AV80" s="54">
        <f t="shared" si="28"/>
        <v>480600</v>
      </c>
      <c r="AW80" s="55">
        <f t="shared" si="26"/>
        <v>62300</v>
      </c>
      <c r="AX80" s="56">
        <f t="shared" si="20"/>
        <v>0</v>
      </c>
      <c r="AY80" s="57">
        <f t="shared" si="20"/>
        <v>0</v>
      </c>
      <c r="AZ80" s="47">
        <f t="shared" si="20"/>
        <v>0</v>
      </c>
      <c r="BA80" s="53">
        <f t="shared" si="20"/>
        <v>89000</v>
      </c>
      <c r="BB80" s="81">
        <f t="shared" si="36"/>
        <v>1459600</v>
      </c>
      <c r="BC80" s="58" t="s">
        <v>1825</v>
      </c>
    </row>
    <row r="81" spans="1:55" s="38" customFormat="1" ht="12.75" x14ac:dyDescent="0.2">
      <c r="A81" s="39">
        <f t="shared" si="37"/>
        <v>70</v>
      </c>
      <c r="B81" s="59" t="s">
        <v>416</v>
      </c>
      <c r="C81" s="41" t="s">
        <v>417</v>
      </c>
      <c r="D81" s="41" t="s">
        <v>43</v>
      </c>
      <c r="E81" s="41" t="s">
        <v>1835</v>
      </c>
      <c r="F81" s="41" t="s">
        <v>188</v>
      </c>
      <c r="G81" s="41" t="s">
        <v>45</v>
      </c>
      <c r="H81" s="41" t="s">
        <v>46</v>
      </c>
      <c r="I81" s="41" t="s">
        <v>167</v>
      </c>
      <c r="J81" s="41" t="s">
        <v>168</v>
      </c>
      <c r="K81" s="41"/>
      <c r="L81" s="41"/>
      <c r="M81" s="41" t="s">
        <v>3</v>
      </c>
      <c r="N81" s="42" t="s">
        <v>51</v>
      </c>
      <c r="O81" s="41" t="s">
        <v>52</v>
      </c>
      <c r="P81" s="43">
        <v>33</v>
      </c>
      <c r="Q81" s="44">
        <f>VLOOKUP(B81,'[2]School Detailed Data'!A$11:CF$439,84,FALSE)</f>
        <v>33</v>
      </c>
      <c r="R81" s="45">
        <f>VLOOKUP(B81,'[2]School Detailed Data'!A$11:CF$440,84,FALSE)</f>
        <v>33</v>
      </c>
      <c r="S81" s="46">
        <v>33</v>
      </c>
      <c r="T81" s="47">
        <v>33</v>
      </c>
      <c r="U81" s="43">
        <v>0</v>
      </c>
      <c r="V81" s="44">
        <f>VLOOKUP(B81,'[2]School Detailed Data'!A$11:CJ$440,88,FALSE)</f>
        <v>16</v>
      </c>
      <c r="W81" s="45">
        <f>VLOOKUP(B81,'[2]Student Without BRN'!Z$2:AB$431,3,FALSE)</f>
        <v>0</v>
      </c>
      <c r="X81" s="46">
        <v>0</v>
      </c>
      <c r="Y81" s="47">
        <v>0</v>
      </c>
      <c r="Z81" s="43">
        <f t="shared" si="25"/>
        <v>33</v>
      </c>
      <c r="AA81" s="44">
        <f t="shared" si="24"/>
        <v>17</v>
      </c>
      <c r="AB81" s="45">
        <f t="shared" si="24"/>
        <v>33</v>
      </c>
      <c r="AC81" s="46">
        <f t="shared" si="24"/>
        <v>33</v>
      </c>
      <c r="AD81" s="47">
        <f t="shared" si="24"/>
        <v>33</v>
      </c>
      <c r="AE81" s="44">
        <f t="shared" si="29"/>
        <v>-16</v>
      </c>
      <c r="AF81" s="45">
        <f>AB81-Z81</f>
        <v>0</v>
      </c>
      <c r="AG81" s="46">
        <f t="shared" si="29"/>
        <v>0</v>
      </c>
      <c r="AH81" s="47">
        <f t="shared" si="29"/>
        <v>0</v>
      </c>
      <c r="AI81" s="48">
        <v>8900</v>
      </c>
      <c r="AJ81" s="48">
        <f t="shared" si="30"/>
        <v>293700</v>
      </c>
      <c r="AK81" s="49">
        <f t="shared" si="22"/>
        <v>293700</v>
      </c>
      <c r="AL81" s="49"/>
      <c r="AM81" s="49"/>
      <c r="AN81" s="49">
        <f t="shared" si="31"/>
        <v>293700</v>
      </c>
      <c r="AO81" s="50">
        <f t="shared" si="38"/>
        <v>-142400</v>
      </c>
      <c r="AP81" s="51">
        <f t="shared" si="32"/>
        <v>0</v>
      </c>
      <c r="AQ81" s="52">
        <f t="shared" si="33"/>
        <v>0</v>
      </c>
      <c r="AR81" s="47">
        <f t="shared" si="34"/>
        <v>0</v>
      </c>
      <c r="AS81" s="53">
        <f t="shared" si="35"/>
        <v>0</v>
      </c>
      <c r="AT81" s="49"/>
      <c r="AU81" s="49">
        <f t="shared" si="27"/>
        <v>293700</v>
      </c>
      <c r="AV81" s="54">
        <f t="shared" si="28"/>
        <v>293700</v>
      </c>
      <c r="AW81" s="55"/>
      <c r="AX81" s="56">
        <f t="shared" si="20"/>
        <v>0</v>
      </c>
      <c r="AY81" s="57">
        <f t="shared" si="20"/>
        <v>0</v>
      </c>
      <c r="AZ81" s="47">
        <f t="shared" si="20"/>
        <v>0</v>
      </c>
      <c r="BA81" s="53">
        <f t="shared" si="20"/>
        <v>0</v>
      </c>
      <c r="BB81" s="81">
        <f t="shared" si="36"/>
        <v>293700</v>
      </c>
      <c r="BC81" s="58" t="s">
        <v>1827</v>
      </c>
    </row>
    <row r="82" spans="1:55" s="38" customFormat="1" ht="12.75" x14ac:dyDescent="0.2">
      <c r="A82" s="39">
        <f t="shared" si="37"/>
        <v>71</v>
      </c>
      <c r="B82" s="59" t="s">
        <v>352</v>
      </c>
      <c r="C82" s="41" t="s">
        <v>353</v>
      </c>
      <c r="D82" s="41" t="s">
        <v>43</v>
      </c>
      <c r="E82" s="41" t="s">
        <v>1830</v>
      </c>
      <c r="F82" s="41" t="s">
        <v>166</v>
      </c>
      <c r="G82" s="41" t="s">
        <v>58</v>
      </c>
      <c r="H82" s="41" t="s">
        <v>59</v>
      </c>
      <c r="I82" s="41" t="s">
        <v>167</v>
      </c>
      <c r="J82" s="41" t="s">
        <v>168</v>
      </c>
      <c r="K82" s="41" t="s">
        <v>354</v>
      </c>
      <c r="L82" s="41" t="s">
        <v>355</v>
      </c>
      <c r="M82" s="41" t="s">
        <v>3</v>
      </c>
      <c r="N82" s="42" t="s">
        <v>51</v>
      </c>
      <c r="O82" s="41" t="s">
        <v>52</v>
      </c>
      <c r="P82" s="43">
        <v>140</v>
      </c>
      <c r="Q82" s="44">
        <v>140</v>
      </c>
      <c r="R82" s="45">
        <f>VLOOKUP(B82,'[2]School Detailed Data'!A$11:CF$440,84,FALSE)</f>
        <v>140</v>
      </c>
      <c r="S82" s="46">
        <v>140</v>
      </c>
      <c r="T82" s="47">
        <v>140</v>
      </c>
      <c r="U82" s="43">
        <v>9</v>
      </c>
      <c r="V82" s="44">
        <f>VLOOKUP(B82,'[3]PS T3 1st New BRN'!$B$12:$S$104,18,FALSE)</f>
        <v>7</v>
      </c>
      <c r="W82" s="45">
        <f>VLOOKUP(B82,'[2]Student Without BRN'!Z$2:AB$431,3,FALSE)</f>
        <v>7</v>
      </c>
      <c r="X82" s="46">
        <v>7</v>
      </c>
      <c r="Y82" s="47">
        <v>7</v>
      </c>
      <c r="Z82" s="43">
        <f t="shared" si="25"/>
        <v>131</v>
      </c>
      <c r="AA82" s="44">
        <f t="shared" si="24"/>
        <v>133</v>
      </c>
      <c r="AB82" s="45">
        <f t="shared" si="24"/>
        <v>133</v>
      </c>
      <c r="AC82" s="46">
        <f t="shared" si="24"/>
        <v>133</v>
      </c>
      <c r="AD82" s="47">
        <f t="shared" si="24"/>
        <v>133</v>
      </c>
      <c r="AE82" s="44">
        <f t="shared" si="29"/>
        <v>2</v>
      </c>
      <c r="AF82" s="45">
        <f>AB82-AA82</f>
        <v>0</v>
      </c>
      <c r="AG82" s="46">
        <f t="shared" si="29"/>
        <v>0</v>
      </c>
      <c r="AH82" s="47">
        <f t="shared" si="29"/>
        <v>0</v>
      </c>
      <c r="AI82" s="48">
        <v>8900</v>
      </c>
      <c r="AJ82" s="48">
        <f t="shared" si="30"/>
        <v>1246000</v>
      </c>
      <c r="AK82" s="49">
        <f t="shared" si="22"/>
        <v>1165900</v>
      </c>
      <c r="AL82" s="49"/>
      <c r="AM82" s="49"/>
      <c r="AN82" s="49">
        <f t="shared" si="31"/>
        <v>1165900</v>
      </c>
      <c r="AO82" s="50">
        <f t="shared" si="38"/>
        <v>17800</v>
      </c>
      <c r="AP82" s="51">
        <f t="shared" si="32"/>
        <v>0</v>
      </c>
      <c r="AQ82" s="52">
        <f t="shared" si="33"/>
        <v>0</v>
      </c>
      <c r="AR82" s="47">
        <f t="shared" si="34"/>
        <v>0</v>
      </c>
      <c r="AS82" s="53">
        <f t="shared" si="35"/>
        <v>62300</v>
      </c>
      <c r="AT82" s="49"/>
      <c r="AU82" s="49">
        <f t="shared" si="27"/>
        <v>1165900</v>
      </c>
      <c r="AV82" s="54">
        <f t="shared" si="28"/>
        <v>1165900</v>
      </c>
      <c r="AW82" s="55">
        <f>IF(AO82&gt;=0,AO82,0)</f>
        <v>17800</v>
      </c>
      <c r="AX82" s="56">
        <f t="shared" si="20"/>
        <v>0</v>
      </c>
      <c r="AY82" s="57">
        <f t="shared" si="20"/>
        <v>0</v>
      </c>
      <c r="AZ82" s="47">
        <f t="shared" si="20"/>
        <v>0</v>
      </c>
      <c r="BA82" s="53">
        <f t="shared" si="20"/>
        <v>62300</v>
      </c>
      <c r="BB82" s="81">
        <f t="shared" si="36"/>
        <v>1246000</v>
      </c>
      <c r="BC82" s="58" t="s">
        <v>1827</v>
      </c>
    </row>
    <row r="83" spans="1:55" s="38" customFormat="1" ht="12.75" x14ac:dyDescent="0.2">
      <c r="A83" s="39">
        <f t="shared" si="37"/>
        <v>72</v>
      </c>
      <c r="B83" s="59" t="s">
        <v>254</v>
      </c>
      <c r="C83" s="41" t="s">
        <v>255</v>
      </c>
      <c r="D83" s="41" t="s">
        <v>56</v>
      </c>
      <c r="E83" s="41" t="s">
        <v>1830</v>
      </c>
      <c r="F83" s="41" t="s">
        <v>166</v>
      </c>
      <c r="G83" s="41" t="s">
        <v>58</v>
      </c>
      <c r="H83" s="41" t="s">
        <v>59</v>
      </c>
      <c r="I83" s="41" t="s">
        <v>223</v>
      </c>
      <c r="J83" s="41" t="s">
        <v>168</v>
      </c>
      <c r="K83" s="41" t="s">
        <v>256</v>
      </c>
      <c r="L83" s="41" t="s">
        <v>257</v>
      </c>
      <c r="M83" s="41" t="s">
        <v>3</v>
      </c>
      <c r="N83" s="42" t="s">
        <v>51</v>
      </c>
      <c r="O83" s="41" t="s">
        <v>52</v>
      </c>
      <c r="P83" s="43">
        <v>81</v>
      </c>
      <c r="Q83" s="44">
        <f>VLOOKUP(B83,'[2]School Detailed Data'!A$11:CF$439,84,FALSE)</f>
        <v>80</v>
      </c>
      <c r="R83" s="45">
        <f>VLOOKUP(B83,'[2]School Detailed Data'!A$11:CF$440,84,FALSE)</f>
        <v>80</v>
      </c>
      <c r="S83" s="46">
        <v>80</v>
      </c>
      <c r="T83" s="47">
        <v>80</v>
      </c>
      <c r="U83" s="43">
        <v>4</v>
      </c>
      <c r="V83" s="44">
        <f>VLOOKUP(B83,'[2]School Detailed Data'!A$11:CJ$440,88,FALSE)</f>
        <v>7</v>
      </c>
      <c r="W83" s="45">
        <f>VLOOKUP(B83,'[2]Student Without BRN'!Z$2:AB$431,3,FALSE)</f>
        <v>4</v>
      </c>
      <c r="X83" s="46">
        <v>4</v>
      </c>
      <c r="Y83" s="47">
        <v>4</v>
      </c>
      <c r="Z83" s="43">
        <f t="shared" si="25"/>
        <v>77</v>
      </c>
      <c r="AA83" s="44">
        <f t="shared" si="24"/>
        <v>73</v>
      </c>
      <c r="AB83" s="45">
        <f t="shared" si="24"/>
        <v>76</v>
      </c>
      <c r="AC83" s="46">
        <f t="shared" si="24"/>
        <v>76</v>
      </c>
      <c r="AD83" s="47">
        <f t="shared" si="24"/>
        <v>76</v>
      </c>
      <c r="AE83" s="44">
        <f t="shared" si="29"/>
        <v>-4</v>
      </c>
      <c r="AF83" s="45">
        <f>AB83-Z83</f>
        <v>-1</v>
      </c>
      <c r="AG83" s="46">
        <f t="shared" si="29"/>
        <v>0</v>
      </c>
      <c r="AH83" s="47">
        <f t="shared" si="29"/>
        <v>0</v>
      </c>
      <c r="AI83" s="48">
        <v>8900</v>
      </c>
      <c r="AJ83" s="48">
        <f t="shared" si="30"/>
        <v>712000</v>
      </c>
      <c r="AK83" s="49">
        <f t="shared" si="22"/>
        <v>685300</v>
      </c>
      <c r="AL83" s="49">
        <f>VLOOKUP(B83,'[3]Tranche 1 Actual 2024'!$B$12:$S$367,18,FALSE)</f>
        <v>234960</v>
      </c>
      <c r="AM83" s="49">
        <f>VLOOKUP(B83,'[3]Tranche 2 Actual 2024'!$B$12:$U$343,20,FALSE)</f>
        <v>234960</v>
      </c>
      <c r="AN83" s="49">
        <f t="shared" si="31"/>
        <v>215380</v>
      </c>
      <c r="AO83" s="50">
        <f t="shared" si="38"/>
        <v>-35600</v>
      </c>
      <c r="AP83" s="51">
        <f t="shared" si="32"/>
        <v>-8900</v>
      </c>
      <c r="AQ83" s="52">
        <f t="shared" si="33"/>
        <v>0</v>
      </c>
      <c r="AR83" s="47">
        <f t="shared" si="34"/>
        <v>0</v>
      </c>
      <c r="AS83" s="53">
        <f t="shared" si="35"/>
        <v>26700</v>
      </c>
      <c r="AT83" s="49"/>
      <c r="AU83" s="49">
        <f t="shared" si="27"/>
        <v>215380</v>
      </c>
      <c r="AV83" s="54">
        <f t="shared" si="28"/>
        <v>215380</v>
      </c>
      <c r="AW83" s="55"/>
      <c r="AX83" s="56">
        <f t="shared" si="20"/>
        <v>0</v>
      </c>
      <c r="AY83" s="57">
        <f t="shared" si="20"/>
        <v>0</v>
      </c>
      <c r="AZ83" s="47">
        <f t="shared" si="20"/>
        <v>0</v>
      </c>
      <c r="BA83" s="53">
        <f t="shared" si="20"/>
        <v>26700</v>
      </c>
      <c r="BB83" s="81">
        <f t="shared" si="36"/>
        <v>712000</v>
      </c>
      <c r="BC83" s="58" t="s">
        <v>1825</v>
      </c>
    </row>
    <row r="84" spans="1:55" s="38" customFormat="1" ht="12.75" x14ac:dyDescent="0.2">
      <c r="A84" s="39">
        <f t="shared" si="37"/>
        <v>73</v>
      </c>
      <c r="B84" s="40" t="s">
        <v>356</v>
      </c>
      <c r="C84" s="41" t="s">
        <v>357</v>
      </c>
      <c r="D84" s="41" t="s">
        <v>56</v>
      </c>
      <c r="E84" s="41" t="s">
        <v>1834</v>
      </c>
      <c r="F84" s="41" t="s">
        <v>304</v>
      </c>
      <c r="G84" s="41" t="s">
        <v>45</v>
      </c>
      <c r="H84" s="41" t="s">
        <v>46</v>
      </c>
      <c r="I84" s="41" t="s">
        <v>167</v>
      </c>
      <c r="J84" s="41" t="s">
        <v>168</v>
      </c>
      <c r="K84" s="41" t="s">
        <v>358</v>
      </c>
      <c r="L84" s="41" t="s">
        <v>359</v>
      </c>
      <c r="M84" s="41" t="s">
        <v>3</v>
      </c>
      <c r="N84" s="42" t="s">
        <v>51</v>
      </c>
      <c r="O84" s="41" t="s">
        <v>52</v>
      </c>
      <c r="P84" s="43">
        <v>124</v>
      </c>
      <c r="Q84" s="44">
        <v>124</v>
      </c>
      <c r="R84" s="45">
        <f>VLOOKUP(B84,'[2]School Detailed Data'!A$11:CF$440,84,FALSE)</f>
        <v>125</v>
      </c>
      <c r="S84" s="46">
        <v>125</v>
      </c>
      <c r="T84" s="47">
        <v>125</v>
      </c>
      <c r="U84" s="43">
        <v>11</v>
      </c>
      <c r="V84" s="44">
        <f>VLOOKUP(B84,'[3]PS T3 1st New BRN'!$B$12:$S$104,18,FALSE)</f>
        <v>8</v>
      </c>
      <c r="W84" s="45">
        <f>VLOOKUP(B84,'[2]Student Without BRN'!Z$2:AB$431,3,FALSE)</f>
        <v>8</v>
      </c>
      <c r="X84" s="46">
        <v>8</v>
      </c>
      <c r="Y84" s="47">
        <v>8</v>
      </c>
      <c r="Z84" s="43">
        <f t="shared" si="25"/>
        <v>113</v>
      </c>
      <c r="AA84" s="44">
        <f t="shared" si="24"/>
        <v>116</v>
      </c>
      <c r="AB84" s="45">
        <f t="shared" si="24"/>
        <v>117</v>
      </c>
      <c r="AC84" s="46">
        <f t="shared" si="24"/>
        <v>117</v>
      </c>
      <c r="AD84" s="47">
        <f t="shared" si="24"/>
        <v>117</v>
      </c>
      <c r="AE84" s="44">
        <f t="shared" si="29"/>
        <v>3</v>
      </c>
      <c r="AF84" s="45">
        <f>AB84-AA84</f>
        <v>1</v>
      </c>
      <c r="AG84" s="46">
        <f t="shared" si="29"/>
        <v>0</v>
      </c>
      <c r="AH84" s="47">
        <f t="shared" si="29"/>
        <v>0</v>
      </c>
      <c r="AI84" s="48">
        <v>8900</v>
      </c>
      <c r="AJ84" s="48">
        <f t="shared" si="30"/>
        <v>1112500</v>
      </c>
      <c r="AK84" s="49">
        <f t="shared" si="22"/>
        <v>1005700</v>
      </c>
      <c r="AL84" s="49">
        <f>VLOOKUP(B84,'[3]Tranche 1 Actual 2024'!$B$12:$S$367,18,FALSE)</f>
        <v>331080</v>
      </c>
      <c r="AM84" s="49">
        <f>VLOOKUP(B84,'[3]Tranche 2 Actual 2024'!$B$12:$U$343,20,FALSE)</f>
        <v>331080</v>
      </c>
      <c r="AN84" s="49">
        <f t="shared" si="31"/>
        <v>343540</v>
      </c>
      <c r="AO84" s="50">
        <f t="shared" si="38"/>
        <v>26700</v>
      </c>
      <c r="AP84" s="51">
        <f t="shared" si="32"/>
        <v>8900</v>
      </c>
      <c r="AQ84" s="52">
        <f t="shared" si="33"/>
        <v>0</v>
      </c>
      <c r="AR84" s="47">
        <f t="shared" si="34"/>
        <v>0</v>
      </c>
      <c r="AS84" s="53">
        <f t="shared" si="35"/>
        <v>71200</v>
      </c>
      <c r="AT84" s="49"/>
      <c r="AU84" s="49">
        <f t="shared" si="27"/>
        <v>343540</v>
      </c>
      <c r="AV84" s="54">
        <f t="shared" si="28"/>
        <v>343540</v>
      </c>
      <c r="AW84" s="55">
        <f>IF(AO84&gt;=0,AO84,0)</f>
        <v>26700</v>
      </c>
      <c r="AX84" s="56">
        <f t="shared" si="20"/>
        <v>8900</v>
      </c>
      <c r="AY84" s="57">
        <f t="shared" si="20"/>
        <v>0</v>
      </c>
      <c r="AZ84" s="47">
        <f t="shared" si="20"/>
        <v>0</v>
      </c>
      <c r="BA84" s="53">
        <f t="shared" si="20"/>
        <v>71200</v>
      </c>
      <c r="BB84" s="81">
        <f t="shared" si="36"/>
        <v>1112500</v>
      </c>
      <c r="BC84" s="58" t="s">
        <v>1825</v>
      </c>
    </row>
    <row r="85" spans="1:55" s="38" customFormat="1" ht="12.75" x14ac:dyDescent="0.2">
      <c r="A85" s="39">
        <f t="shared" si="37"/>
        <v>74</v>
      </c>
      <c r="B85" s="59" t="s">
        <v>246</v>
      </c>
      <c r="C85" s="41" t="s">
        <v>247</v>
      </c>
      <c r="D85" s="41" t="s">
        <v>43</v>
      </c>
      <c r="E85" s="41" t="s">
        <v>1830</v>
      </c>
      <c r="F85" s="41" t="s">
        <v>166</v>
      </c>
      <c r="G85" s="41" t="s">
        <v>58</v>
      </c>
      <c r="H85" s="41" t="s">
        <v>59</v>
      </c>
      <c r="I85" s="41" t="s">
        <v>223</v>
      </c>
      <c r="J85" s="41" t="s">
        <v>168</v>
      </c>
      <c r="K85" s="41" t="s">
        <v>248</v>
      </c>
      <c r="L85" s="41" t="s">
        <v>249</v>
      </c>
      <c r="M85" s="41" t="s">
        <v>3</v>
      </c>
      <c r="N85" s="42" t="s">
        <v>51</v>
      </c>
      <c r="O85" s="41" t="s">
        <v>52</v>
      </c>
      <c r="P85" s="43">
        <v>85</v>
      </c>
      <c r="Q85" s="44">
        <f>VLOOKUP(B85,'[2]School Detailed Data'!A$11:CF$439,84,FALSE)</f>
        <v>85</v>
      </c>
      <c r="R85" s="45">
        <f>VLOOKUP(B85,'[2]School Detailed Data'!A$11:CF$440,84,FALSE)</f>
        <v>85</v>
      </c>
      <c r="S85" s="46">
        <v>85</v>
      </c>
      <c r="T85" s="47">
        <v>85</v>
      </c>
      <c r="U85" s="43">
        <v>5</v>
      </c>
      <c r="V85" s="44">
        <f>VLOOKUP(B85,'[2]School Detailed Data'!A$11:CJ$440,88,FALSE)</f>
        <v>10</v>
      </c>
      <c r="W85" s="45">
        <f>VLOOKUP(B85,'[2]Student Without BRN'!Z$2:AB$431,3,FALSE)</f>
        <v>5</v>
      </c>
      <c r="X85" s="46">
        <v>5</v>
      </c>
      <c r="Y85" s="47">
        <v>5</v>
      </c>
      <c r="Z85" s="43">
        <f t="shared" si="25"/>
        <v>80</v>
      </c>
      <c r="AA85" s="44">
        <f t="shared" si="24"/>
        <v>75</v>
      </c>
      <c r="AB85" s="45">
        <f t="shared" si="24"/>
        <v>80</v>
      </c>
      <c r="AC85" s="46">
        <f t="shared" si="24"/>
        <v>80</v>
      </c>
      <c r="AD85" s="47">
        <f t="shared" si="24"/>
        <v>80</v>
      </c>
      <c r="AE85" s="44">
        <f t="shared" si="29"/>
        <v>-5</v>
      </c>
      <c r="AF85" s="45">
        <f t="shared" ref="AF85:AF141" si="39">AB85-Z85</f>
        <v>0</v>
      </c>
      <c r="AG85" s="46">
        <f t="shared" si="29"/>
        <v>0</v>
      </c>
      <c r="AH85" s="47">
        <f t="shared" si="29"/>
        <v>0</v>
      </c>
      <c r="AI85" s="48">
        <v>8900</v>
      </c>
      <c r="AJ85" s="48">
        <f t="shared" si="30"/>
        <v>756500</v>
      </c>
      <c r="AK85" s="49">
        <f t="shared" si="22"/>
        <v>712000</v>
      </c>
      <c r="AL85" s="49"/>
      <c r="AM85" s="49"/>
      <c r="AN85" s="49">
        <f t="shared" si="31"/>
        <v>712000</v>
      </c>
      <c r="AO85" s="50">
        <f t="shared" si="38"/>
        <v>-44500</v>
      </c>
      <c r="AP85" s="51">
        <f t="shared" si="32"/>
        <v>0</v>
      </c>
      <c r="AQ85" s="52">
        <f t="shared" si="33"/>
        <v>0</v>
      </c>
      <c r="AR85" s="47">
        <f t="shared" si="34"/>
        <v>0</v>
      </c>
      <c r="AS85" s="53">
        <f t="shared" si="35"/>
        <v>44500</v>
      </c>
      <c r="AT85" s="49"/>
      <c r="AU85" s="49">
        <f t="shared" si="27"/>
        <v>712000</v>
      </c>
      <c r="AV85" s="54">
        <f t="shared" si="28"/>
        <v>712000</v>
      </c>
      <c r="AW85" s="55"/>
      <c r="AX85" s="56">
        <f t="shared" si="20"/>
        <v>0</v>
      </c>
      <c r="AY85" s="57">
        <f t="shared" si="20"/>
        <v>0</v>
      </c>
      <c r="AZ85" s="47">
        <f t="shared" si="20"/>
        <v>0</v>
      </c>
      <c r="BA85" s="53">
        <f t="shared" si="20"/>
        <v>44500</v>
      </c>
      <c r="BB85" s="81">
        <f t="shared" si="36"/>
        <v>756500</v>
      </c>
      <c r="BC85" s="58" t="s">
        <v>1827</v>
      </c>
    </row>
    <row r="86" spans="1:55" s="38" customFormat="1" ht="12.75" x14ac:dyDescent="0.2">
      <c r="A86" s="39">
        <f t="shared" si="37"/>
        <v>75</v>
      </c>
      <c r="B86" s="59" t="s">
        <v>360</v>
      </c>
      <c r="C86" s="41" t="s">
        <v>361</v>
      </c>
      <c r="D86" s="41" t="s">
        <v>43</v>
      </c>
      <c r="E86" s="41" t="s">
        <v>1830</v>
      </c>
      <c r="F86" s="41" t="s">
        <v>166</v>
      </c>
      <c r="G86" s="41" t="s">
        <v>58</v>
      </c>
      <c r="H86" s="41" t="s">
        <v>59</v>
      </c>
      <c r="I86" s="41" t="s">
        <v>167</v>
      </c>
      <c r="J86" s="41" t="s">
        <v>168</v>
      </c>
      <c r="K86" s="41" t="s">
        <v>362</v>
      </c>
      <c r="L86" s="41" t="s">
        <v>363</v>
      </c>
      <c r="M86" s="41" t="s">
        <v>3</v>
      </c>
      <c r="N86" s="42" t="s">
        <v>51</v>
      </c>
      <c r="O86" s="41" t="s">
        <v>52</v>
      </c>
      <c r="P86" s="43">
        <v>178</v>
      </c>
      <c r="Q86" s="44">
        <f>VLOOKUP(B86,'[2]School Detailed Data'!A$11:CF$439,84,FALSE)</f>
        <v>178</v>
      </c>
      <c r="R86" s="45">
        <f>VLOOKUP(B86,'[2]School Detailed Data'!A$11:CF$440,84,FALSE)</f>
        <v>178</v>
      </c>
      <c r="S86" s="46">
        <v>171</v>
      </c>
      <c r="T86" s="47">
        <v>171</v>
      </c>
      <c r="U86" s="43">
        <v>8</v>
      </c>
      <c r="V86" s="44">
        <f>VLOOKUP(B86,'[2]School Detailed Data'!A$11:CJ$440,88,FALSE)</f>
        <v>19</v>
      </c>
      <c r="W86" s="45">
        <f>VLOOKUP(B86,'[2]Student Without BRN'!Z$2:AB$431,3,FALSE)</f>
        <v>8</v>
      </c>
      <c r="X86" s="46">
        <v>8</v>
      </c>
      <c r="Y86" s="47">
        <v>8</v>
      </c>
      <c r="Z86" s="43">
        <f t="shared" si="25"/>
        <v>170</v>
      </c>
      <c r="AA86" s="44">
        <f t="shared" si="24"/>
        <v>159</v>
      </c>
      <c r="AB86" s="45">
        <f t="shared" si="24"/>
        <v>170</v>
      </c>
      <c r="AC86" s="46">
        <f t="shared" si="24"/>
        <v>163</v>
      </c>
      <c r="AD86" s="47">
        <f t="shared" si="24"/>
        <v>163</v>
      </c>
      <c r="AE86" s="44">
        <f t="shared" si="29"/>
        <v>-11</v>
      </c>
      <c r="AF86" s="45">
        <f>AB86-Z86</f>
        <v>0</v>
      </c>
      <c r="AG86" s="46">
        <f t="shared" si="29"/>
        <v>-7</v>
      </c>
      <c r="AH86" s="47">
        <f t="shared" si="29"/>
        <v>0</v>
      </c>
      <c r="AI86" s="48">
        <v>8900</v>
      </c>
      <c r="AJ86" s="48">
        <f t="shared" si="30"/>
        <v>1521900</v>
      </c>
      <c r="AK86" s="49">
        <f t="shared" si="22"/>
        <v>1513000</v>
      </c>
      <c r="AL86" s="49"/>
      <c r="AM86" s="49">
        <f>VLOOKUP(B86,'[3]Tranche 2 Actual 2024'!$B$12:$U$343,20,FALSE)</f>
        <v>886440</v>
      </c>
      <c r="AN86" s="49">
        <f t="shared" si="31"/>
        <v>626560</v>
      </c>
      <c r="AO86" s="50">
        <f t="shared" si="38"/>
        <v>-97900</v>
      </c>
      <c r="AP86" s="51">
        <f t="shared" si="32"/>
        <v>0</v>
      </c>
      <c r="AQ86" s="52">
        <f t="shared" si="33"/>
        <v>-62300</v>
      </c>
      <c r="AR86" s="47">
        <f t="shared" si="34"/>
        <v>0</v>
      </c>
      <c r="AS86" s="53">
        <f t="shared" si="35"/>
        <v>8900</v>
      </c>
      <c r="AT86" s="49"/>
      <c r="AU86" s="49">
        <f t="shared" si="27"/>
        <v>626560</v>
      </c>
      <c r="AV86" s="54">
        <f t="shared" si="28"/>
        <v>626560</v>
      </c>
      <c r="AW86" s="55"/>
      <c r="AX86" s="56">
        <f t="shared" si="20"/>
        <v>0</v>
      </c>
      <c r="AY86" s="57">
        <f t="shared" si="20"/>
        <v>0</v>
      </c>
      <c r="AZ86" s="47">
        <f t="shared" si="20"/>
        <v>0</v>
      </c>
      <c r="BA86" s="53">
        <f t="shared" si="20"/>
        <v>8900</v>
      </c>
      <c r="BB86" s="81">
        <f t="shared" si="36"/>
        <v>1521900</v>
      </c>
      <c r="BC86" s="58" t="s">
        <v>1825</v>
      </c>
    </row>
    <row r="87" spans="1:55" s="38" customFormat="1" ht="12.75" x14ac:dyDescent="0.2">
      <c r="A87" s="39">
        <f t="shared" si="37"/>
        <v>76</v>
      </c>
      <c r="B87" s="40" t="s">
        <v>364</v>
      </c>
      <c r="C87" s="41" t="s">
        <v>365</v>
      </c>
      <c r="D87" s="41" t="s">
        <v>43</v>
      </c>
      <c r="E87" s="41" t="s">
        <v>1830</v>
      </c>
      <c r="F87" s="41" t="s">
        <v>166</v>
      </c>
      <c r="G87" s="41" t="s">
        <v>58</v>
      </c>
      <c r="H87" s="41" t="s">
        <v>59</v>
      </c>
      <c r="I87" s="41" t="s">
        <v>167</v>
      </c>
      <c r="J87" s="41" t="s">
        <v>168</v>
      </c>
      <c r="K87" s="41" t="s">
        <v>366</v>
      </c>
      <c r="L87" s="41" t="s">
        <v>367</v>
      </c>
      <c r="M87" s="41" t="s">
        <v>3</v>
      </c>
      <c r="N87" s="42" t="s">
        <v>51</v>
      </c>
      <c r="O87" s="41" t="s">
        <v>76</v>
      </c>
      <c r="P87" s="43">
        <v>225</v>
      </c>
      <c r="Q87" s="44">
        <f>VLOOKUP(B87,'[2]School Detailed Data'!A$11:CF$439,84,FALSE)</f>
        <v>224</v>
      </c>
      <c r="R87" s="45">
        <f>VLOOKUP(B87,'[2]School Detailed Data'!A$11:CF$440,84,FALSE)</f>
        <v>224</v>
      </c>
      <c r="S87" s="46">
        <v>224</v>
      </c>
      <c r="T87" s="47">
        <v>224</v>
      </c>
      <c r="U87" s="43">
        <v>0</v>
      </c>
      <c r="V87" s="44">
        <f>VLOOKUP(B87,'[2]School Detailed Data'!A$11:CJ$440,88,FALSE)</f>
        <v>19</v>
      </c>
      <c r="W87" s="45">
        <f>VLOOKUP(B87,'[2]Student Without BRN'!Z$2:AB$431,3,FALSE)</f>
        <v>0</v>
      </c>
      <c r="X87" s="46">
        <v>0</v>
      </c>
      <c r="Y87" s="47">
        <v>0</v>
      </c>
      <c r="Z87" s="43">
        <f t="shared" si="25"/>
        <v>225</v>
      </c>
      <c r="AA87" s="44">
        <f t="shared" si="24"/>
        <v>205</v>
      </c>
      <c r="AB87" s="45">
        <f t="shared" si="24"/>
        <v>224</v>
      </c>
      <c r="AC87" s="46">
        <f t="shared" si="24"/>
        <v>224</v>
      </c>
      <c r="AD87" s="47">
        <f t="shared" si="24"/>
        <v>224</v>
      </c>
      <c r="AE87" s="44">
        <f t="shared" si="29"/>
        <v>-20</v>
      </c>
      <c r="AF87" s="45">
        <f t="shared" si="39"/>
        <v>-1</v>
      </c>
      <c r="AG87" s="46">
        <f t="shared" si="29"/>
        <v>0</v>
      </c>
      <c r="AH87" s="47">
        <f>AD87-Z87</f>
        <v>-1</v>
      </c>
      <c r="AI87" s="48">
        <v>8900</v>
      </c>
      <c r="AJ87" s="48">
        <f t="shared" si="30"/>
        <v>1993600</v>
      </c>
      <c r="AK87" s="49">
        <f t="shared" si="22"/>
        <v>2002500</v>
      </c>
      <c r="AL87" s="49">
        <f>VLOOKUP(B87,'[3]Tranche 1 Actual 2024'!$B$12:$S$367,18,FALSE)</f>
        <v>576720</v>
      </c>
      <c r="AM87" s="49">
        <f>VLOOKUP(B87,'[3]Tranche 2 Actual 2024'!$B$12:$U$343,20,FALSE)</f>
        <v>576720</v>
      </c>
      <c r="AN87" s="49">
        <f t="shared" si="31"/>
        <v>849060</v>
      </c>
      <c r="AO87" s="50">
        <f t="shared" si="38"/>
        <v>-178000</v>
      </c>
      <c r="AP87" s="51">
        <f t="shared" si="32"/>
        <v>-8900</v>
      </c>
      <c r="AQ87" s="52">
        <f t="shared" si="33"/>
        <v>0</v>
      </c>
      <c r="AR87" s="47">
        <f t="shared" si="34"/>
        <v>-8900</v>
      </c>
      <c r="AS87" s="60">
        <f t="shared" si="35"/>
        <v>-8900</v>
      </c>
      <c r="AT87" s="49"/>
      <c r="AU87" s="49">
        <f t="shared" si="27"/>
        <v>849060</v>
      </c>
      <c r="AV87" s="54">
        <f t="shared" si="28"/>
        <v>849060</v>
      </c>
      <c r="AW87" s="55"/>
      <c r="AX87" s="56">
        <f t="shared" si="20"/>
        <v>0</v>
      </c>
      <c r="AY87" s="57">
        <f t="shared" si="20"/>
        <v>0</v>
      </c>
      <c r="AZ87" s="47">
        <f t="shared" si="20"/>
        <v>0</v>
      </c>
      <c r="BA87" s="53">
        <f t="shared" si="20"/>
        <v>0</v>
      </c>
      <c r="BB87" s="81">
        <f t="shared" si="36"/>
        <v>2002500</v>
      </c>
      <c r="BC87" s="58" t="s">
        <v>1825</v>
      </c>
    </row>
    <row r="88" spans="1:55" s="38" customFormat="1" ht="12.75" x14ac:dyDescent="0.2">
      <c r="A88" s="39">
        <f t="shared" si="37"/>
        <v>77</v>
      </c>
      <c r="B88" s="59" t="s">
        <v>368</v>
      </c>
      <c r="C88" s="41" t="s">
        <v>369</v>
      </c>
      <c r="D88" s="41" t="s">
        <v>43</v>
      </c>
      <c r="E88" s="41" t="s">
        <v>1824</v>
      </c>
      <c r="F88" s="41" t="s">
        <v>44</v>
      </c>
      <c r="G88" s="41" t="s">
        <v>45</v>
      </c>
      <c r="H88" s="41" t="s">
        <v>46</v>
      </c>
      <c r="I88" s="41" t="s">
        <v>167</v>
      </c>
      <c r="J88" s="41" t="s">
        <v>168</v>
      </c>
      <c r="K88" s="41" t="s">
        <v>370</v>
      </c>
      <c r="L88" s="41" t="s">
        <v>371</v>
      </c>
      <c r="M88" s="41" t="s">
        <v>3</v>
      </c>
      <c r="N88" s="42" t="s">
        <v>51</v>
      </c>
      <c r="O88" s="41" t="s">
        <v>52</v>
      </c>
      <c r="P88" s="43">
        <v>49</v>
      </c>
      <c r="Q88" s="44">
        <f>VLOOKUP(B88,'[2]School Detailed Data'!A$11:CF$439,84,FALSE)</f>
        <v>49</v>
      </c>
      <c r="R88" s="45">
        <f>VLOOKUP(B88,'[2]School Detailed Data'!A$11:CF$440,84,FALSE)</f>
        <v>49</v>
      </c>
      <c r="S88" s="46">
        <v>49</v>
      </c>
      <c r="T88" s="47">
        <v>49</v>
      </c>
      <c r="U88" s="43">
        <v>11</v>
      </c>
      <c r="V88" s="44">
        <f>VLOOKUP(B88,'[2]School Detailed Data'!A$11:CJ$440,88,FALSE)</f>
        <v>13</v>
      </c>
      <c r="W88" s="45">
        <f>VLOOKUP(B88,'[2]Student Without BRN'!Z$2:AB$431,3,FALSE)</f>
        <v>11</v>
      </c>
      <c r="X88" s="46">
        <v>11</v>
      </c>
      <c r="Y88" s="47">
        <v>11</v>
      </c>
      <c r="Z88" s="43">
        <f t="shared" si="25"/>
        <v>38</v>
      </c>
      <c r="AA88" s="44">
        <f t="shared" si="24"/>
        <v>36</v>
      </c>
      <c r="AB88" s="45">
        <f t="shared" si="24"/>
        <v>38</v>
      </c>
      <c r="AC88" s="46">
        <f t="shared" si="24"/>
        <v>38</v>
      </c>
      <c r="AD88" s="47">
        <f t="shared" si="24"/>
        <v>38</v>
      </c>
      <c r="AE88" s="44">
        <f t="shared" si="29"/>
        <v>-2</v>
      </c>
      <c r="AF88" s="45">
        <f t="shared" si="39"/>
        <v>0</v>
      </c>
      <c r="AG88" s="46">
        <f t="shared" si="29"/>
        <v>0</v>
      </c>
      <c r="AH88" s="47">
        <f t="shared" si="29"/>
        <v>0</v>
      </c>
      <c r="AI88" s="48">
        <v>8900</v>
      </c>
      <c r="AJ88" s="48">
        <f t="shared" si="30"/>
        <v>436100</v>
      </c>
      <c r="AK88" s="49">
        <f t="shared" si="22"/>
        <v>338200</v>
      </c>
      <c r="AL88" s="49">
        <f>VLOOKUP(B88,'[3]Tranche 1 Actual 2024'!$B$12:$S$367,18,FALSE)</f>
        <v>168210</v>
      </c>
      <c r="AM88" s="49">
        <f>VLOOKUP(B88,'[3]Tranche 2 Actual 2024'!$B$12:$U$343,20,FALSE)</f>
        <v>168210</v>
      </c>
      <c r="AN88" s="49">
        <f t="shared" si="31"/>
        <v>1780</v>
      </c>
      <c r="AO88" s="50">
        <f t="shared" si="38"/>
        <v>-17800</v>
      </c>
      <c r="AP88" s="51">
        <f t="shared" si="32"/>
        <v>0</v>
      </c>
      <c r="AQ88" s="52">
        <f t="shared" si="33"/>
        <v>0</v>
      </c>
      <c r="AR88" s="47">
        <f t="shared" si="34"/>
        <v>0</v>
      </c>
      <c r="AS88" s="53">
        <f t="shared" si="35"/>
        <v>97900</v>
      </c>
      <c r="AT88" s="49"/>
      <c r="AU88" s="49">
        <f t="shared" si="27"/>
        <v>1780</v>
      </c>
      <c r="AV88" s="54">
        <f t="shared" si="28"/>
        <v>1780</v>
      </c>
      <c r="AW88" s="55"/>
      <c r="AX88" s="56">
        <f t="shared" si="20"/>
        <v>0</v>
      </c>
      <c r="AY88" s="57">
        <f t="shared" si="20"/>
        <v>0</v>
      </c>
      <c r="AZ88" s="47">
        <f t="shared" si="20"/>
        <v>0</v>
      </c>
      <c r="BA88" s="53">
        <f t="shared" si="20"/>
        <v>97900</v>
      </c>
      <c r="BB88" s="81">
        <f t="shared" si="36"/>
        <v>436100</v>
      </c>
      <c r="BC88" s="58" t="s">
        <v>1825</v>
      </c>
    </row>
    <row r="89" spans="1:55" s="38" customFormat="1" ht="12.75" x14ac:dyDescent="0.2">
      <c r="A89" s="39">
        <f t="shared" si="37"/>
        <v>78</v>
      </c>
      <c r="B89" s="40" t="s">
        <v>250</v>
      </c>
      <c r="C89" s="41" t="s">
        <v>251</v>
      </c>
      <c r="D89" s="41" t="s">
        <v>56</v>
      </c>
      <c r="E89" s="41" t="s">
        <v>1830</v>
      </c>
      <c r="F89" s="41" t="s">
        <v>166</v>
      </c>
      <c r="G89" s="41" t="s">
        <v>58</v>
      </c>
      <c r="H89" s="41" t="s">
        <v>59</v>
      </c>
      <c r="I89" s="41" t="s">
        <v>223</v>
      </c>
      <c r="J89" s="41" t="s">
        <v>168</v>
      </c>
      <c r="K89" s="41" t="s">
        <v>252</v>
      </c>
      <c r="L89" s="41" t="s">
        <v>253</v>
      </c>
      <c r="M89" s="41" t="s">
        <v>3</v>
      </c>
      <c r="N89" s="42" t="s">
        <v>51</v>
      </c>
      <c r="O89" s="41" t="s">
        <v>52</v>
      </c>
      <c r="P89" s="43">
        <v>65</v>
      </c>
      <c r="Q89" s="44">
        <f>VLOOKUP(B89,'[2]School Detailed Data'!A$11:CF$439,84,FALSE)</f>
        <v>65</v>
      </c>
      <c r="R89" s="45">
        <f>VLOOKUP(B89,'[2]School Detailed Data'!A$11:CF$440,84,FALSE)</f>
        <v>65</v>
      </c>
      <c r="S89" s="46">
        <v>65</v>
      </c>
      <c r="T89" s="47">
        <v>65</v>
      </c>
      <c r="U89" s="43">
        <v>0</v>
      </c>
      <c r="V89" s="44">
        <f>VLOOKUP(B89,'[2]School Detailed Data'!A$11:CJ$440,88,FALSE)</f>
        <v>6</v>
      </c>
      <c r="W89" s="45">
        <f>VLOOKUP(B89,'[2]Student Without BRN'!Z$2:AB$431,3,FALSE)</f>
        <v>0</v>
      </c>
      <c r="X89" s="46">
        <v>0</v>
      </c>
      <c r="Y89" s="47">
        <v>0</v>
      </c>
      <c r="Z89" s="43">
        <f t="shared" si="25"/>
        <v>65</v>
      </c>
      <c r="AA89" s="44">
        <f t="shared" si="24"/>
        <v>59</v>
      </c>
      <c r="AB89" s="45">
        <f t="shared" si="24"/>
        <v>65</v>
      </c>
      <c r="AC89" s="46">
        <f t="shared" si="24"/>
        <v>65</v>
      </c>
      <c r="AD89" s="47">
        <f t="shared" si="24"/>
        <v>65</v>
      </c>
      <c r="AE89" s="44">
        <f t="shared" si="29"/>
        <v>-6</v>
      </c>
      <c r="AF89" s="45">
        <f t="shared" si="39"/>
        <v>0</v>
      </c>
      <c r="AG89" s="46">
        <f t="shared" si="29"/>
        <v>0</v>
      </c>
      <c r="AH89" s="47">
        <f t="shared" si="29"/>
        <v>0</v>
      </c>
      <c r="AI89" s="48">
        <v>8900</v>
      </c>
      <c r="AJ89" s="48">
        <f t="shared" si="30"/>
        <v>578500</v>
      </c>
      <c r="AK89" s="49">
        <f t="shared" si="22"/>
        <v>578500</v>
      </c>
      <c r="AL89" s="49">
        <f>VLOOKUP(B89,'[3]Tranche 1 Actual 2024'!$B$12:$S$367,18,FALSE)</f>
        <v>133500</v>
      </c>
      <c r="AM89" s="49">
        <f>VLOOKUP(B89,'[3]Tranche 2 Actual 2024'!$B$12:$U$343,20,FALSE)</f>
        <v>133500</v>
      </c>
      <c r="AN89" s="49">
        <f t="shared" si="31"/>
        <v>311500</v>
      </c>
      <c r="AO89" s="50">
        <f t="shared" si="38"/>
        <v>-53400</v>
      </c>
      <c r="AP89" s="51">
        <f t="shared" si="32"/>
        <v>0</v>
      </c>
      <c r="AQ89" s="52">
        <f t="shared" si="33"/>
        <v>0</v>
      </c>
      <c r="AR89" s="47">
        <f t="shared" si="34"/>
        <v>0</v>
      </c>
      <c r="AS89" s="53">
        <f t="shared" si="35"/>
        <v>0</v>
      </c>
      <c r="AT89" s="49"/>
      <c r="AU89" s="49">
        <f t="shared" si="27"/>
        <v>311500</v>
      </c>
      <c r="AV89" s="54">
        <f t="shared" si="28"/>
        <v>311500</v>
      </c>
      <c r="AW89" s="55"/>
      <c r="AX89" s="56">
        <f t="shared" si="20"/>
        <v>0</v>
      </c>
      <c r="AY89" s="57">
        <f t="shared" si="20"/>
        <v>0</v>
      </c>
      <c r="AZ89" s="47">
        <f t="shared" si="20"/>
        <v>0</v>
      </c>
      <c r="BA89" s="53">
        <f t="shared" si="20"/>
        <v>0</v>
      </c>
      <c r="BB89" s="81">
        <f t="shared" si="36"/>
        <v>578500</v>
      </c>
      <c r="BC89" s="58" t="s">
        <v>1825</v>
      </c>
    </row>
    <row r="90" spans="1:55" s="38" customFormat="1" ht="12.75" x14ac:dyDescent="0.2">
      <c r="A90" s="39">
        <f t="shared" si="37"/>
        <v>79</v>
      </c>
      <c r="B90" s="59" t="s">
        <v>388</v>
      </c>
      <c r="C90" s="41" t="s">
        <v>389</v>
      </c>
      <c r="D90" s="41" t="s">
        <v>56</v>
      </c>
      <c r="E90" s="41" t="s">
        <v>1830</v>
      </c>
      <c r="F90" s="41" t="s">
        <v>166</v>
      </c>
      <c r="G90" s="41" t="s">
        <v>58</v>
      </c>
      <c r="H90" s="41" t="s">
        <v>59</v>
      </c>
      <c r="I90" s="41" t="s">
        <v>167</v>
      </c>
      <c r="J90" s="41" t="s">
        <v>168</v>
      </c>
      <c r="K90" s="41" t="s">
        <v>390</v>
      </c>
      <c r="L90" s="41" t="s">
        <v>391</v>
      </c>
      <c r="M90" s="41" t="s">
        <v>3</v>
      </c>
      <c r="N90" s="42" t="s">
        <v>51</v>
      </c>
      <c r="O90" s="41" t="s">
        <v>52</v>
      </c>
      <c r="P90" s="43">
        <v>141</v>
      </c>
      <c r="Q90" s="44">
        <v>141</v>
      </c>
      <c r="R90" s="45">
        <f>VLOOKUP(B90,'[2]School Detailed Data'!A$11:CF$440,84,FALSE)</f>
        <v>141</v>
      </c>
      <c r="S90" s="46">
        <v>141</v>
      </c>
      <c r="T90" s="47">
        <v>141</v>
      </c>
      <c r="U90" s="43">
        <v>17</v>
      </c>
      <c r="V90" s="44">
        <f>VLOOKUP(B90,'[3]PS T3 1st New BRN'!$B$12:$S$104,18,FALSE)</f>
        <v>15</v>
      </c>
      <c r="W90" s="45">
        <f>VLOOKUP(B90,'[2]Student Without BRN'!Z$2:AB$431,3,FALSE)</f>
        <v>15</v>
      </c>
      <c r="X90" s="46">
        <v>15</v>
      </c>
      <c r="Y90" s="47">
        <v>15</v>
      </c>
      <c r="Z90" s="43">
        <f t="shared" si="25"/>
        <v>124</v>
      </c>
      <c r="AA90" s="44">
        <f t="shared" si="24"/>
        <v>126</v>
      </c>
      <c r="AB90" s="45">
        <f t="shared" si="24"/>
        <v>126</v>
      </c>
      <c r="AC90" s="46">
        <f t="shared" si="24"/>
        <v>126</v>
      </c>
      <c r="AD90" s="47">
        <f t="shared" si="24"/>
        <v>126</v>
      </c>
      <c r="AE90" s="44">
        <f t="shared" si="29"/>
        <v>2</v>
      </c>
      <c r="AF90" s="45">
        <f>AB90-AA90</f>
        <v>0</v>
      </c>
      <c r="AG90" s="46">
        <f t="shared" si="29"/>
        <v>0</v>
      </c>
      <c r="AH90" s="47">
        <f t="shared" si="29"/>
        <v>0</v>
      </c>
      <c r="AI90" s="48">
        <v>8900</v>
      </c>
      <c r="AJ90" s="48">
        <f t="shared" si="30"/>
        <v>1254900</v>
      </c>
      <c r="AK90" s="49">
        <f t="shared" si="22"/>
        <v>1103600</v>
      </c>
      <c r="AL90" s="49">
        <f>VLOOKUP(B90,'[3]Tranche 1 Actual 2024'!$B$12:$S$367,18,FALSE)</f>
        <v>381810</v>
      </c>
      <c r="AM90" s="49">
        <f>VLOOKUP(B90,'[3]Tranche 2 Actual 2024'!$B$12:$U$343,20,FALSE)</f>
        <v>381810</v>
      </c>
      <c r="AN90" s="49">
        <f t="shared" si="31"/>
        <v>339980</v>
      </c>
      <c r="AO90" s="50">
        <f t="shared" si="38"/>
        <v>17800</v>
      </c>
      <c r="AP90" s="51">
        <f t="shared" si="32"/>
        <v>0</v>
      </c>
      <c r="AQ90" s="52">
        <f t="shared" si="33"/>
        <v>0</v>
      </c>
      <c r="AR90" s="47">
        <f t="shared" si="34"/>
        <v>0</v>
      </c>
      <c r="AS90" s="53">
        <f t="shared" si="35"/>
        <v>133500</v>
      </c>
      <c r="AT90" s="49"/>
      <c r="AU90" s="49">
        <f t="shared" si="27"/>
        <v>339980</v>
      </c>
      <c r="AV90" s="54">
        <f t="shared" si="28"/>
        <v>339980</v>
      </c>
      <c r="AW90" s="55">
        <f>IF(AO90&gt;=0,AO90,0)</f>
        <v>17800</v>
      </c>
      <c r="AX90" s="56">
        <f t="shared" si="20"/>
        <v>0</v>
      </c>
      <c r="AY90" s="57">
        <f t="shared" si="20"/>
        <v>0</v>
      </c>
      <c r="AZ90" s="47">
        <f t="shared" si="20"/>
        <v>0</v>
      </c>
      <c r="BA90" s="53">
        <f t="shared" si="20"/>
        <v>133500</v>
      </c>
      <c r="BB90" s="81">
        <f t="shared" si="36"/>
        <v>1254900</v>
      </c>
      <c r="BC90" s="58" t="s">
        <v>1825</v>
      </c>
    </row>
    <row r="91" spans="1:55" s="38" customFormat="1" ht="12.75" x14ac:dyDescent="0.2">
      <c r="A91" s="39">
        <f t="shared" si="37"/>
        <v>80</v>
      </c>
      <c r="B91" s="59" t="s">
        <v>461</v>
      </c>
      <c r="C91" s="41" t="s">
        <v>462</v>
      </c>
      <c r="D91" s="41" t="s">
        <v>56</v>
      </c>
      <c r="E91" s="41" t="s">
        <v>1833</v>
      </c>
      <c r="F91" s="41" t="s">
        <v>179</v>
      </c>
      <c r="G91" s="41" t="s">
        <v>45</v>
      </c>
      <c r="H91" s="41" t="s">
        <v>46</v>
      </c>
      <c r="I91" s="41" t="s">
        <v>167</v>
      </c>
      <c r="J91" s="41" t="s">
        <v>168</v>
      </c>
      <c r="K91" s="41" t="s">
        <v>463</v>
      </c>
      <c r="L91" s="41" t="s">
        <v>464</v>
      </c>
      <c r="M91" s="41" t="s">
        <v>3</v>
      </c>
      <c r="N91" s="42" t="s">
        <v>51</v>
      </c>
      <c r="O91" s="41" t="s">
        <v>52</v>
      </c>
      <c r="P91" s="43">
        <v>0</v>
      </c>
      <c r="Q91" s="44">
        <f>VLOOKUP(B91,'[2]School Detailed Data'!A$11:CF$439,84,FALSE)</f>
        <v>0</v>
      </c>
      <c r="R91" s="45">
        <f>VLOOKUP(B91,'[2]School Detailed Data'!A$11:CF$440,84,FALSE)</f>
        <v>0</v>
      </c>
      <c r="S91" s="46">
        <v>83</v>
      </c>
      <c r="T91" s="47">
        <v>83</v>
      </c>
      <c r="U91" s="43">
        <v>0</v>
      </c>
      <c r="V91" s="44">
        <f>VLOOKUP(B91,'[2]School Detailed Data'!A$11:CJ$440,88,FALSE)</f>
        <v>0</v>
      </c>
      <c r="W91" s="45">
        <f>VLOOKUP(B91,'[2]Student Without BRN'!Z$2:AB$431,3,FALSE)</f>
        <v>0</v>
      </c>
      <c r="X91" s="46">
        <v>13</v>
      </c>
      <c r="Y91" s="47">
        <v>13</v>
      </c>
      <c r="Z91" s="43">
        <f t="shared" si="25"/>
        <v>0</v>
      </c>
      <c r="AA91" s="44">
        <f t="shared" si="24"/>
        <v>0</v>
      </c>
      <c r="AB91" s="45">
        <f t="shared" si="24"/>
        <v>0</v>
      </c>
      <c r="AC91" s="46">
        <f t="shared" si="24"/>
        <v>70</v>
      </c>
      <c r="AD91" s="47">
        <f t="shared" si="24"/>
        <v>70</v>
      </c>
      <c r="AE91" s="44">
        <f t="shared" si="29"/>
        <v>0</v>
      </c>
      <c r="AF91" s="45">
        <f>AB91-Z91</f>
        <v>0</v>
      </c>
      <c r="AG91" s="46">
        <f t="shared" si="29"/>
        <v>70</v>
      </c>
      <c r="AH91" s="47">
        <f t="shared" si="29"/>
        <v>0</v>
      </c>
      <c r="AI91" s="48">
        <v>8900</v>
      </c>
      <c r="AJ91" s="48">
        <f t="shared" si="30"/>
        <v>738700</v>
      </c>
      <c r="AK91" s="49">
        <f t="shared" si="22"/>
        <v>0</v>
      </c>
      <c r="AL91" s="49"/>
      <c r="AM91" s="49"/>
      <c r="AN91" s="49">
        <f t="shared" si="31"/>
        <v>0</v>
      </c>
      <c r="AO91" s="50">
        <f t="shared" si="38"/>
        <v>0</v>
      </c>
      <c r="AP91" s="51">
        <f t="shared" si="32"/>
        <v>0</v>
      </c>
      <c r="AQ91" s="52">
        <f t="shared" si="33"/>
        <v>623000</v>
      </c>
      <c r="AR91" s="47">
        <f t="shared" si="34"/>
        <v>0</v>
      </c>
      <c r="AS91" s="53">
        <f t="shared" si="35"/>
        <v>115700</v>
      </c>
      <c r="AT91" s="49"/>
      <c r="AU91" s="49">
        <f t="shared" si="27"/>
        <v>0</v>
      </c>
      <c r="AV91" s="54">
        <f t="shared" si="28"/>
        <v>0</v>
      </c>
      <c r="AW91" s="55"/>
      <c r="AX91" s="56">
        <f t="shared" si="20"/>
        <v>0</v>
      </c>
      <c r="AY91" s="57">
        <f t="shared" si="20"/>
        <v>623000</v>
      </c>
      <c r="AZ91" s="47">
        <f t="shared" si="20"/>
        <v>0</v>
      </c>
      <c r="BA91" s="53">
        <f t="shared" si="20"/>
        <v>115700</v>
      </c>
      <c r="BB91" s="81">
        <f t="shared" si="36"/>
        <v>738700</v>
      </c>
      <c r="BC91" s="58" t="s">
        <v>1827</v>
      </c>
    </row>
    <row r="92" spans="1:55" s="38" customFormat="1" ht="12.75" x14ac:dyDescent="0.2">
      <c r="A92" s="39">
        <f t="shared" si="37"/>
        <v>81</v>
      </c>
      <c r="B92" s="59" t="s">
        <v>507</v>
      </c>
      <c r="C92" s="41" t="s">
        <v>508</v>
      </c>
      <c r="D92" s="41" t="s">
        <v>43</v>
      </c>
      <c r="E92" s="41" t="s">
        <v>1830</v>
      </c>
      <c r="F92" s="41" t="s">
        <v>166</v>
      </c>
      <c r="G92" s="41" t="s">
        <v>58</v>
      </c>
      <c r="H92" s="41" t="s">
        <v>59</v>
      </c>
      <c r="I92" s="41" t="s">
        <v>167</v>
      </c>
      <c r="J92" s="41" t="s">
        <v>168</v>
      </c>
      <c r="K92" s="41" t="s">
        <v>509</v>
      </c>
      <c r="L92" s="41" t="s">
        <v>510</v>
      </c>
      <c r="M92" s="41" t="s">
        <v>3</v>
      </c>
      <c r="N92" s="42" t="s">
        <v>51</v>
      </c>
      <c r="O92" s="41" t="s">
        <v>76</v>
      </c>
      <c r="P92" s="43">
        <v>183</v>
      </c>
      <c r="Q92" s="44">
        <v>183</v>
      </c>
      <c r="R92" s="45">
        <f>VLOOKUP(B92,'[2]School Detailed Data'!A$11:CF$440,84,FALSE)</f>
        <v>183</v>
      </c>
      <c r="S92" s="46">
        <v>183</v>
      </c>
      <c r="T92" s="47">
        <v>183</v>
      </c>
      <c r="U92" s="43">
        <v>44</v>
      </c>
      <c r="V92" s="44">
        <f>VLOOKUP(B92,'[3]PS T3 1st New BRN'!$B$12:$S$104,18,FALSE)</f>
        <v>43</v>
      </c>
      <c r="W92" s="45">
        <f>VLOOKUP(B92,'[2]Student Without BRN'!Z$2:AB$431,3,FALSE)</f>
        <v>43</v>
      </c>
      <c r="X92" s="46">
        <v>43</v>
      </c>
      <c r="Y92" s="47">
        <v>43</v>
      </c>
      <c r="Z92" s="43">
        <f t="shared" si="25"/>
        <v>139</v>
      </c>
      <c r="AA92" s="44">
        <f t="shared" si="24"/>
        <v>140</v>
      </c>
      <c r="AB92" s="45">
        <f t="shared" si="24"/>
        <v>140</v>
      </c>
      <c r="AC92" s="46">
        <f t="shared" si="24"/>
        <v>140</v>
      </c>
      <c r="AD92" s="47">
        <f t="shared" si="24"/>
        <v>140</v>
      </c>
      <c r="AE92" s="44">
        <f t="shared" si="29"/>
        <v>1</v>
      </c>
      <c r="AF92" s="45">
        <f>AB92-AA92</f>
        <v>0</v>
      </c>
      <c r="AG92" s="46">
        <f t="shared" si="29"/>
        <v>0</v>
      </c>
      <c r="AH92" s="47">
        <f t="shared" si="29"/>
        <v>0</v>
      </c>
      <c r="AI92" s="48">
        <v>8900</v>
      </c>
      <c r="AJ92" s="48">
        <f t="shared" si="30"/>
        <v>1628700</v>
      </c>
      <c r="AK92" s="49">
        <f t="shared" si="22"/>
        <v>1237100</v>
      </c>
      <c r="AL92" s="49">
        <f>VLOOKUP(B92,'[3]Tranche 1 Actual 2024'!$B$12:$S$367,18,FALSE)</f>
        <v>448560</v>
      </c>
      <c r="AM92" s="49">
        <f>VLOOKUP(B92,'[3]Tranche 2 Actual 2024'!$B$12:$U$343,20,FALSE)</f>
        <v>448560</v>
      </c>
      <c r="AN92" s="49">
        <f t="shared" si="31"/>
        <v>339980</v>
      </c>
      <c r="AO92" s="50">
        <f t="shared" si="38"/>
        <v>8900</v>
      </c>
      <c r="AP92" s="51">
        <f t="shared" si="32"/>
        <v>0</v>
      </c>
      <c r="AQ92" s="52">
        <f t="shared" si="33"/>
        <v>0</v>
      </c>
      <c r="AR92" s="47">
        <f t="shared" si="34"/>
        <v>0</v>
      </c>
      <c r="AS92" s="53">
        <f t="shared" si="35"/>
        <v>382700</v>
      </c>
      <c r="AT92" s="49"/>
      <c r="AU92" s="49">
        <f t="shared" si="27"/>
        <v>339980</v>
      </c>
      <c r="AV92" s="54">
        <f t="shared" si="28"/>
        <v>339980</v>
      </c>
      <c r="AW92" s="55">
        <f>IF(AO92&gt;=0,AO92,0)</f>
        <v>8900</v>
      </c>
      <c r="AX92" s="56">
        <f t="shared" ref="AX92:BA155" si="40">IF(AP92&gt;=0,AP92,0)</f>
        <v>0</v>
      </c>
      <c r="AY92" s="57">
        <f t="shared" si="40"/>
        <v>0</v>
      </c>
      <c r="AZ92" s="47">
        <f t="shared" si="40"/>
        <v>0</v>
      </c>
      <c r="BA92" s="53">
        <f t="shared" si="40"/>
        <v>382700</v>
      </c>
      <c r="BB92" s="81">
        <f t="shared" si="36"/>
        <v>1628700</v>
      </c>
      <c r="BC92" s="58" t="s">
        <v>1825</v>
      </c>
    </row>
    <row r="93" spans="1:55" s="38" customFormat="1" ht="12.75" x14ac:dyDescent="0.2">
      <c r="A93" s="39">
        <f t="shared" si="37"/>
        <v>82</v>
      </c>
      <c r="B93" s="59" t="s">
        <v>217</v>
      </c>
      <c r="C93" s="41" t="s">
        <v>218</v>
      </c>
      <c r="D93" s="41" t="s">
        <v>43</v>
      </c>
      <c r="E93" s="41" t="s">
        <v>1828</v>
      </c>
      <c r="F93" s="41" t="s">
        <v>68</v>
      </c>
      <c r="G93" s="41" t="s">
        <v>45</v>
      </c>
      <c r="H93" s="41" t="s">
        <v>46</v>
      </c>
      <c r="I93" s="41" t="s">
        <v>214</v>
      </c>
      <c r="J93" s="41" t="s">
        <v>168</v>
      </c>
      <c r="K93" s="41" t="s">
        <v>219</v>
      </c>
      <c r="L93" s="41" t="s">
        <v>220</v>
      </c>
      <c r="M93" s="41" t="s">
        <v>3</v>
      </c>
      <c r="N93" s="42" t="s">
        <v>51</v>
      </c>
      <c r="O93" s="41" t="s">
        <v>52</v>
      </c>
      <c r="P93" s="43">
        <v>0</v>
      </c>
      <c r="Q93" s="44">
        <f>VLOOKUP(B93,'[2]School Detailed Data'!A$11:CF$439,84,FALSE)</f>
        <v>0</v>
      </c>
      <c r="R93" s="45">
        <f>VLOOKUP(B93,'[2]School Detailed Data'!A$11:CF$440,84,FALSE)</f>
        <v>0</v>
      </c>
      <c r="S93" s="46">
        <v>24</v>
      </c>
      <c r="T93" s="47">
        <v>24</v>
      </c>
      <c r="U93" s="43">
        <v>0</v>
      </c>
      <c r="V93" s="44">
        <f>VLOOKUP(B93,'[2]School Detailed Data'!A$11:CJ$440,88,FALSE)</f>
        <v>0</v>
      </c>
      <c r="W93" s="45">
        <f>VLOOKUP(B93,'[2]Student Without BRN'!Z$2:AB$431,3,FALSE)</f>
        <v>0</v>
      </c>
      <c r="X93" s="46">
        <v>4</v>
      </c>
      <c r="Y93" s="47">
        <v>4</v>
      </c>
      <c r="Z93" s="43">
        <f t="shared" si="25"/>
        <v>0</v>
      </c>
      <c r="AA93" s="44">
        <f t="shared" si="24"/>
        <v>0</v>
      </c>
      <c r="AB93" s="45">
        <f t="shared" si="24"/>
        <v>0</v>
      </c>
      <c r="AC93" s="46">
        <f t="shared" si="24"/>
        <v>20</v>
      </c>
      <c r="AD93" s="47">
        <f t="shared" si="24"/>
        <v>20</v>
      </c>
      <c r="AE93" s="44">
        <f t="shared" si="29"/>
        <v>0</v>
      </c>
      <c r="AF93" s="45">
        <f>AB93-Z93</f>
        <v>0</v>
      </c>
      <c r="AG93" s="46">
        <f t="shared" si="29"/>
        <v>20</v>
      </c>
      <c r="AH93" s="47">
        <f t="shared" si="29"/>
        <v>0</v>
      </c>
      <c r="AI93" s="48">
        <v>8900</v>
      </c>
      <c r="AJ93" s="48">
        <f t="shared" si="30"/>
        <v>213600</v>
      </c>
      <c r="AK93" s="49">
        <f t="shared" si="22"/>
        <v>0</v>
      </c>
      <c r="AL93" s="49">
        <f>VLOOKUP(B93,'[3]Tranche 1 Actual 2024'!$B$12:$S$367,18,FALSE)</f>
        <v>56070</v>
      </c>
      <c r="AM93" s="49">
        <f>VLOOKUP(B93,'[3]Tranche 2 Actual 2024'!$B$12:$U$343,20,FALSE)</f>
        <v>56070</v>
      </c>
      <c r="AN93" s="49">
        <f t="shared" si="31"/>
        <v>-112140</v>
      </c>
      <c r="AO93" s="50">
        <f t="shared" si="38"/>
        <v>0</v>
      </c>
      <c r="AP93" s="51">
        <f t="shared" si="32"/>
        <v>0</v>
      </c>
      <c r="AQ93" s="52">
        <f t="shared" si="33"/>
        <v>178000</v>
      </c>
      <c r="AR93" s="47">
        <f t="shared" si="34"/>
        <v>0</v>
      </c>
      <c r="AS93" s="53">
        <f t="shared" si="35"/>
        <v>35600</v>
      </c>
      <c r="AT93" s="49"/>
      <c r="AU93" s="49">
        <f t="shared" si="27"/>
        <v>-112140</v>
      </c>
      <c r="AV93" s="54">
        <f t="shared" si="28"/>
        <v>0</v>
      </c>
      <c r="AW93" s="55"/>
      <c r="AX93" s="56">
        <f t="shared" si="40"/>
        <v>0</v>
      </c>
      <c r="AY93" s="57">
        <f>AQ93+AN93</f>
        <v>65860</v>
      </c>
      <c r="AZ93" s="47">
        <f t="shared" si="40"/>
        <v>0</v>
      </c>
      <c r="BA93" s="53">
        <f t="shared" si="40"/>
        <v>35600</v>
      </c>
      <c r="BB93" s="81">
        <f t="shared" si="36"/>
        <v>213600</v>
      </c>
      <c r="BC93" s="58" t="s">
        <v>1825</v>
      </c>
    </row>
    <row r="94" spans="1:55" s="38" customFormat="1" ht="12.75" x14ac:dyDescent="0.2">
      <c r="A94" s="39">
        <f t="shared" si="37"/>
        <v>83</v>
      </c>
      <c r="B94" s="59" t="s">
        <v>396</v>
      </c>
      <c r="C94" s="41" t="s">
        <v>397</v>
      </c>
      <c r="D94" s="41" t="s">
        <v>43</v>
      </c>
      <c r="E94" s="41" t="s">
        <v>1830</v>
      </c>
      <c r="F94" s="41" t="s">
        <v>166</v>
      </c>
      <c r="G94" s="41" t="s">
        <v>58</v>
      </c>
      <c r="H94" s="41" t="s">
        <v>59</v>
      </c>
      <c r="I94" s="41" t="s">
        <v>167</v>
      </c>
      <c r="J94" s="41" t="s">
        <v>168</v>
      </c>
      <c r="K94" s="41" t="s">
        <v>398</v>
      </c>
      <c r="L94" s="41" t="s">
        <v>399</v>
      </c>
      <c r="M94" s="41" t="s">
        <v>3</v>
      </c>
      <c r="N94" s="42" t="s">
        <v>51</v>
      </c>
      <c r="O94" s="41" t="s">
        <v>76</v>
      </c>
      <c r="P94" s="43">
        <v>123</v>
      </c>
      <c r="Q94" s="44">
        <v>123</v>
      </c>
      <c r="R94" s="45">
        <f>VLOOKUP(B94,'[2]School Detailed Data'!A$11:CF$440,84,FALSE)</f>
        <v>123</v>
      </c>
      <c r="S94" s="46">
        <v>123</v>
      </c>
      <c r="T94" s="47">
        <v>130</v>
      </c>
      <c r="U94" s="43">
        <v>13</v>
      </c>
      <c r="V94" s="44">
        <f>VLOOKUP(B94,'[3]PS T3 1st New BRN'!$B$12:$S$104,18,FALSE)</f>
        <v>12</v>
      </c>
      <c r="W94" s="45">
        <f>VLOOKUP(B94,'[2]Student Without BRN'!Z$2:AB$431,3,FALSE)</f>
        <v>12</v>
      </c>
      <c r="X94" s="46">
        <v>12</v>
      </c>
      <c r="Y94" s="47">
        <v>12</v>
      </c>
      <c r="Z94" s="43">
        <f t="shared" si="25"/>
        <v>110</v>
      </c>
      <c r="AA94" s="44">
        <f t="shared" si="24"/>
        <v>111</v>
      </c>
      <c r="AB94" s="45">
        <f t="shared" si="24"/>
        <v>111</v>
      </c>
      <c r="AC94" s="46">
        <f t="shared" si="24"/>
        <v>111</v>
      </c>
      <c r="AD94" s="47">
        <f t="shared" si="24"/>
        <v>118</v>
      </c>
      <c r="AE94" s="44">
        <f t="shared" si="29"/>
        <v>1</v>
      </c>
      <c r="AF94" s="45">
        <f>AB94-AA94</f>
        <v>0</v>
      </c>
      <c r="AG94" s="46">
        <f t="shared" si="29"/>
        <v>0</v>
      </c>
      <c r="AH94" s="47">
        <f t="shared" si="29"/>
        <v>7</v>
      </c>
      <c r="AI94" s="48">
        <v>8900</v>
      </c>
      <c r="AJ94" s="48">
        <f t="shared" si="30"/>
        <v>1157000</v>
      </c>
      <c r="AK94" s="49">
        <f t="shared" si="22"/>
        <v>979000</v>
      </c>
      <c r="AL94" s="49">
        <f>VLOOKUP(B94,'[3]Tranche 1 Actual 2024'!$B$12:$S$367,18,FALSE)</f>
        <v>413850</v>
      </c>
      <c r="AM94" s="49"/>
      <c r="AN94" s="49">
        <f t="shared" si="31"/>
        <v>565150</v>
      </c>
      <c r="AO94" s="50">
        <f t="shared" si="38"/>
        <v>8900</v>
      </c>
      <c r="AP94" s="51">
        <f t="shared" si="32"/>
        <v>0</v>
      </c>
      <c r="AQ94" s="52">
        <f t="shared" si="33"/>
        <v>0</v>
      </c>
      <c r="AR94" s="47">
        <f t="shared" si="34"/>
        <v>62300</v>
      </c>
      <c r="AS94" s="53">
        <f t="shared" si="35"/>
        <v>106800</v>
      </c>
      <c r="AT94" s="49"/>
      <c r="AU94" s="49">
        <f t="shared" si="27"/>
        <v>565150</v>
      </c>
      <c r="AV94" s="54">
        <f t="shared" si="28"/>
        <v>565150</v>
      </c>
      <c r="AW94" s="55">
        <f>IF(AO94&gt;=0,AO94,0)</f>
        <v>8900</v>
      </c>
      <c r="AX94" s="56">
        <f t="shared" si="40"/>
        <v>0</v>
      </c>
      <c r="AY94" s="57">
        <f t="shared" si="40"/>
        <v>0</v>
      </c>
      <c r="AZ94" s="47">
        <f t="shared" si="40"/>
        <v>62300</v>
      </c>
      <c r="BA94" s="53">
        <f t="shared" si="40"/>
        <v>106800</v>
      </c>
      <c r="BB94" s="81">
        <f t="shared" si="36"/>
        <v>1157000</v>
      </c>
      <c r="BC94" s="58" t="s">
        <v>1829</v>
      </c>
    </row>
    <row r="95" spans="1:55" s="38" customFormat="1" ht="12.75" x14ac:dyDescent="0.2">
      <c r="A95" s="39">
        <f t="shared" si="37"/>
        <v>84</v>
      </c>
      <c r="B95" s="59" t="s">
        <v>400</v>
      </c>
      <c r="C95" s="41" t="s">
        <v>401</v>
      </c>
      <c r="D95" s="41" t="s">
        <v>56</v>
      </c>
      <c r="E95" s="41" t="s">
        <v>1830</v>
      </c>
      <c r="F95" s="41" t="s">
        <v>166</v>
      </c>
      <c r="G95" s="41" t="s">
        <v>58</v>
      </c>
      <c r="H95" s="41" t="s">
        <v>59</v>
      </c>
      <c r="I95" s="41" t="s">
        <v>167</v>
      </c>
      <c r="J95" s="41" t="s">
        <v>168</v>
      </c>
      <c r="K95" s="41" t="s">
        <v>402</v>
      </c>
      <c r="L95" s="41" t="s">
        <v>403</v>
      </c>
      <c r="M95" s="41" t="s">
        <v>3</v>
      </c>
      <c r="N95" s="42" t="s">
        <v>51</v>
      </c>
      <c r="O95" s="41" t="s">
        <v>52</v>
      </c>
      <c r="P95" s="43">
        <v>43</v>
      </c>
      <c r="Q95" s="44">
        <f>VLOOKUP(B95,'[2]School Detailed Data'!A$11:CF$439,84,FALSE)</f>
        <v>43</v>
      </c>
      <c r="R95" s="45">
        <f>VLOOKUP(B95,'[2]School Detailed Data'!A$11:CF$440,84,FALSE)</f>
        <v>43</v>
      </c>
      <c r="S95" s="46">
        <v>43</v>
      </c>
      <c r="T95" s="47">
        <v>43</v>
      </c>
      <c r="U95" s="43">
        <v>1</v>
      </c>
      <c r="V95" s="44">
        <f>VLOOKUP(B95,'[2]School Detailed Data'!A$11:CJ$440,88,FALSE)</f>
        <v>11</v>
      </c>
      <c r="W95" s="45">
        <f>VLOOKUP(B95,'[2]Student Without BRN'!Z$2:AB$431,3,FALSE)</f>
        <v>1</v>
      </c>
      <c r="X95" s="46">
        <v>1</v>
      </c>
      <c r="Y95" s="47">
        <v>1</v>
      </c>
      <c r="Z95" s="43">
        <f t="shared" si="25"/>
        <v>42</v>
      </c>
      <c r="AA95" s="44">
        <f t="shared" si="24"/>
        <v>32</v>
      </c>
      <c r="AB95" s="45">
        <f t="shared" si="24"/>
        <v>42</v>
      </c>
      <c r="AC95" s="46">
        <f t="shared" si="24"/>
        <v>42</v>
      </c>
      <c r="AD95" s="47">
        <f t="shared" si="24"/>
        <v>42</v>
      </c>
      <c r="AE95" s="44">
        <f t="shared" si="29"/>
        <v>-10</v>
      </c>
      <c r="AF95" s="45">
        <f t="shared" si="39"/>
        <v>0</v>
      </c>
      <c r="AG95" s="46">
        <f t="shared" si="29"/>
        <v>0</v>
      </c>
      <c r="AH95" s="47">
        <f t="shared" si="29"/>
        <v>0</v>
      </c>
      <c r="AI95" s="48">
        <v>8900</v>
      </c>
      <c r="AJ95" s="48">
        <f t="shared" si="30"/>
        <v>382700</v>
      </c>
      <c r="AK95" s="49">
        <f t="shared" si="22"/>
        <v>373800</v>
      </c>
      <c r="AL95" s="49">
        <f>VLOOKUP(B95,'[3]Tranche 1 Actual 2024'!$B$12:$S$367,18,FALSE)</f>
        <v>117480</v>
      </c>
      <c r="AM95" s="49">
        <f>VLOOKUP(B95,'[3]Tranche 2 Actual 2024'!$B$12:$U$343,20,FALSE)</f>
        <v>117480</v>
      </c>
      <c r="AN95" s="49">
        <f t="shared" si="31"/>
        <v>138840</v>
      </c>
      <c r="AO95" s="50">
        <f t="shared" si="38"/>
        <v>-89000</v>
      </c>
      <c r="AP95" s="51">
        <f t="shared" si="32"/>
        <v>0</v>
      </c>
      <c r="AQ95" s="52">
        <f t="shared" si="33"/>
        <v>0</v>
      </c>
      <c r="AR95" s="47">
        <f t="shared" si="34"/>
        <v>0</v>
      </c>
      <c r="AS95" s="53">
        <f t="shared" si="35"/>
        <v>8900</v>
      </c>
      <c r="AT95" s="49"/>
      <c r="AU95" s="49">
        <f t="shared" si="27"/>
        <v>138840</v>
      </c>
      <c r="AV95" s="54">
        <f t="shared" si="28"/>
        <v>138840</v>
      </c>
      <c r="AW95" s="55"/>
      <c r="AX95" s="56">
        <f t="shared" si="40"/>
        <v>0</v>
      </c>
      <c r="AY95" s="57">
        <f t="shared" si="40"/>
        <v>0</v>
      </c>
      <c r="AZ95" s="47">
        <f t="shared" si="40"/>
        <v>0</v>
      </c>
      <c r="BA95" s="53">
        <f t="shared" si="40"/>
        <v>8900</v>
      </c>
      <c r="BB95" s="81">
        <f t="shared" si="36"/>
        <v>382700</v>
      </c>
      <c r="BC95" s="58" t="s">
        <v>1825</v>
      </c>
    </row>
    <row r="96" spans="1:55" s="38" customFormat="1" ht="12.75" x14ac:dyDescent="0.2">
      <c r="A96" s="39">
        <f t="shared" si="37"/>
        <v>85</v>
      </c>
      <c r="B96" s="40" t="s">
        <v>412</v>
      </c>
      <c r="C96" s="41" t="s">
        <v>413</v>
      </c>
      <c r="D96" s="41" t="s">
        <v>56</v>
      </c>
      <c r="E96" s="41" t="s">
        <v>1834</v>
      </c>
      <c r="F96" s="41" t="s">
        <v>304</v>
      </c>
      <c r="G96" s="41" t="s">
        <v>45</v>
      </c>
      <c r="H96" s="41" t="s">
        <v>46</v>
      </c>
      <c r="I96" s="41" t="s">
        <v>167</v>
      </c>
      <c r="J96" s="41" t="s">
        <v>168</v>
      </c>
      <c r="K96" s="41" t="s">
        <v>414</v>
      </c>
      <c r="L96" s="41" t="s">
        <v>415</v>
      </c>
      <c r="M96" s="41" t="s">
        <v>3</v>
      </c>
      <c r="N96" s="42" t="s">
        <v>51</v>
      </c>
      <c r="O96" s="41" t="s">
        <v>52</v>
      </c>
      <c r="P96" s="43">
        <v>51</v>
      </c>
      <c r="Q96" s="44">
        <f>VLOOKUP(B96,'[2]School Detailed Data'!A$11:CF$439,84,FALSE)</f>
        <v>51</v>
      </c>
      <c r="R96" s="45">
        <f>VLOOKUP(B96,'[2]School Detailed Data'!A$11:CF$440,84,FALSE)</f>
        <v>51</v>
      </c>
      <c r="S96" s="46">
        <v>51</v>
      </c>
      <c r="T96" s="47">
        <v>51</v>
      </c>
      <c r="U96" s="43">
        <v>6</v>
      </c>
      <c r="V96" s="44">
        <f>VLOOKUP(B96,'[2]School Detailed Data'!A$11:CJ$440,88,FALSE)</f>
        <v>7</v>
      </c>
      <c r="W96" s="45">
        <f>VLOOKUP(B96,'[2]Student Without BRN'!Z$2:AB$431,3,FALSE)</f>
        <v>6</v>
      </c>
      <c r="X96" s="46">
        <v>6</v>
      </c>
      <c r="Y96" s="47">
        <v>6</v>
      </c>
      <c r="Z96" s="43">
        <f t="shared" si="25"/>
        <v>45</v>
      </c>
      <c r="AA96" s="44">
        <f t="shared" si="24"/>
        <v>44</v>
      </c>
      <c r="AB96" s="45">
        <f t="shared" si="24"/>
        <v>45</v>
      </c>
      <c r="AC96" s="46">
        <f t="shared" si="24"/>
        <v>45</v>
      </c>
      <c r="AD96" s="47">
        <f t="shared" si="24"/>
        <v>45</v>
      </c>
      <c r="AE96" s="44">
        <f t="shared" si="29"/>
        <v>-1</v>
      </c>
      <c r="AF96" s="45">
        <f t="shared" si="39"/>
        <v>0</v>
      </c>
      <c r="AG96" s="46">
        <f t="shared" si="29"/>
        <v>0</v>
      </c>
      <c r="AH96" s="47">
        <f t="shared" si="29"/>
        <v>0</v>
      </c>
      <c r="AI96" s="48">
        <v>8900</v>
      </c>
      <c r="AJ96" s="48">
        <f t="shared" si="30"/>
        <v>453900</v>
      </c>
      <c r="AK96" s="49">
        <f t="shared" si="22"/>
        <v>400500</v>
      </c>
      <c r="AL96" s="49">
        <f>VLOOKUP(B96,'[3]Tranche 1 Actual 2024'!$B$12:$S$367,18,FALSE)</f>
        <v>149520</v>
      </c>
      <c r="AM96" s="49">
        <f>VLOOKUP(B96,'[3]Tranche 2 Actual 2024'!$B$12:$U$343,20,FALSE)</f>
        <v>149520</v>
      </c>
      <c r="AN96" s="49">
        <f t="shared" si="31"/>
        <v>101460</v>
      </c>
      <c r="AO96" s="50">
        <f t="shared" si="38"/>
        <v>-8900</v>
      </c>
      <c r="AP96" s="51">
        <f t="shared" si="32"/>
        <v>0</v>
      </c>
      <c r="AQ96" s="52">
        <f t="shared" si="33"/>
        <v>0</v>
      </c>
      <c r="AR96" s="47">
        <f t="shared" si="34"/>
        <v>0</v>
      </c>
      <c r="AS96" s="53">
        <f t="shared" si="35"/>
        <v>53400</v>
      </c>
      <c r="AT96" s="49"/>
      <c r="AU96" s="49">
        <f t="shared" si="27"/>
        <v>101460</v>
      </c>
      <c r="AV96" s="54">
        <f t="shared" si="28"/>
        <v>101460</v>
      </c>
      <c r="AW96" s="55"/>
      <c r="AX96" s="56">
        <f t="shared" si="40"/>
        <v>0</v>
      </c>
      <c r="AY96" s="57">
        <f t="shared" si="40"/>
        <v>0</v>
      </c>
      <c r="AZ96" s="47">
        <f t="shared" si="40"/>
        <v>0</v>
      </c>
      <c r="BA96" s="53">
        <f t="shared" si="40"/>
        <v>53400</v>
      </c>
      <c r="BB96" s="81">
        <f t="shared" si="36"/>
        <v>453900</v>
      </c>
      <c r="BC96" s="58" t="s">
        <v>1825</v>
      </c>
    </row>
    <row r="97" spans="1:55" s="38" customFormat="1" ht="12.75" x14ac:dyDescent="0.2">
      <c r="A97" s="39">
        <f t="shared" si="37"/>
        <v>86</v>
      </c>
      <c r="B97" s="59" t="s">
        <v>186</v>
      </c>
      <c r="C97" s="41" t="s">
        <v>187</v>
      </c>
      <c r="D97" s="41" t="s">
        <v>43</v>
      </c>
      <c r="E97" s="41" t="s">
        <v>1835</v>
      </c>
      <c r="F97" s="41" t="s">
        <v>188</v>
      </c>
      <c r="G97" s="41" t="s">
        <v>45</v>
      </c>
      <c r="H97" s="41" t="s">
        <v>46</v>
      </c>
      <c r="I97" s="41" t="s">
        <v>167</v>
      </c>
      <c r="J97" s="41" t="s">
        <v>168</v>
      </c>
      <c r="K97" s="41" t="s">
        <v>189</v>
      </c>
      <c r="L97" s="41" t="s">
        <v>190</v>
      </c>
      <c r="M97" s="41" t="s">
        <v>3</v>
      </c>
      <c r="N97" s="42" t="s">
        <v>53</v>
      </c>
      <c r="O97" s="41" t="s">
        <v>52</v>
      </c>
      <c r="P97" s="43">
        <v>116</v>
      </c>
      <c r="Q97" s="44">
        <f>VLOOKUP(B97,'[2]School Detailed Data'!A$11:CF$439,84,FALSE)</f>
        <v>116</v>
      </c>
      <c r="R97" s="45">
        <f>VLOOKUP(B97,'[2]School Detailed Data'!A$11:CF$440,84,FALSE)</f>
        <v>116</v>
      </c>
      <c r="S97" s="46">
        <v>116</v>
      </c>
      <c r="T97" s="47">
        <v>116</v>
      </c>
      <c r="U97" s="43">
        <v>0</v>
      </c>
      <c r="V97" s="44">
        <f>VLOOKUP(B97,'[2]School Detailed Data'!A$11:CJ$440,88,FALSE)</f>
        <v>10</v>
      </c>
      <c r="W97" s="45">
        <f>VLOOKUP(B97,'[2]Student Without BRN'!Z$2:AB$431,3,FALSE)</f>
        <v>0</v>
      </c>
      <c r="X97" s="46">
        <v>0</v>
      </c>
      <c r="Y97" s="47">
        <v>0</v>
      </c>
      <c r="Z97" s="43">
        <f t="shared" si="25"/>
        <v>116</v>
      </c>
      <c r="AA97" s="44">
        <f t="shared" si="24"/>
        <v>106</v>
      </c>
      <c r="AB97" s="45">
        <f t="shared" si="24"/>
        <v>116</v>
      </c>
      <c r="AC97" s="46">
        <f t="shared" si="24"/>
        <v>116</v>
      </c>
      <c r="AD97" s="47">
        <f t="shared" si="24"/>
        <v>116</v>
      </c>
      <c r="AE97" s="44">
        <f t="shared" si="29"/>
        <v>-10</v>
      </c>
      <c r="AF97" s="45">
        <f t="shared" si="39"/>
        <v>0</v>
      </c>
      <c r="AG97" s="46">
        <f t="shared" si="29"/>
        <v>0</v>
      </c>
      <c r="AH97" s="47">
        <f t="shared" si="29"/>
        <v>0</v>
      </c>
      <c r="AI97" s="48">
        <v>8900</v>
      </c>
      <c r="AJ97" s="48">
        <f t="shared" si="30"/>
        <v>1032400</v>
      </c>
      <c r="AK97" s="49">
        <f t="shared" si="22"/>
        <v>1032400</v>
      </c>
      <c r="AL97" s="49">
        <f>VLOOKUP(B97,'[3]Tranche 1 Actual 2024'!$B$12:$S$367,18,FALSE)</f>
        <v>331080</v>
      </c>
      <c r="AM97" s="49">
        <f>VLOOKUP(B97,'[3]Tranche 2 Actual 2024'!$B$12:$U$343,20,FALSE)</f>
        <v>331080</v>
      </c>
      <c r="AN97" s="49">
        <f t="shared" si="31"/>
        <v>370240</v>
      </c>
      <c r="AO97" s="50">
        <f t="shared" si="38"/>
        <v>-89000</v>
      </c>
      <c r="AP97" s="51">
        <f t="shared" si="32"/>
        <v>0</v>
      </c>
      <c r="AQ97" s="52">
        <f t="shared" si="33"/>
        <v>0</v>
      </c>
      <c r="AR97" s="47">
        <f t="shared" si="34"/>
        <v>0</v>
      </c>
      <c r="AS97" s="53">
        <f t="shared" si="35"/>
        <v>0</v>
      </c>
      <c r="AT97" s="49"/>
      <c r="AU97" s="49">
        <f t="shared" si="27"/>
        <v>370240</v>
      </c>
      <c r="AV97" s="54">
        <f t="shared" si="28"/>
        <v>370240</v>
      </c>
      <c r="AW97" s="55"/>
      <c r="AX97" s="56">
        <f t="shared" si="40"/>
        <v>0</v>
      </c>
      <c r="AY97" s="57">
        <f t="shared" si="40"/>
        <v>0</v>
      </c>
      <c r="AZ97" s="47">
        <f t="shared" si="40"/>
        <v>0</v>
      </c>
      <c r="BA97" s="53">
        <f t="shared" si="40"/>
        <v>0</v>
      </c>
      <c r="BB97" s="81">
        <f t="shared" si="36"/>
        <v>1032400</v>
      </c>
      <c r="BC97" s="58" t="s">
        <v>1825</v>
      </c>
    </row>
    <row r="98" spans="1:55" s="38" customFormat="1" ht="12.75" x14ac:dyDescent="0.2">
      <c r="A98" s="39">
        <f t="shared" si="37"/>
        <v>87</v>
      </c>
      <c r="B98" s="59" t="s">
        <v>495</v>
      </c>
      <c r="C98" s="41" t="s">
        <v>496</v>
      </c>
      <c r="D98" s="41" t="s">
        <v>43</v>
      </c>
      <c r="E98" s="41" t="s">
        <v>1824</v>
      </c>
      <c r="F98" s="41" t="s">
        <v>44</v>
      </c>
      <c r="G98" s="41" t="s">
        <v>45</v>
      </c>
      <c r="H98" s="41" t="s">
        <v>46</v>
      </c>
      <c r="I98" s="41" t="s">
        <v>167</v>
      </c>
      <c r="J98" s="41" t="s">
        <v>168</v>
      </c>
      <c r="K98" s="41" t="s">
        <v>497</v>
      </c>
      <c r="L98" s="41" t="s">
        <v>498</v>
      </c>
      <c r="M98" s="41" t="s">
        <v>3</v>
      </c>
      <c r="N98" s="42" t="s">
        <v>51</v>
      </c>
      <c r="O98" s="41" t="s">
        <v>52</v>
      </c>
      <c r="P98" s="43">
        <v>38</v>
      </c>
      <c r="Q98" s="44">
        <f>VLOOKUP(B98,'[2]School Detailed Data'!A$11:CF$439,84,FALSE)</f>
        <v>38</v>
      </c>
      <c r="R98" s="45">
        <f>VLOOKUP(B98,'[2]School Detailed Data'!A$11:CF$440,84,FALSE)</f>
        <v>38</v>
      </c>
      <c r="S98" s="46">
        <v>38</v>
      </c>
      <c r="T98" s="47">
        <v>38</v>
      </c>
      <c r="U98" s="43">
        <v>1</v>
      </c>
      <c r="V98" s="44">
        <f>VLOOKUP(B98,'[2]School Detailed Data'!A$11:CJ$440,88,FALSE)</f>
        <v>9</v>
      </c>
      <c r="W98" s="45">
        <f>VLOOKUP(B98,'[2]Student Without BRN'!Z$2:AB$431,3,FALSE)</f>
        <v>1</v>
      </c>
      <c r="X98" s="46">
        <v>1</v>
      </c>
      <c r="Y98" s="47">
        <v>1</v>
      </c>
      <c r="Z98" s="43">
        <f t="shared" si="25"/>
        <v>37</v>
      </c>
      <c r="AA98" s="44">
        <f t="shared" si="24"/>
        <v>29</v>
      </c>
      <c r="AB98" s="45">
        <f t="shared" si="24"/>
        <v>37</v>
      </c>
      <c r="AC98" s="46">
        <f t="shared" si="24"/>
        <v>37</v>
      </c>
      <c r="AD98" s="47">
        <f t="shared" si="24"/>
        <v>37</v>
      </c>
      <c r="AE98" s="44">
        <f t="shared" si="29"/>
        <v>-8</v>
      </c>
      <c r="AF98" s="45">
        <f t="shared" si="39"/>
        <v>0</v>
      </c>
      <c r="AG98" s="46">
        <f t="shared" si="29"/>
        <v>0</v>
      </c>
      <c r="AH98" s="47">
        <f t="shared" si="29"/>
        <v>0</v>
      </c>
      <c r="AI98" s="48">
        <v>8900</v>
      </c>
      <c r="AJ98" s="48">
        <f t="shared" si="30"/>
        <v>338200</v>
      </c>
      <c r="AK98" s="49">
        <f t="shared" si="22"/>
        <v>329300</v>
      </c>
      <c r="AL98" s="49"/>
      <c r="AM98" s="49"/>
      <c r="AN98" s="49">
        <f t="shared" si="31"/>
        <v>329300</v>
      </c>
      <c r="AO98" s="50">
        <f t="shared" si="38"/>
        <v>-71200</v>
      </c>
      <c r="AP98" s="51">
        <f t="shared" si="32"/>
        <v>0</v>
      </c>
      <c r="AQ98" s="52">
        <f t="shared" si="33"/>
        <v>0</v>
      </c>
      <c r="AR98" s="47">
        <f t="shared" si="34"/>
        <v>0</v>
      </c>
      <c r="AS98" s="53">
        <f t="shared" si="35"/>
        <v>8900</v>
      </c>
      <c r="AT98" s="49"/>
      <c r="AU98" s="49">
        <f t="shared" si="27"/>
        <v>329300</v>
      </c>
      <c r="AV98" s="54">
        <f t="shared" si="28"/>
        <v>329300</v>
      </c>
      <c r="AW98" s="55"/>
      <c r="AX98" s="56">
        <f t="shared" si="40"/>
        <v>0</v>
      </c>
      <c r="AY98" s="57">
        <f t="shared" si="40"/>
        <v>0</v>
      </c>
      <c r="AZ98" s="47">
        <f t="shared" si="40"/>
        <v>0</v>
      </c>
      <c r="BA98" s="53">
        <f t="shared" si="40"/>
        <v>8900</v>
      </c>
      <c r="BB98" s="81">
        <f t="shared" si="36"/>
        <v>338200</v>
      </c>
      <c r="BC98" s="58" t="s">
        <v>1827</v>
      </c>
    </row>
    <row r="99" spans="1:55" s="38" customFormat="1" ht="12.75" x14ac:dyDescent="0.2">
      <c r="A99" s="39">
        <f t="shared" si="37"/>
        <v>88</v>
      </c>
      <c r="B99" s="40" t="s">
        <v>440</v>
      </c>
      <c r="C99" s="41" t="s">
        <v>441</v>
      </c>
      <c r="D99" s="41" t="s">
        <v>43</v>
      </c>
      <c r="E99" s="41" t="s">
        <v>1830</v>
      </c>
      <c r="F99" s="41" t="s">
        <v>166</v>
      </c>
      <c r="G99" s="41" t="s">
        <v>58</v>
      </c>
      <c r="H99" s="41" t="s">
        <v>59</v>
      </c>
      <c r="I99" s="41" t="s">
        <v>167</v>
      </c>
      <c r="J99" s="41" t="s">
        <v>168</v>
      </c>
      <c r="K99" s="41" t="s">
        <v>442</v>
      </c>
      <c r="L99" s="41" t="s">
        <v>443</v>
      </c>
      <c r="M99" s="41" t="s">
        <v>3</v>
      </c>
      <c r="N99" s="42" t="s">
        <v>51</v>
      </c>
      <c r="O99" s="41" t="s">
        <v>76</v>
      </c>
      <c r="P99" s="43">
        <v>180</v>
      </c>
      <c r="Q99" s="44">
        <f>VLOOKUP(B99,'[2]School Detailed Data'!A$11:CF$439,84,FALSE)</f>
        <v>180</v>
      </c>
      <c r="R99" s="45">
        <f>VLOOKUP(B99,'[2]School Detailed Data'!A$11:CF$440,84,FALSE)</f>
        <v>180</v>
      </c>
      <c r="S99" s="46">
        <v>180</v>
      </c>
      <c r="T99" s="47">
        <v>180</v>
      </c>
      <c r="U99" s="43">
        <v>0</v>
      </c>
      <c r="V99" s="44">
        <f>VLOOKUP(B99,'[2]School Detailed Data'!A$11:CJ$440,88,FALSE)</f>
        <v>25</v>
      </c>
      <c r="W99" s="45">
        <f>VLOOKUP(B99,'[2]Student Without BRN'!Z$2:AB$431,3,FALSE)</f>
        <v>0</v>
      </c>
      <c r="X99" s="46">
        <v>2</v>
      </c>
      <c r="Y99" s="47">
        <v>2</v>
      </c>
      <c r="Z99" s="43">
        <f t="shared" si="25"/>
        <v>180</v>
      </c>
      <c r="AA99" s="44">
        <f t="shared" si="24"/>
        <v>155</v>
      </c>
      <c r="AB99" s="45">
        <f t="shared" si="24"/>
        <v>180</v>
      </c>
      <c r="AC99" s="46">
        <f t="shared" si="24"/>
        <v>178</v>
      </c>
      <c r="AD99" s="47">
        <f t="shared" si="24"/>
        <v>178</v>
      </c>
      <c r="AE99" s="44">
        <f t="shared" si="29"/>
        <v>-25</v>
      </c>
      <c r="AF99" s="45">
        <f t="shared" si="39"/>
        <v>0</v>
      </c>
      <c r="AG99" s="46">
        <f t="shared" si="29"/>
        <v>-2</v>
      </c>
      <c r="AH99" s="47">
        <f t="shared" si="29"/>
        <v>0</v>
      </c>
      <c r="AI99" s="48">
        <v>8900</v>
      </c>
      <c r="AJ99" s="48">
        <f t="shared" si="30"/>
        <v>1602000</v>
      </c>
      <c r="AK99" s="49">
        <f t="shared" si="22"/>
        <v>1602000</v>
      </c>
      <c r="AL99" s="49">
        <f>VLOOKUP(B99,'[3]Tranche 1 Actual 2024'!$B$12:$S$367,18,FALSE)</f>
        <v>475260</v>
      </c>
      <c r="AM99" s="49">
        <f>VLOOKUP(B99,'[3]Tranche 2 Actual 2024'!$B$12:$U$343,20,FALSE)</f>
        <v>475260</v>
      </c>
      <c r="AN99" s="49">
        <f t="shared" si="31"/>
        <v>651480</v>
      </c>
      <c r="AO99" s="50">
        <f t="shared" si="38"/>
        <v>-222500</v>
      </c>
      <c r="AP99" s="51">
        <f t="shared" si="32"/>
        <v>0</v>
      </c>
      <c r="AQ99" s="52">
        <f t="shared" si="33"/>
        <v>-17800</v>
      </c>
      <c r="AR99" s="47">
        <f t="shared" si="34"/>
        <v>0</v>
      </c>
      <c r="AS99" s="53">
        <f t="shared" si="35"/>
        <v>0</v>
      </c>
      <c r="AT99" s="49"/>
      <c r="AU99" s="49">
        <f t="shared" si="27"/>
        <v>651480</v>
      </c>
      <c r="AV99" s="54">
        <f t="shared" si="28"/>
        <v>651480</v>
      </c>
      <c r="AW99" s="55"/>
      <c r="AX99" s="56">
        <f t="shared" si="40"/>
        <v>0</v>
      </c>
      <c r="AY99" s="57">
        <f t="shared" si="40"/>
        <v>0</v>
      </c>
      <c r="AZ99" s="47">
        <f t="shared" si="40"/>
        <v>0</v>
      </c>
      <c r="BA99" s="53">
        <f t="shared" si="40"/>
        <v>0</v>
      </c>
      <c r="BB99" s="81">
        <f t="shared" si="36"/>
        <v>1602000</v>
      </c>
      <c r="BC99" s="58" t="s">
        <v>1825</v>
      </c>
    </row>
    <row r="100" spans="1:55" s="38" customFormat="1" ht="12.75" x14ac:dyDescent="0.2">
      <c r="A100" s="39">
        <f t="shared" si="37"/>
        <v>89</v>
      </c>
      <c r="B100" s="59" t="s">
        <v>191</v>
      </c>
      <c r="C100" s="41" t="s">
        <v>192</v>
      </c>
      <c r="D100" s="41" t="s">
        <v>43</v>
      </c>
      <c r="E100" s="41" t="s">
        <v>1836</v>
      </c>
      <c r="F100" s="41" t="s">
        <v>193</v>
      </c>
      <c r="G100" s="41" t="s">
        <v>45</v>
      </c>
      <c r="H100" s="41" t="s">
        <v>46</v>
      </c>
      <c r="I100" s="41" t="s">
        <v>167</v>
      </c>
      <c r="J100" s="41" t="s">
        <v>168</v>
      </c>
      <c r="K100" s="41"/>
      <c r="L100" s="41"/>
      <c r="M100" s="41" t="s">
        <v>3</v>
      </c>
      <c r="N100" s="42" t="s">
        <v>51</v>
      </c>
      <c r="O100" s="41" t="s">
        <v>52</v>
      </c>
      <c r="P100" s="43">
        <v>0</v>
      </c>
      <c r="Q100" s="44">
        <f>VLOOKUP(B100,'[2]School Detailed Data'!A$11:CF$439,84,FALSE)</f>
        <v>0</v>
      </c>
      <c r="R100" s="45">
        <f>VLOOKUP(B100,'[2]School Detailed Data'!A$11:CF$440,84,FALSE)</f>
        <v>0</v>
      </c>
      <c r="S100" s="46">
        <v>0</v>
      </c>
      <c r="T100" s="47">
        <v>0</v>
      </c>
      <c r="U100" s="43">
        <v>0</v>
      </c>
      <c r="V100" s="44">
        <f>VLOOKUP(B100,'[2]School Detailed Data'!A$11:CJ$440,88,FALSE)</f>
        <v>0</v>
      </c>
      <c r="W100" s="45">
        <f>VLOOKUP(B100,'[2]Student Without BRN'!Z$2:AB$431,3,FALSE)</f>
        <v>0</v>
      </c>
      <c r="X100" s="46">
        <v>0</v>
      </c>
      <c r="Y100" s="47">
        <v>0</v>
      </c>
      <c r="Z100" s="43">
        <f t="shared" si="25"/>
        <v>0</v>
      </c>
      <c r="AA100" s="44">
        <f t="shared" si="24"/>
        <v>0</v>
      </c>
      <c r="AB100" s="45">
        <f t="shared" si="24"/>
        <v>0</v>
      </c>
      <c r="AC100" s="46">
        <f t="shared" si="24"/>
        <v>0</v>
      </c>
      <c r="AD100" s="47">
        <f t="shared" si="24"/>
        <v>0</v>
      </c>
      <c r="AE100" s="44">
        <f t="shared" si="29"/>
        <v>0</v>
      </c>
      <c r="AF100" s="45">
        <f t="shared" si="39"/>
        <v>0</v>
      </c>
      <c r="AG100" s="46">
        <f t="shared" si="29"/>
        <v>0</v>
      </c>
      <c r="AH100" s="47">
        <f t="shared" si="29"/>
        <v>0</v>
      </c>
      <c r="AI100" s="48">
        <v>8900</v>
      </c>
      <c r="AJ100" s="48">
        <f t="shared" si="30"/>
        <v>0</v>
      </c>
      <c r="AK100" s="49">
        <f t="shared" si="22"/>
        <v>0</v>
      </c>
      <c r="AL100" s="49"/>
      <c r="AM100" s="49"/>
      <c r="AN100" s="49">
        <f t="shared" si="31"/>
        <v>0</v>
      </c>
      <c r="AO100" s="50">
        <f t="shared" si="38"/>
        <v>0</v>
      </c>
      <c r="AP100" s="51">
        <f t="shared" si="32"/>
        <v>0</v>
      </c>
      <c r="AQ100" s="52">
        <f t="shared" si="33"/>
        <v>0</v>
      </c>
      <c r="AR100" s="47">
        <f t="shared" si="34"/>
        <v>0</v>
      </c>
      <c r="AS100" s="53">
        <f t="shared" si="35"/>
        <v>0</v>
      </c>
      <c r="AT100" s="49"/>
      <c r="AU100" s="49">
        <f t="shared" si="27"/>
        <v>0</v>
      </c>
      <c r="AV100" s="54">
        <f t="shared" si="28"/>
        <v>0</v>
      </c>
      <c r="AW100" s="55"/>
      <c r="AX100" s="56">
        <f t="shared" si="40"/>
        <v>0</v>
      </c>
      <c r="AY100" s="57">
        <f t="shared" si="40"/>
        <v>0</v>
      </c>
      <c r="AZ100" s="47">
        <f t="shared" si="40"/>
        <v>0</v>
      </c>
      <c r="BA100" s="53">
        <f t="shared" si="40"/>
        <v>0</v>
      </c>
      <c r="BB100" s="81">
        <f t="shared" si="36"/>
        <v>0</v>
      </c>
      <c r="BC100" s="58" t="s">
        <v>1827</v>
      </c>
    </row>
    <row r="101" spans="1:55" s="38" customFormat="1" ht="12.75" x14ac:dyDescent="0.2">
      <c r="A101" s="39">
        <f t="shared" si="37"/>
        <v>90</v>
      </c>
      <c r="B101" s="40" t="s">
        <v>194</v>
      </c>
      <c r="C101" s="41" t="s">
        <v>195</v>
      </c>
      <c r="D101" s="41" t="s">
        <v>43</v>
      </c>
      <c r="E101" s="41" t="s">
        <v>1830</v>
      </c>
      <c r="F101" s="41" t="s">
        <v>166</v>
      </c>
      <c r="G101" s="41" t="s">
        <v>58</v>
      </c>
      <c r="H101" s="41" t="s">
        <v>59</v>
      </c>
      <c r="I101" s="41" t="s">
        <v>167</v>
      </c>
      <c r="J101" s="41" t="s">
        <v>168</v>
      </c>
      <c r="K101" s="41" t="s">
        <v>196</v>
      </c>
      <c r="L101" s="41" t="s">
        <v>197</v>
      </c>
      <c r="M101" s="41" t="s">
        <v>3</v>
      </c>
      <c r="N101" s="42" t="s">
        <v>51</v>
      </c>
      <c r="O101" s="41" t="s">
        <v>52</v>
      </c>
      <c r="P101" s="43">
        <v>838</v>
      </c>
      <c r="Q101" s="44">
        <f>VLOOKUP(B101,'[2]School Detailed Data'!A$11:CF$439,84,FALSE)</f>
        <v>841</v>
      </c>
      <c r="R101" s="45">
        <f>VLOOKUP(B101,'[2]School Detailed Data'!A$11:CF$440,84,FALSE)</f>
        <v>841</v>
      </c>
      <c r="S101" s="46">
        <v>840</v>
      </c>
      <c r="T101" s="47">
        <v>840</v>
      </c>
      <c r="U101" s="43">
        <v>15</v>
      </c>
      <c r="V101" s="44">
        <f>VLOOKUP(B101,'[2]School Detailed Data'!A$11:CJ$440,88,FALSE)</f>
        <v>60</v>
      </c>
      <c r="W101" s="45">
        <f>VLOOKUP(B101,'[2]Student Without BRN'!Z$2:AB$431,3,FALSE)</f>
        <v>14</v>
      </c>
      <c r="X101" s="46">
        <v>16</v>
      </c>
      <c r="Y101" s="47">
        <v>16</v>
      </c>
      <c r="Z101" s="43">
        <f t="shared" si="25"/>
        <v>823</v>
      </c>
      <c r="AA101" s="44">
        <f t="shared" si="24"/>
        <v>781</v>
      </c>
      <c r="AB101" s="45">
        <f t="shared" si="24"/>
        <v>827</v>
      </c>
      <c r="AC101" s="46">
        <f t="shared" si="24"/>
        <v>824</v>
      </c>
      <c r="AD101" s="47">
        <f t="shared" si="24"/>
        <v>824</v>
      </c>
      <c r="AE101" s="44">
        <f t="shared" si="29"/>
        <v>-42</v>
      </c>
      <c r="AF101" s="45">
        <f t="shared" si="39"/>
        <v>4</v>
      </c>
      <c r="AG101" s="46">
        <f t="shared" si="29"/>
        <v>-3</v>
      </c>
      <c r="AH101" s="47">
        <f t="shared" si="29"/>
        <v>0</v>
      </c>
      <c r="AI101" s="48">
        <v>8900</v>
      </c>
      <c r="AJ101" s="48">
        <f t="shared" si="30"/>
        <v>7476000</v>
      </c>
      <c r="AK101" s="49">
        <f t="shared" si="22"/>
        <v>7324700</v>
      </c>
      <c r="AL101" s="49">
        <f>VLOOKUP(B101,'[3]Tranche 1 Actual 2024'!$B$12:$S$367,18,FALSE)</f>
        <v>2090610</v>
      </c>
      <c r="AM101" s="49">
        <f>VLOOKUP(B101,'[3]Tranche 2 Actual 2024'!$B$12:$U$343,20,FALSE)</f>
        <v>2090610</v>
      </c>
      <c r="AN101" s="49">
        <f t="shared" si="31"/>
        <v>3143480</v>
      </c>
      <c r="AO101" s="50">
        <f t="shared" si="38"/>
        <v>-373800</v>
      </c>
      <c r="AP101" s="51">
        <f t="shared" si="32"/>
        <v>35600</v>
      </c>
      <c r="AQ101" s="52">
        <f t="shared" si="33"/>
        <v>-26700</v>
      </c>
      <c r="AR101" s="47">
        <f t="shared" si="34"/>
        <v>0</v>
      </c>
      <c r="AS101" s="53">
        <f t="shared" si="35"/>
        <v>115700</v>
      </c>
      <c r="AT101" s="49"/>
      <c r="AU101" s="49">
        <f t="shared" si="27"/>
        <v>3143480</v>
      </c>
      <c r="AV101" s="54">
        <f t="shared" si="28"/>
        <v>3143480</v>
      </c>
      <c r="AW101" s="55"/>
      <c r="AX101" s="56">
        <f t="shared" si="40"/>
        <v>35600</v>
      </c>
      <c r="AY101" s="57">
        <f t="shared" si="40"/>
        <v>0</v>
      </c>
      <c r="AZ101" s="47">
        <f t="shared" si="40"/>
        <v>0</v>
      </c>
      <c r="BA101" s="53">
        <f t="shared" si="40"/>
        <v>115700</v>
      </c>
      <c r="BB101" s="81">
        <f t="shared" si="36"/>
        <v>7476000</v>
      </c>
      <c r="BC101" s="58" t="s">
        <v>1825</v>
      </c>
    </row>
    <row r="102" spans="1:55" s="38" customFormat="1" ht="12.75" x14ac:dyDescent="0.2">
      <c r="A102" s="39">
        <f t="shared" si="37"/>
        <v>91</v>
      </c>
      <c r="B102" s="40" t="s">
        <v>428</v>
      </c>
      <c r="C102" s="41" t="s">
        <v>429</v>
      </c>
      <c r="D102" s="41" t="s">
        <v>43</v>
      </c>
      <c r="E102" s="41" t="s">
        <v>1830</v>
      </c>
      <c r="F102" s="41" t="s">
        <v>166</v>
      </c>
      <c r="G102" s="41" t="s">
        <v>58</v>
      </c>
      <c r="H102" s="41" t="s">
        <v>59</v>
      </c>
      <c r="I102" s="41" t="s">
        <v>167</v>
      </c>
      <c r="J102" s="41" t="s">
        <v>168</v>
      </c>
      <c r="K102" s="41" t="s">
        <v>430</v>
      </c>
      <c r="L102" s="41" t="s">
        <v>431</v>
      </c>
      <c r="M102" s="41" t="s">
        <v>3</v>
      </c>
      <c r="N102" s="42" t="s">
        <v>51</v>
      </c>
      <c r="O102" s="41" t="s">
        <v>52</v>
      </c>
      <c r="P102" s="43">
        <v>122</v>
      </c>
      <c r="Q102" s="44">
        <f>VLOOKUP(B102,'[2]School Detailed Data'!A$11:CF$439,84,FALSE)</f>
        <v>122</v>
      </c>
      <c r="R102" s="45">
        <f>VLOOKUP(B102,'[2]School Detailed Data'!A$11:CF$440,84,FALSE)</f>
        <v>122</v>
      </c>
      <c r="S102" s="46">
        <v>122</v>
      </c>
      <c r="T102" s="47">
        <v>122</v>
      </c>
      <c r="U102" s="43">
        <v>0</v>
      </c>
      <c r="V102" s="44">
        <f>VLOOKUP(B102,'[2]School Detailed Data'!A$11:CJ$440,88,FALSE)</f>
        <v>7</v>
      </c>
      <c r="W102" s="45">
        <f>VLOOKUP(B102,'[2]Student Without BRN'!Z$2:AB$431,3,FALSE)</f>
        <v>0</v>
      </c>
      <c r="X102" s="46">
        <v>0</v>
      </c>
      <c r="Y102" s="47">
        <v>0</v>
      </c>
      <c r="Z102" s="43">
        <f t="shared" si="25"/>
        <v>122</v>
      </c>
      <c r="AA102" s="44">
        <f t="shared" si="24"/>
        <v>115</v>
      </c>
      <c r="AB102" s="45">
        <f t="shared" si="24"/>
        <v>122</v>
      </c>
      <c r="AC102" s="46">
        <f t="shared" si="24"/>
        <v>122</v>
      </c>
      <c r="AD102" s="47">
        <f t="shared" si="24"/>
        <v>122</v>
      </c>
      <c r="AE102" s="44">
        <f t="shared" si="29"/>
        <v>-7</v>
      </c>
      <c r="AF102" s="45">
        <f t="shared" si="39"/>
        <v>0</v>
      </c>
      <c r="AG102" s="46">
        <f t="shared" si="29"/>
        <v>0</v>
      </c>
      <c r="AH102" s="47">
        <f t="shared" si="29"/>
        <v>0</v>
      </c>
      <c r="AI102" s="48">
        <v>8900</v>
      </c>
      <c r="AJ102" s="48">
        <f t="shared" si="30"/>
        <v>1085800</v>
      </c>
      <c r="AK102" s="49">
        <f t="shared" si="22"/>
        <v>1085800</v>
      </c>
      <c r="AL102" s="49">
        <f>VLOOKUP(B102,'[3]Tranche 1 Actual 2024'!$B$12:$S$367,18,FALSE)</f>
        <v>240300</v>
      </c>
      <c r="AM102" s="49">
        <f>VLOOKUP(B102,'[3]Tranche 2 Actual 2024'!$B$12:$U$343,20,FALSE)</f>
        <v>240300</v>
      </c>
      <c r="AN102" s="49">
        <f t="shared" si="31"/>
        <v>605200</v>
      </c>
      <c r="AO102" s="50">
        <f t="shared" si="38"/>
        <v>-62300</v>
      </c>
      <c r="AP102" s="51">
        <f t="shared" si="32"/>
        <v>0</v>
      </c>
      <c r="AQ102" s="52">
        <f t="shared" si="33"/>
        <v>0</v>
      </c>
      <c r="AR102" s="47">
        <f t="shared" si="34"/>
        <v>0</v>
      </c>
      <c r="AS102" s="53">
        <f t="shared" si="35"/>
        <v>0</v>
      </c>
      <c r="AT102" s="49"/>
      <c r="AU102" s="49">
        <f t="shared" si="27"/>
        <v>605200</v>
      </c>
      <c r="AV102" s="54">
        <f t="shared" si="28"/>
        <v>605200</v>
      </c>
      <c r="AW102" s="55"/>
      <c r="AX102" s="56">
        <f t="shared" si="40"/>
        <v>0</v>
      </c>
      <c r="AY102" s="57">
        <f t="shared" si="40"/>
        <v>0</v>
      </c>
      <c r="AZ102" s="47">
        <f t="shared" si="40"/>
        <v>0</v>
      </c>
      <c r="BA102" s="53">
        <f t="shared" si="40"/>
        <v>0</v>
      </c>
      <c r="BB102" s="81">
        <f t="shared" si="36"/>
        <v>1085800</v>
      </c>
      <c r="BC102" s="58" t="s">
        <v>1825</v>
      </c>
    </row>
    <row r="103" spans="1:55" s="38" customFormat="1" ht="12.75" x14ac:dyDescent="0.2">
      <c r="A103" s="39">
        <f t="shared" si="37"/>
        <v>92</v>
      </c>
      <c r="B103" s="40" t="s">
        <v>198</v>
      </c>
      <c r="C103" s="41" t="s">
        <v>199</v>
      </c>
      <c r="D103" s="41" t="s">
        <v>43</v>
      </c>
      <c r="E103" s="41" t="s">
        <v>1830</v>
      </c>
      <c r="F103" s="41" t="s">
        <v>166</v>
      </c>
      <c r="G103" s="41" t="s">
        <v>58</v>
      </c>
      <c r="H103" s="41" t="s">
        <v>59</v>
      </c>
      <c r="I103" s="41" t="s">
        <v>167</v>
      </c>
      <c r="J103" s="41" t="s">
        <v>168</v>
      </c>
      <c r="K103" s="41" t="s">
        <v>200</v>
      </c>
      <c r="L103" s="41" t="s">
        <v>201</v>
      </c>
      <c r="M103" s="41" t="s">
        <v>3</v>
      </c>
      <c r="N103" s="42" t="s">
        <v>51</v>
      </c>
      <c r="O103" s="41" t="s">
        <v>76</v>
      </c>
      <c r="P103" s="43">
        <v>213</v>
      </c>
      <c r="Q103" s="44">
        <f>VLOOKUP(B103,'[2]School Detailed Data'!A$11:CF$439,84,FALSE)</f>
        <v>213</v>
      </c>
      <c r="R103" s="45">
        <f>VLOOKUP(B103,'[2]School Detailed Data'!A$11:CF$440,84,FALSE)</f>
        <v>213</v>
      </c>
      <c r="S103" s="46">
        <v>211</v>
      </c>
      <c r="T103" s="47">
        <v>211</v>
      </c>
      <c r="U103" s="43">
        <v>0</v>
      </c>
      <c r="V103" s="44">
        <f>VLOOKUP(B103,'[2]School Detailed Data'!A$11:CJ$440,88,FALSE)</f>
        <v>7</v>
      </c>
      <c r="W103" s="45">
        <f>VLOOKUP(B103,'[2]Student Without BRN'!Z$2:AB$431,3,FALSE)</f>
        <v>0</v>
      </c>
      <c r="X103" s="46">
        <v>0</v>
      </c>
      <c r="Y103" s="47">
        <v>0</v>
      </c>
      <c r="Z103" s="43">
        <f t="shared" si="25"/>
        <v>213</v>
      </c>
      <c r="AA103" s="44">
        <f t="shared" si="24"/>
        <v>206</v>
      </c>
      <c r="AB103" s="45">
        <f t="shared" si="24"/>
        <v>213</v>
      </c>
      <c r="AC103" s="46">
        <f t="shared" si="24"/>
        <v>211</v>
      </c>
      <c r="AD103" s="47">
        <f t="shared" si="24"/>
        <v>211</v>
      </c>
      <c r="AE103" s="44">
        <f t="shared" si="29"/>
        <v>-7</v>
      </c>
      <c r="AF103" s="45">
        <f t="shared" si="39"/>
        <v>0</v>
      </c>
      <c r="AG103" s="46">
        <f t="shared" si="29"/>
        <v>-2</v>
      </c>
      <c r="AH103" s="47">
        <f t="shared" si="29"/>
        <v>0</v>
      </c>
      <c r="AI103" s="48">
        <v>8900</v>
      </c>
      <c r="AJ103" s="48">
        <f t="shared" si="30"/>
        <v>1877900</v>
      </c>
      <c r="AK103" s="49">
        <f t="shared" ref="AK103:AK166" si="41">Z103*AI103</f>
        <v>1895700</v>
      </c>
      <c r="AL103" s="49">
        <f>VLOOKUP(B103,'[3]Tranche 1 Actual 2024'!$B$12:$S$367,18,FALSE)</f>
        <v>600750</v>
      </c>
      <c r="AM103" s="49">
        <f>VLOOKUP(B103,'[3]Tranche 2 Actual 2024'!$B$12:$U$343,20,FALSE)</f>
        <v>600750</v>
      </c>
      <c r="AN103" s="49">
        <f t="shared" si="31"/>
        <v>694200</v>
      </c>
      <c r="AO103" s="50">
        <f t="shared" si="38"/>
        <v>-62300</v>
      </c>
      <c r="AP103" s="51">
        <f t="shared" si="32"/>
        <v>0</v>
      </c>
      <c r="AQ103" s="52">
        <f t="shared" si="33"/>
        <v>-17800</v>
      </c>
      <c r="AR103" s="47">
        <f t="shared" si="34"/>
        <v>0</v>
      </c>
      <c r="AS103" s="60">
        <f t="shared" si="35"/>
        <v>-17800</v>
      </c>
      <c r="AT103" s="49"/>
      <c r="AU103" s="49">
        <f t="shared" si="27"/>
        <v>694200</v>
      </c>
      <c r="AV103" s="54">
        <f t="shared" si="28"/>
        <v>694200</v>
      </c>
      <c r="AW103" s="55"/>
      <c r="AX103" s="56">
        <f t="shared" si="40"/>
        <v>0</v>
      </c>
      <c r="AY103" s="57">
        <f t="shared" si="40"/>
        <v>0</v>
      </c>
      <c r="AZ103" s="47">
        <f t="shared" si="40"/>
        <v>0</v>
      </c>
      <c r="BA103" s="53">
        <f t="shared" si="40"/>
        <v>0</v>
      </c>
      <c r="BB103" s="81">
        <f t="shared" si="36"/>
        <v>1895700</v>
      </c>
      <c r="BC103" s="58" t="s">
        <v>1825</v>
      </c>
    </row>
    <row r="104" spans="1:55" s="38" customFormat="1" ht="12.75" x14ac:dyDescent="0.2">
      <c r="A104" s="39">
        <f t="shared" si="37"/>
        <v>93</v>
      </c>
      <c r="B104" s="59" t="s">
        <v>432</v>
      </c>
      <c r="C104" s="41" t="s">
        <v>433</v>
      </c>
      <c r="D104" s="41" t="s">
        <v>43</v>
      </c>
      <c r="E104" s="41" t="s">
        <v>1830</v>
      </c>
      <c r="F104" s="41" t="s">
        <v>166</v>
      </c>
      <c r="G104" s="41" t="s">
        <v>58</v>
      </c>
      <c r="H104" s="41" t="s">
        <v>59</v>
      </c>
      <c r="I104" s="41" t="s">
        <v>167</v>
      </c>
      <c r="J104" s="41" t="s">
        <v>168</v>
      </c>
      <c r="K104" s="41" t="s">
        <v>434</v>
      </c>
      <c r="L104" s="41" t="s">
        <v>435</v>
      </c>
      <c r="M104" s="41" t="s">
        <v>3</v>
      </c>
      <c r="N104" s="42" t="s">
        <v>51</v>
      </c>
      <c r="O104" s="41" t="s">
        <v>52</v>
      </c>
      <c r="P104" s="43">
        <v>95</v>
      </c>
      <c r="Q104" s="44">
        <f>VLOOKUP(B104,'[2]School Detailed Data'!A$11:CF$439,84,FALSE)</f>
        <v>95</v>
      </c>
      <c r="R104" s="45">
        <f>VLOOKUP(B104,'[2]School Detailed Data'!A$11:CF$440,84,FALSE)</f>
        <v>95</v>
      </c>
      <c r="S104" s="46">
        <v>95</v>
      </c>
      <c r="T104" s="47">
        <v>95</v>
      </c>
      <c r="U104" s="43">
        <v>4</v>
      </c>
      <c r="V104" s="44">
        <f>VLOOKUP(B104,'[2]School Detailed Data'!A$11:CJ$440,88,FALSE)</f>
        <v>41</v>
      </c>
      <c r="W104" s="45">
        <f>VLOOKUP(B104,'[2]Student Without BRN'!Z$2:AB$431,3,FALSE)</f>
        <v>4</v>
      </c>
      <c r="X104" s="46">
        <v>4</v>
      </c>
      <c r="Y104" s="47">
        <v>4</v>
      </c>
      <c r="Z104" s="43">
        <f t="shared" si="25"/>
        <v>91</v>
      </c>
      <c r="AA104" s="44">
        <f t="shared" si="24"/>
        <v>54</v>
      </c>
      <c r="AB104" s="45">
        <f t="shared" si="24"/>
        <v>91</v>
      </c>
      <c r="AC104" s="46">
        <f t="shared" si="24"/>
        <v>91</v>
      </c>
      <c r="AD104" s="47">
        <f t="shared" si="24"/>
        <v>91</v>
      </c>
      <c r="AE104" s="44">
        <f t="shared" si="29"/>
        <v>-37</v>
      </c>
      <c r="AF104" s="45">
        <f t="shared" si="39"/>
        <v>0</v>
      </c>
      <c r="AG104" s="46">
        <f t="shared" si="29"/>
        <v>0</v>
      </c>
      <c r="AH104" s="47">
        <f t="shared" si="29"/>
        <v>0</v>
      </c>
      <c r="AI104" s="48">
        <v>8900</v>
      </c>
      <c r="AJ104" s="48">
        <f t="shared" si="30"/>
        <v>845500</v>
      </c>
      <c r="AK104" s="49">
        <f t="shared" si="41"/>
        <v>809900</v>
      </c>
      <c r="AL104" s="49">
        <f>VLOOKUP(B104,'[3]Tranche 1 Actual 2024'!$B$12:$S$367,18,FALSE)</f>
        <v>264330</v>
      </c>
      <c r="AM104" s="49">
        <f>VLOOKUP(B104,'[3]Tranche 2 Actual 2024'!$B$12:$U$343,20,FALSE)</f>
        <v>264330</v>
      </c>
      <c r="AN104" s="49">
        <f t="shared" si="31"/>
        <v>281240</v>
      </c>
      <c r="AO104" s="50">
        <f t="shared" si="38"/>
        <v>-329300</v>
      </c>
      <c r="AP104" s="51">
        <f t="shared" si="32"/>
        <v>0</v>
      </c>
      <c r="AQ104" s="52">
        <f t="shared" si="33"/>
        <v>0</v>
      </c>
      <c r="AR104" s="47">
        <f t="shared" si="34"/>
        <v>0</v>
      </c>
      <c r="AS104" s="53">
        <f t="shared" si="35"/>
        <v>35600</v>
      </c>
      <c r="AT104" s="49"/>
      <c r="AU104" s="49">
        <f t="shared" si="27"/>
        <v>281240</v>
      </c>
      <c r="AV104" s="54">
        <f t="shared" si="28"/>
        <v>281240</v>
      </c>
      <c r="AW104" s="55"/>
      <c r="AX104" s="56">
        <f t="shared" si="40"/>
        <v>0</v>
      </c>
      <c r="AY104" s="57">
        <f t="shared" si="40"/>
        <v>0</v>
      </c>
      <c r="AZ104" s="47">
        <f t="shared" si="40"/>
        <v>0</v>
      </c>
      <c r="BA104" s="53">
        <f t="shared" si="40"/>
        <v>35600</v>
      </c>
      <c r="BB104" s="81">
        <f t="shared" si="36"/>
        <v>845500</v>
      </c>
      <c r="BC104" s="58" t="s">
        <v>1825</v>
      </c>
    </row>
    <row r="105" spans="1:55" s="38" customFormat="1" ht="12.75" x14ac:dyDescent="0.2">
      <c r="A105" s="39">
        <f t="shared" si="37"/>
        <v>94</v>
      </c>
      <c r="B105" s="40" t="s">
        <v>465</v>
      </c>
      <c r="C105" s="41" t="s">
        <v>466</v>
      </c>
      <c r="D105" s="41" t="s">
        <v>43</v>
      </c>
      <c r="E105" s="41" t="s">
        <v>1824</v>
      </c>
      <c r="F105" s="41" t="s">
        <v>44</v>
      </c>
      <c r="G105" s="41" t="s">
        <v>45</v>
      </c>
      <c r="H105" s="41" t="s">
        <v>46</v>
      </c>
      <c r="I105" s="41" t="s">
        <v>167</v>
      </c>
      <c r="J105" s="41" t="s">
        <v>168</v>
      </c>
      <c r="K105" s="41" t="s">
        <v>467</v>
      </c>
      <c r="L105" s="41" t="s">
        <v>468</v>
      </c>
      <c r="M105" s="41" t="s">
        <v>3</v>
      </c>
      <c r="N105" s="42" t="s">
        <v>51</v>
      </c>
      <c r="O105" s="41" t="s">
        <v>52</v>
      </c>
      <c r="P105" s="43">
        <v>149</v>
      </c>
      <c r="Q105" s="44">
        <f>VLOOKUP(B105,'[2]School Detailed Data'!A$11:CF$439,84,FALSE)</f>
        <v>149</v>
      </c>
      <c r="R105" s="45">
        <f>VLOOKUP(B105,'[2]School Detailed Data'!A$11:CF$440,84,FALSE)</f>
        <v>149</v>
      </c>
      <c r="S105" s="46">
        <v>149</v>
      </c>
      <c r="T105" s="47">
        <v>149</v>
      </c>
      <c r="U105" s="43">
        <v>20</v>
      </c>
      <c r="V105" s="44">
        <f>VLOOKUP(B105,'[2]School Detailed Data'!A$11:CJ$440,88,FALSE)</f>
        <v>26</v>
      </c>
      <c r="W105" s="45">
        <f>VLOOKUP(B105,'[2]Student Without BRN'!Z$2:AB$431,3,FALSE)</f>
        <v>20</v>
      </c>
      <c r="X105" s="46">
        <v>20</v>
      </c>
      <c r="Y105" s="47">
        <v>20</v>
      </c>
      <c r="Z105" s="43">
        <f t="shared" si="25"/>
        <v>129</v>
      </c>
      <c r="AA105" s="44">
        <f t="shared" si="24"/>
        <v>123</v>
      </c>
      <c r="AB105" s="45">
        <f t="shared" si="24"/>
        <v>129</v>
      </c>
      <c r="AC105" s="46">
        <f t="shared" si="24"/>
        <v>129</v>
      </c>
      <c r="AD105" s="47">
        <f t="shared" si="24"/>
        <v>129</v>
      </c>
      <c r="AE105" s="44">
        <f t="shared" si="29"/>
        <v>-6</v>
      </c>
      <c r="AF105" s="45">
        <f t="shared" si="39"/>
        <v>0</v>
      </c>
      <c r="AG105" s="46">
        <f t="shared" si="29"/>
        <v>0</v>
      </c>
      <c r="AH105" s="47">
        <f t="shared" si="29"/>
        <v>0</v>
      </c>
      <c r="AI105" s="48">
        <v>8900</v>
      </c>
      <c r="AJ105" s="48">
        <f t="shared" si="30"/>
        <v>1326100</v>
      </c>
      <c r="AK105" s="49">
        <f t="shared" si="41"/>
        <v>1148100</v>
      </c>
      <c r="AL105" s="49">
        <f>VLOOKUP(B105,'[3]Tranche 1 Actual 2024'!$B$12:$S$367,18,FALSE)</f>
        <v>339090</v>
      </c>
      <c r="AM105" s="49">
        <f>VLOOKUP(B105,'[3]Tranche 2 Actual 2024'!$B$12:$U$343,20,FALSE)</f>
        <v>339090</v>
      </c>
      <c r="AN105" s="49">
        <f t="shared" si="31"/>
        <v>469920</v>
      </c>
      <c r="AO105" s="50">
        <f t="shared" si="38"/>
        <v>-53400</v>
      </c>
      <c r="AP105" s="51">
        <f t="shared" si="32"/>
        <v>0</v>
      </c>
      <c r="AQ105" s="52">
        <f t="shared" si="33"/>
        <v>0</v>
      </c>
      <c r="AR105" s="47">
        <f t="shared" si="34"/>
        <v>0</v>
      </c>
      <c r="AS105" s="53">
        <f t="shared" si="35"/>
        <v>178000</v>
      </c>
      <c r="AT105" s="49"/>
      <c r="AU105" s="49">
        <f t="shared" si="27"/>
        <v>469920</v>
      </c>
      <c r="AV105" s="54">
        <f t="shared" si="28"/>
        <v>469920</v>
      </c>
      <c r="AW105" s="55"/>
      <c r="AX105" s="56">
        <f t="shared" si="40"/>
        <v>0</v>
      </c>
      <c r="AY105" s="57">
        <f t="shared" si="40"/>
        <v>0</v>
      </c>
      <c r="AZ105" s="47">
        <f t="shared" si="40"/>
        <v>0</v>
      </c>
      <c r="BA105" s="53">
        <f t="shared" si="40"/>
        <v>178000</v>
      </c>
      <c r="BB105" s="81">
        <f t="shared" si="36"/>
        <v>1326100</v>
      </c>
      <c r="BC105" s="58" t="s">
        <v>1825</v>
      </c>
    </row>
    <row r="106" spans="1:55" s="38" customFormat="1" ht="12.75" x14ac:dyDescent="0.2">
      <c r="A106" s="39">
        <f t="shared" si="37"/>
        <v>95</v>
      </c>
      <c r="B106" s="59" t="s">
        <v>274</v>
      </c>
      <c r="C106" s="41" t="s">
        <v>275</v>
      </c>
      <c r="D106" s="41" t="s">
        <v>56</v>
      </c>
      <c r="E106" s="41" t="s">
        <v>1830</v>
      </c>
      <c r="F106" s="41" t="s">
        <v>166</v>
      </c>
      <c r="G106" s="41" t="s">
        <v>58</v>
      </c>
      <c r="H106" s="41" t="s">
        <v>59</v>
      </c>
      <c r="I106" s="41" t="s">
        <v>167</v>
      </c>
      <c r="J106" s="41" t="s">
        <v>168</v>
      </c>
      <c r="K106" s="41" t="s">
        <v>276</v>
      </c>
      <c r="L106" s="41" t="s">
        <v>277</v>
      </c>
      <c r="M106" s="41" t="s">
        <v>3</v>
      </c>
      <c r="N106" s="42" t="s">
        <v>51</v>
      </c>
      <c r="O106" s="41" t="s">
        <v>76</v>
      </c>
      <c r="P106" s="43">
        <v>59</v>
      </c>
      <c r="Q106" s="44">
        <f>VLOOKUP(B106,'[2]School Detailed Data'!A$11:CF$439,84,FALSE)</f>
        <v>61</v>
      </c>
      <c r="R106" s="45">
        <f>VLOOKUP(B106,'[2]School Detailed Data'!A$11:CF$440,84,FALSE)</f>
        <v>61</v>
      </c>
      <c r="S106" s="46">
        <v>61</v>
      </c>
      <c r="T106" s="47">
        <v>61</v>
      </c>
      <c r="U106" s="43">
        <v>3</v>
      </c>
      <c r="V106" s="44">
        <f>VLOOKUP(B106,'[2]School Detailed Data'!A$11:CJ$440,88,FALSE)</f>
        <v>1</v>
      </c>
      <c r="W106" s="45">
        <f>VLOOKUP(B106,'[2]Student Without BRN'!Z$2:AB$431,3,FALSE)</f>
        <v>3</v>
      </c>
      <c r="X106" s="46">
        <v>3</v>
      </c>
      <c r="Y106" s="47">
        <v>3</v>
      </c>
      <c r="Z106" s="43">
        <f t="shared" si="25"/>
        <v>56</v>
      </c>
      <c r="AA106" s="44">
        <f t="shared" si="24"/>
        <v>60</v>
      </c>
      <c r="AB106" s="45">
        <f t="shared" si="24"/>
        <v>58</v>
      </c>
      <c r="AC106" s="46">
        <f t="shared" si="24"/>
        <v>58</v>
      </c>
      <c r="AD106" s="47">
        <f t="shared" si="24"/>
        <v>58</v>
      </c>
      <c r="AE106" s="44">
        <f t="shared" si="29"/>
        <v>4</v>
      </c>
      <c r="AF106" s="45">
        <f>AB106-AA106</f>
        <v>-2</v>
      </c>
      <c r="AG106" s="46">
        <f t="shared" si="29"/>
        <v>0</v>
      </c>
      <c r="AH106" s="47">
        <f t="shared" si="29"/>
        <v>0</v>
      </c>
      <c r="AI106" s="48">
        <v>8900</v>
      </c>
      <c r="AJ106" s="48">
        <f t="shared" si="30"/>
        <v>542900</v>
      </c>
      <c r="AK106" s="49">
        <f t="shared" si="41"/>
        <v>498400</v>
      </c>
      <c r="AL106" s="49"/>
      <c r="AM106" s="49">
        <f>VLOOKUP(B106,'[3]Tranche 2 Actual 2024'!$B$12:$U$343,20,FALSE)</f>
        <v>357780</v>
      </c>
      <c r="AN106" s="49">
        <f t="shared" si="31"/>
        <v>140620</v>
      </c>
      <c r="AO106" s="50">
        <f t="shared" si="38"/>
        <v>35600</v>
      </c>
      <c r="AP106" s="51">
        <f t="shared" si="32"/>
        <v>-17800</v>
      </c>
      <c r="AQ106" s="52">
        <f t="shared" si="33"/>
        <v>0</v>
      </c>
      <c r="AR106" s="47">
        <f t="shared" si="34"/>
        <v>0</v>
      </c>
      <c r="AS106" s="53">
        <f t="shared" si="35"/>
        <v>44500</v>
      </c>
      <c r="AT106" s="49"/>
      <c r="AU106" s="49">
        <f t="shared" si="27"/>
        <v>140620</v>
      </c>
      <c r="AV106" s="54">
        <f t="shared" si="28"/>
        <v>140620</v>
      </c>
      <c r="AW106" s="55"/>
      <c r="AX106" s="56">
        <f t="shared" si="40"/>
        <v>0</v>
      </c>
      <c r="AY106" s="57">
        <f t="shared" si="40"/>
        <v>0</v>
      </c>
      <c r="AZ106" s="47">
        <f t="shared" si="40"/>
        <v>0</v>
      </c>
      <c r="BA106" s="53">
        <f t="shared" si="40"/>
        <v>44500</v>
      </c>
      <c r="BB106" s="81">
        <f t="shared" si="36"/>
        <v>542900</v>
      </c>
      <c r="BC106" s="58" t="s">
        <v>1825</v>
      </c>
    </row>
    <row r="107" spans="1:55" s="38" customFormat="1" ht="12.75" x14ac:dyDescent="0.2">
      <c r="A107" s="39">
        <f t="shared" si="37"/>
        <v>96</v>
      </c>
      <c r="B107" s="59" t="s">
        <v>392</v>
      </c>
      <c r="C107" s="41" t="s">
        <v>393</v>
      </c>
      <c r="D107" s="41" t="s">
        <v>56</v>
      </c>
      <c r="E107" s="41" t="s">
        <v>1833</v>
      </c>
      <c r="F107" s="41" t="s">
        <v>179</v>
      </c>
      <c r="G107" s="41" t="s">
        <v>45</v>
      </c>
      <c r="H107" s="41" t="s">
        <v>46</v>
      </c>
      <c r="I107" s="41" t="s">
        <v>167</v>
      </c>
      <c r="J107" s="41" t="s">
        <v>168</v>
      </c>
      <c r="K107" s="41" t="s">
        <v>394</v>
      </c>
      <c r="L107" s="41" t="s">
        <v>395</v>
      </c>
      <c r="M107" s="41" t="s">
        <v>3</v>
      </c>
      <c r="N107" s="42" t="s">
        <v>51</v>
      </c>
      <c r="O107" s="41" t="s">
        <v>52</v>
      </c>
      <c r="P107" s="43">
        <v>61</v>
      </c>
      <c r="Q107" s="44">
        <f>VLOOKUP(B107,'[2]School Detailed Data'!A$11:CF$439,84,FALSE)</f>
        <v>61</v>
      </c>
      <c r="R107" s="45">
        <f>VLOOKUP(B107,'[2]School Detailed Data'!A$11:CF$440,84,FALSE)</f>
        <v>61</v>
      </c>
      <c r="S107" s="46">
        <v>61</v>
      </c>
      <c r="T107" s="47">
        <v>61</v>
      </c>
      <c r="U107" s="43">
        <v>9</v>
      </c>
      <c r="V107" s="44">
        <f>VLOOKUP(B107,'[2]School Detailed Data'!A$11:CJ$440,88,FALSE)</f>
        <v>11</v>
      </c>
      <c r="W107" s="45">
        <f>VLOOKUP(B107,'[2]Student Without BRN'!Z$2:AB$431,3,FALSE)</f>
        <v>9</v>
      </c>
      <c r="X107" s="46">
        <v>9</v>
      </c>
      <c r="Y107" s="47">
        <v>9</v>
      </c>
      <c r="Z107" s="43">
        <f t="shared" si="25"/>
        <v>52</v>
      </c>
      <c r="AA107" s="44">
        <f t="shared" si="24"/>
        <v>50</v>
      </c>
      <c r="AB107" s="45">
        <f t="shared" si="24"/>
        <v>52</v>
      </c>
      <c r="AC107" s="46">
        <f t="shared" si="24"/>
        <v>52</v>
      </c>
      <c r="AD107" s="47">
        <f t="shared" si="24"/>
        <v>52</v>
      </c>
      <c r="AE107" s="44">
        <f t="shared" si="29"/>
        <v>-2</v>
      </c>
      <c r="AF107" s="45">
        <f t="shared" si="39"/>
        <v>0</v>
      </c>
      <c r="AG107" s="46">
        <f t="shared" si="29"/>
        <v>0</v>
      </c>
      <c r="AH107" s="47">
        <f t="shared" si="29"/>
        <v>0</v>
      </c>
      <c r="AI107" s="48">
        <v>8900</v>
      </c>
      <c r="AJ107" s="48">
        <f t="shared" si="30"/>
        <v>542900</v>
      </c>
      <c r="AK107" s="49">
        <f t="shared" si="41"/>
        <v>462800</v>
      </c>
      <c r="AL107" s="49">
        <f>VLOOKUP(B107,'[3]Tranche 1 Actual 2024'!$B$12:$S$367,18,FALSE)</f>
        <v>176220</v>
      </c>
      <c r="AM107" s="49">
        <f>VLOOKUP(B107,'[3]Tranche 2 Actual 2024'!$B$12:$U$343,20,FALSE)</f>
        <v>176220</v>
      </c>
      <c r="AN107" s="49">
        <f t="shared" si="31"/>
        <v>110360</v>
      </c>
      <c r="AO107" s="50">
        <f t="shared" si="38"/>
        <v>-17800</v>
      </c>
      <c r="AP107" s="51">
        <f t="shared" si="32"/>
        <v>0</v>
      </c>
      <c r="AQ107" s="52">
        <f t="shared" si="33"/>
        <v>0</v>
      </c>
      <c r="AR107" s="47">
        <f t="shared" si="34"/>
        <v>0</v>
      </c>
      <c r="AS107" s="53">
        <f t="shared" si="35"/>
        <v>80100</v>
      </c>
      <c r="AT107" s="49"/>
      <c r="AU107" s="49">
        <f t="shared" si="27"/>
        <v>110360</v>
      </c>
      <c r="AV107" s="54">
        <f t="shared" si="28"/>
        <v>110360</v>
      </c>
      <c r="AW107" s="55"/>
      <c r="AX107" s="56">
        <f t="shared" si="40"/>
        <v>0</v>
      </c>
      <c r="AY107" s="57">
        <f t="shared" si="40"/>
        <v>0</v>
      </c>
      <c r="AZ107" s="47">
        <f t="shared" si="40"/>
        <v>0</v>
      </c>
      <c r="BA107" s="53">
        <f t="shared" si="40"/>
        <v>80100</v>
      </c>
      <c r="BB107" s="81">
        <f t="shared" si="36"/>
        <v>542900</v>
      </c>
      <c r="BC107" s="58" t="s">
        <v>1825</v>
      </c>
    </row>
    <row r="108" spans="1:55" s="38" customFormat="1" ht="12.75" x14ac:dyDescent="0.2">
      <c r="A108" s="39">
        <f t="shared" si="37"/>
        <v>97</v>
      </c>
      <c r="B108" s="40" t="s">
        <v>422</v>
      </c>
      <c r="C108" s="41" t="s">
        <v>423</v>
      </c>
      <c r="D108" s="41" t="s">
        <v>56</v>
      </c>
      <c r="E108" s="41" t="s">
        <v>1833</v>
      </c>
      <c r="F108" s="41" t="s">
        <v>179</v>
      </c>
      <c r="G108" s="41" t="s">
        <v>45</v>
      </c>
      <c r="H108" s="41" t="s">
        <v>46</v>
      </c>
      <c r="I108" s="41" t="s">
        <v>167</v>
      </c>
      <c r="J108" s="41" t="s">
        <v>168</v>
      </c>
      <c r="K108" s="41" t="s">
        <v>424</v>
      </c>
      <c r="L108" s="41" t="s">
        <v>425</v>
      </c>
      <c r="M108" s="41" t="s">
        <v>3</v>
      </c>
      <c r="N108" s="42" t="s">
        <v>51</v>
      </c>
      <c r="O108" s="41" t="s">
        <v>52</v>
      </c>
      <c r="P108" s="43">
        <v>99</v>
      </c>
      <c r="Q108" s="44">
        <f>VLOOKUP(B108,'[2]School Detailed Data'!A$11:CF$439,84,FALSE)</f>
        <v>99</v>
      </c>
      <c r="R108" s="45">
        <f>VLOOKUP(B108,'[2]School Detailed Data'!A$11:CF$440,84,FALSE)</f>
        <v>99</v>
      </c>
      <c r="S108" s="46">
        <v>99</v>
      </c>
      <c r="T108" s="47">
        <v>99</v>
      </c>
      <c r="U108" s="43">
        <v>8</v>
      </c>
      <c r="V108" s="44">
        <f>VLOOKUP(B108,'[2]School Detailed Data'!A$11:CJ$440,88,FALSE)</f>
        <v>16</v>
      </c>
      <c r="W108" s="45">
        <f>VLOOKUP(B108,'[2]Student Without BRN'!Z$2:AB$431,3,FALSE)</f>
        <v>8</v>
      </c>
      <c r="X108" s="46">
        <v>8</v>
      </c>
      <c r="Y108" s="47">
        <v>8</v>
      </c>
      <c r="Z108" s="43">
        <f t="shared" si="25"/>
        <v>91</v>
      </c>
      <c r="AA108" s="44">
        <f t="shared" si="24"/>
        <v>83</v>
      </c>
      <c r="AB108" s="45">
        <f t="shared" si="24"/>
        <v>91</v>
      </c>
      <c r="AC108" s="46">
        <f t="shared" si="24"/>
        <v>91</v>
      </c>
      <c r="AD108" s="47">
        <f t="shared" si="24"/>
        <v>91</v>
      </c>
      <c r="AE108" s="44">
        <f t="shared" si="29"/>
        <v>-8</v>
      </c>
      <c r="AF108" s="45">
        <f t="shared" si="39"/>
        <v>0</v>
      </c>
      <c r="AG108" s="46">
        <f t="shared" si="29"/>
        <v>0</v>
      </c>
      <c r="AH108" s="47">
        <f t="shared" si="29"/>
        <v>0</v>
      </c>
      <c r="AI108" s="48">
        <v>8900</v>
      </c>
      <c r="AJ108" s="48">
        <f t="shared" si="30"/>
        <v>881100</v>
      </c>
      <c r="AK108" s="49">
        <f t="shared" si="41"/>
        <v>809900</v>
      </c>
      <c r="AL108" s="49">
        <f>VLOOKUP(B108,'[3]Tranche 1 Actual 2024'!$B$12:$S$367,18,FALSE)</f>
        <v>250980</v>
      </c>
      <c r="AM108" s="49">
        <f>VLOOKUP(B108,'[3]Tranche 2 Actual 2024'!$B$12:$U$343,20,FALSE)</f>
        <v>250980</v>
      </c>
      <c r="AN108" s="49">
        <f t="shared" si="31"/>
        <v>307940</v>
      </c>
      <c r="AO108" s="50">
        <f t="shared" si="38"/>
        <v>-71200</v>
      </c>
      <c r="AP108" s="51">
        <f t="shared" si="32"/>
        <v>0</v>
      </c>
      <c r="AQ108" s="52">
        <f t="shared" si="33"/>
        <v>0</v>
      </c>
      <c r="AR108" s="47">
        <f t="shared" si="34"/>
        <v>0</v>
      </c>
      <c r="AS108" s="53">
        <f t="shared" si="35"/>
        <v>71200</v>
      </c>
      <c r="AT108" s="49"/>
      <c r="AU108" s="49">
        <f t="shared" si="27"/>
        <v>307940</v>
      </c>
      <c r="AV108" s="54">
        <f t="shared" si="28"/>
        <v>307940</v>
      </c>
      <c r="AW108" s="55"/>
      <c r="AX108" s="56">
        <f t="shared" si="40"/>
        <v>0</v>
      </c>
      <c r="AY108" s="57">
        <f t="shared" si="40"/>
        <v>0</v>
      </c>
      <c r="AZ108" s="47">
        <f t="shared" si="40"/>
        <v>0</v>
      </c>
      <c r="BA108" s="53">
        <f t="shared" si="40"/>
        <v>71200</v>
      </c>
      <c r="BB108" s="81">
        <f t="shared" si="36"/>
        <v>881100</v>
      </c>
      <c r="BC108" s="58" t="s">
        <v>1825</v>
      </c>
    </row>
    <row r="109" spans="1:55" s="38" customFormat="1" ht="12.75" x14ac:dyDescent="0.2">
      <c r="A109" s="39">
        <f t="shared" si="37"/>
        <v>98</v>
      </c>
      <c r="B109" s="59" t="s">
        <v>177</v>
      </c>
      <c r="C109" s="41" t="s">
        <v>178</v>
      </c>
      <c r="D109" s="41" t="s">
        <v>56</v>
      </c>
      <c r="E109" s="41" t="s">
        <v>1833</v>
      </c>
      <c r="F109" s="41" t="s">
        <v>179</v>
      </c>
      <c r="G109" s="41" t="s">
        <v>45</v>
      </c>
      <c r="H109" s="41" t="s">
        <v>46</v>
      </c>
      <c r="I109" s="41" t="s">
        <v>167</v>
      </c>
      <c r="J109" s="41" t="s">
        <v>168</v>
      </c>
      <c r="K109" s="41" t="s">
        <v>180</v>
      </c>
      <c r="L109" s="41" t="s">
        <v>181</v>
      </c>
      <c r="M109" s="41" t="s">
        <v>3</v>
      </c>
      <c r="N109" s="42" t="s">
        <v>51</v>
      </c>
      <c r="O109" s="41" t="s">
        <v>52</v>
      </c>
      <c r="P109" s="43">
        <v>304</v>
      </c>
      <c r="Q109" s="44">
        <f>VLOOKUP(B109,'[2]School Detailed Data'!A$11:CF$439,84,FALSE)</f>
        <v>304</v>
      </c>
      <c r="R109" s="45">
        <f>VLOOKUP(B109,'[2]School Detailed Data'!A$11:CF$440,84,FALSE)</f>
        <v>304</v>
      </c>
      <c r="S109" s="46">
        <v>304</v>
      </c>
      <c r="T109" s="47">
        <v>314</v>
      </c>
      <c r="U109" s="43">
        <v>6</v>
      </c>
      <c r="V109" s="44">
        <f>VLOOKUP(B109,'[2]School Detailed Data'!A$11:CJ$440,88,FALSE)</f>
        <v>50</v>
      </c>
      <c r="W109" s="45">
        <f>VLOOKUP(B109,'[2]Student Without BRN'!Z$2:AB$431,3,FALSE)</f>
        <v>7</v>
      </c>
      <c r="X109" s="46">
        <v>8</v>
      </c>
      <c r="Y109" s="47">
        <v>8</v>
      </c>
      <c r="Z109" s="43">
        <f t="shared" si="25"/>
        <v>298</v>
      </c>
      <c r="AA109" s="44">
        <f t="shared" si="24"/>
        <v>254</v>
      </c>
      <c r="AB109" s="45">
        <f t="shared" si="24"/>
        <v>297</v>
      </c>
      <c r="AC109" s="46">
        <f t="shared" si="24"/>
        <v>296</v>
      </c>
      <c r="AD109" s="47">
        <f t="shared" si="24"/>
        <v>306</v>
      </c>
      <c r="AE109" s="44">
        <f t="shared" si="29"/>
        <v>-44</v>
      </c>
      <c r="AF109" s="45">
        <f t="shared" si="39"/>
        <v>-1</v>
      </c>
      <c r="AG109" s="46">
        <f t="shared" si="29"/>
        <v>-1</v>
      </c>
      <c r="AH109" s="47">
        <f>AD109-Z109</f>
        <v>8</v>
      </c>
      <c r="AI109" s="48">
        <v>8900</v>
      </c>
      <c r="AJ109" s="48">
        <f t="shared" si="30"/>
        <v>2794600</v>
      </c>
      <c r="AK109" s="49">
        <f t="shared" si="41"/>
        <v>2652200</v>
      </c>
      <c r="AL109" s="49">
        <f>VLOOKUP(B109,'[3]Tranche 1 Actual 2024'!$B$12:$S$367,18,FALSE)</f>
        <v>950520</v>
      </c>
      <c r="AM109" s="49">
        <f>VLOOKUP(B109,'[3]Tranche 2 Actual 2024'!$B$12:$U$343,20,FALSE)</f>
        <v>950520</v>
      </c>
      <c r="AN109" s="49">
        <f t="shared" si="31"/>
        <v>751160</v>
      </c>
      <c r="AO109" s="50">
        <f t="shared" si="38"/>
        <v>-391600</v>
      </c>
      <c r="AP109" s="51">
        <f t="shared" si="32"/>
        <v>-8900</v>
      </c>
      <c r="AQ109" s="52">
        <f t="shared" si="33"/>
        <v>-8900</v>
      </c>
      <c r="AR109" s="47">
        <f t="shared" si="34"/>
        <v>71200</v>
      </c>
      <c r="AS109" s="53">
        <f t="shared" si="35"/>
        <v>71200</v>
      </c>
      <c r="AT109" s="49"/>
      <c r="AU109" s="49">
        <f t="shared" si="27"/>
        <v>751160</v>
      </c>
      <c r="AV109" s="54">
        <f t="shared" si="28"/>
        <v>751160</v>
      </c>
      <c r="AW109" s="55"/>
      <c r="AX109" s="56">
        <f t="shared" si="40"/>
        <v>0</v>
      </c>
      <c r="AY109" s="57">
        <f t="shared" si="40"/>
        <v>0</v>
      </c>
      <c r="AZ109" s="47">
        <f t="shared" si="40"/>
        <v>71200</v>
      </c>
      <c r="BA109" s="53">
        <f t="shared" si="40"/>
        <v>71200</v>
      </c>
      <c r="BB109" s="81">
        <f t="shared" si="36"/>
        <v>2794600</v>
      </c>
      <c r="BC109" s="58" t="s">
        <v>1825</v>
      </c>
    </row>
    <row r="110" spans="1:55" s="38" customFormat="1" ht="12.75" x14ac:dyDescent="0.2">
      <c r="A110" s="39">
        <f t="shared" si="37"/>
        <v>99</v>
      </c>
      <c r="B110" s="40" t="s">
        <v>380</v>
      </c>
      <c r="C110" s="41" t="s">
        <v>381</v>
      </c>
      <c r="D110" s="41" t="s">
        <v>56</v>
      </c>
      <c r="E110" s="41" t="s">
        <v>1833</v>
      </c>
      <c r="F110" s="41" t="s">
        <v>179</v>
      </c>
      <c r="G110" s="41" t="s">
        <v>45</v>
      </c>
      <c r="H110" s="41" t="s">
        <v>46</v>
      </c>
      <c r="I110" s="41" t="s">
        <v>167</v>
      </c>
      <c r="J110" s="41" t="s">
        <v>168</v>
      </c>
      <c r="K110" s="41" t="s">
        <v>382</v>
      </c>
      <c r="L110" s="41" t="s">
        <v>383</v>
      </c>
      <c r="M110" s="41" t="s">
        <v>3</v>
      </c>
      <c r="N110" s="42" t="s">
        <v>51</v>
      </c>
      <c r="O110" s="41" t="s">
        <v>52</v>
      </c>
      <c r="P110" s="43">
        <v>104</v>
      </c>
      <c r="Q110" s="44">
        <f>VLOOKUP(B110,'[2]School Detailed Data'!A$11:CF$439,84,FALSE)</f>
        <v>104</v>
      </c>
      <c r="R110" s="45">
        <f>VLOOKUP(B110,'[2]School Detailed Data'!A$11:CF$440,84,FALSE)</f>
        <v>104</v>
      </c>
      <c r="S110" s="46">
        <v>104</v>
      </c>
      <c r="T110" s="47">
        <v>104</v>
      </c>
      <c r="U110" s="43">
        <v>10</v>
      </c>
      <c r="V110" s="44">
        <f>VLOOKUP(B110,'[2]School Detailed Data'!A$11:CJ$440,88,FALSE)</f>
        <v>15</v>
      </c>
      <c r="W110" s="45">
        <f>VLOOKUP(B110,'[2]Student Without BRN'!Z$2:AB$431,3,FALSE)</f>
        <v>10</v>
      </c>
      <c r="X110" s="46">
        <v>10</v>
      </c>
      <c r="Y110" s="47">
        <v>10</v>
      </c>
      <c r="Z110" s="43">
        <f t="shared" si="25"/>
        <v>94</v>
      </c>
      <c r="AA110" s="44">
        <f t="shared" si="24"/>
        <v>89</v>
      </c>
      <c r="AB110" s="45">
        <f t="shared" si="24"/>
        <v>94</v>
      </c>
      <c r="AC110" s="46">
        <f t="shared" si="24"/>
        <v>94</v>
      </c>
      <c r="AD110" s="47">
        <f t="shared" si="24"/>
        <v>94</v>
      </c>
      <c r="AE110" s="44">
        <f t="shared" si="29"/>
        <v>-5</v>
      </c>
      <c r="AF110" s="45">
        <f t="shared" si="39"/>
        <v>0</v>
      </c>
      <c r="AG110" s="46">
        <f t="shared" si="29"/>
        <v>0</v>
      </c>
      <c r="AH110" s="47">
        <f t="shared" si="29"/>
        <v>0</v>
      </c>
      <c r="AI110" s="48">
        <v>8900</v>
      </c>
      <c r="AJ110" s="48">
        <f t="shared" si="30"/>
        <v>925600</v>
      </c>
      <c r="AK110" s="49">
        <f t="shared" si="41"/>
        <v>836600</v>
      </c>
      <c r="AL110" s="49">
        <f>VLOOKUP(B110,'[3]Tranche 1 Actual 2024'!$B$12:$S$367,18,FALSE)</f>
        <v>315060</v>
      </c>
      <c r="AM110" s="49">
        <f>VLOOKUP(B110,'[3]Tranche 2 Actual 2024'!$B$12:$U$343,20,FALSE)</f>
        <v>315060</v>
      </c>
      <c r="AN110" s="49">
        <f t="shared" si="31"/>
        <v>206480</v>
      </c>
      <c r="AO110" s="50">
        <f t="shared" si="38"/>
        <v>-44500</v>
      </c>
      <c r="AP110" s="51">
        <f t="shared" si="32"/>
        <v>0</v>
      </c>
      <c r="AQ110" s="52">
        <f t="shared" si="33"/>
        <v>0</v>
      </c>
      <c r="AR110" s="47">
        <f t="shared" si="34"/>
        <v>0</v>
      </c>
      <c r="AS110" s="53">
        <f t="shared" si="35"/>
        <v>89000</v>
      </c>
      <c r="AT110" s="49"/>
      <c r="AU110" s="49">
        <f t="shared" si="27"/>
        <v>206480</v>
      </c>
      <c r="AV110" s="54">
        <f t="shared" si="28"/>
        <v>206480</v>
      </c>
      <c r="AW110" s="55"/>
      <c r="AX110" s="56">
        <f t="shared" si="40"/>
        <v>0</v>
      </c>
      <c r="AY110" s="57">
        <f t="shared" si="40"/>
        <v>0</v>
      </c>
      <c r="AZ110" s="47">
        <f t="shared" si="40"/>
        <v>0</v>
      </c>
      <c r="BA110" s="53">
        <f t="shared" si="40"/>
        <v>89000</v>
      </c>
      <c r="BB110" s="81">
        <f t="shared" si="36"/>
        <v>925600</v>
      </c>
      <c r="BC110" s="58" t="s">
        <v>1825</v>
      </c>
    </row>
    <row r="111" spans="1:55" s="38" customFormat="1" ht="12.75" x14ac:dyDescent="0.2">
      <c r="A111" s="39">
        <f t="shared" si="37"/>
        <v>100</v>
      </c>
      <c r="B111" s="40" t="s">
        <v>408</v>
      </c>
      <c r="C111" s="41" t="s">
        <v>409</v>
      </c>
      <c r="D111" s="41" t="s">
        <v>56</v>
      </c>
      <c r="E111" s="41" t="s">
        <v>1833</v>
      </c>
      <c r="F111" s="41" t="s">
        <v>179</v>
      </c>
      <c r="G111" s="41" t="s">
        <v>45</v>
      </c>
      <c r="H111" s="41" t="s">
        <v>46</v>
      </c>
      <c r="I111" s="41" t="s">
        <v>167</v>
      </c>
      <c r="J111" s="41" t="s">
        <v>168</v>
      </c>
      <c r="K111" s="41" t="s">
        <v>410</v>
      </c>
      <c r="L111" s="41" t="s">
        <v>411</v>
      </c>
      <c r="M111" s="41" t="s">
        <v>3</v>
      </c>
      <c r="N111" s="42" t="s">
        <v>51</v>
      </c>
      <c r="O111" s="41" t="s">
        <v>52</v>
      </c>
      <c r="P111" s="43">
        <v>308</v>
      </c>
      <c r="Q111" s="44">
        <f>VLOOKUP(B111,'[2]School Detailed Data'!A$11:CF$439,84,FALSE)</f>
        <v>308</v>
      </c>
      <c r="R111" s="45">
        <f>VLOOKUP(B111,'[2]School Detailed Data'!A$11:CF$440,84,FALSE)</f>
        <v>308</v>
      </c>
      <c r="S111" s="46">
        <v>308</v>
      </c>
      <c r="T111" s="47">
        <v>308</v>
      </c>
      <c r="U111" s="43">
        <v>0</v>
      </c>
      <c r="V111" s="44">
        <f>VLOOKUP(B111,'[2]School Detailed Data'!A$11:CJ$440,88,FALSE)</f>
        <v>28</v>
      </c>
      <c r="W111" s="45">
        <f>VLOOKUP(B111,'[2]Student Without BRN'!Z$2:AB$431,3,FALSE)</f>
        <v>0</v>
      </c>
      <c r="X111" s="46">
        <v>0</v>
      </c>
      <c r="Y111" s="47">
        <v>0</v>
      </c>
      <c r="Z111" s="43">
        <f t="shared" si="25"/>
        <v>308</v>
      </c>
      <c r="AA111" s="44">
        <f t="shared" si="24"/>
        <v>280</v>
      </c>
      <c r="AB111" s="45">
        <f t="shared" si="24"/>
        <v>308</v>
      </c>
      <c r="AC111" s="46">
        <f t="shared" si="24"/>
        <v>308</v>
      </c>
      <c r="AD111" s="47">
        <f t="shared" si="24"/>
        <v>308</v>
      </c>
      <c r="AE111" s="44">
        <f t="shared" si="29"/>
        <v>-28</v>
      </c>
      <c r="AF111" s="45">
        <f t="shared" si="39"/>
        <v>0</v>
      </c>
      <c r="AG111" s="46">
        <f t="shared" si="29"/>
        <v>0</v>
      </c>
      <c r="AH111" s="47">
        <f t="shared" si="29"/>
        <v>0</v>
      </c>
      <c r="AI111" s="48">
        <v>8900</v>
      </c>
      <c r="AJ111" s="48">
        <f t="shared" si="30"/>
        <v>2741200</v>
      </c>
      <c r="AK111" s="49">
        <f t="shared" si="41"/>
        <v>2741200</v>
      </c>
      <c r="AL111" s="49">
        <f>VLOOKUP(B111,'[3]Tranche 1 Actual 2024'!$B$12:$S$367,18,FALSE)</f>
        <v>806340</v>
      </c>
      <c r="AM111" s="49">
        <f>VLOOKUP(B111,'[3]Tranche 2 Actual 2024'!$B$12:$U$343,20,FALSE)</f>
        <v>806340</v>
      </c>
      <c r="AN111" s="49">
        <f t="shared" si="31"/>
        <v>1128520</v>
      </c>
      <c r="AO111" s="50">
        <f t="shared" si="38"/>
        <v>-249200</v>
      </c>
      <c r="AP111" s="51">
        <f t="shared" si="32"/>
        <v>0</v>
      </c>
      <c r="AQ111" s="52">
        <f t="shared" si="33"/>
        <v>0</v>
      </c>
      <c r="AR111" s="47">
        <f t="shared" si="34"/>
        <v>0</v>
      </c>
      <c r="AS111" s="53">
        <f t="shared" si="35"/>
        <v>0</v>
      </c>
      <c r="AT111" s="49"/>
      <c r="AU111" s="49">
        <f t="shared" si="27"/>
        <v>1128520</v>
      </c>
      <c r="AV111" s="54">
        <f t="shared" si="28"/>
        <v>1128520</v>
      </c>
      <c r="AW111" s="55"/>
      <c r="AX111" s="56">
        <f t="shared" si="40"/>
        <v>0</v>
      </c>
      <c r="AY111" s="57">
        <f t="shared" si="40"/>
        <v>0</v>
      </c>
      <c r="AZ111" s="47">
        <f t="shared" si="40"/>
        <v>0</v>
      </c>
      <c r="BA111" s="53">
        <f t="shared" si="40"/>
        <v>0</v>
      </c>
      <c r="BB111" s="81">
        <f t="shared" si="36"/>
        <v>2741200</v>
      </c>
      <c r="BC111" s="58" t="s">
        <v>1825</v>
      </c>
    </row>
    <row r="112" spans="1:55" s="38" customFormat="1" ht="12.75" x14ac:dyDescent="0.2">
      <c r="A112" s="39">
        <f t="shared" si="37"/>
        <v>101</v>
      </c>
      <c r="B112" s="59" t="s">
        <v>182</v>
      </c>
      <c r="C112" s="41" t="s">
        <v>183</v>
      </c>
      <c r="D112" s="41" t="s">
        <v>56</v>
      </c>
      <c r="E112" s="41" t="s">
        <v>1833</v>
      </c>
      <c r="F112" s="41" t="s">
        <v>179</v>
      </c>
      <c r="G112" s="41" t="s">
        <v>45</v>
      </c>
      <c r="H112" s="41" t="s">
        <v>46</v>
      </c>
      <c r="I112" s="41" t="s">
        <v>167</v>
      </c>
      <c r="J112" s="41" t="s">
        <v>168</v>
      </c>
      <c r="K112" s="41" t="s">
        <v>184</v>
      </c>
      <c r="L112" s="41" t="s">
        <v>185</v>
      </c>
      <c r="M112" s="41" t="s">
        <v>3</v>
      </c>
      <c r="N112" s="42" t="s">
        <v>51</v>
      </c>
      <c r="O112" s="41" t="s">
        <v>76</v>
      </c>
      <c r="P112" s="43">
        <v>462</v>
      </c>
      <c r="Q112" s="44">
        <f>VLOOKUP(B112,'[2]School Detailed Data'!A$11:CF$439,84,FALSE)</f>
        <v>450</v>
      </c>
      <c r="R112" s="45">
        <f>VLOOKUP(B112,'[2]School Detailed Data'!A$11:CF$440,84,FALSE)</f>
        <v>450</v>
      </c>
      <c r="S112" s="46">
        <v>450</v>
      </c>
      <c r="T112" s="47">
        <v>450</v>
      </c>
      <c r="U112" s="43">
        <v>0</v>
      </c>
      <c r="V112" s="44">
        <f>VLOOKUP(B112,'[2]School Detailed Data'!A$11:CJ$440,88,FALSE)</f>
        <v>5</v>
      </c>
      <c r="W112" s="45">
        <f>VLOOKUP(B112,'[2]Student Without BRN'!Z$2:AB$431,3,FALSE)</f>
        <v>0</v>
      </c>
      <c r="X112" s="46">
        <v>0</v>
      </c>
      <c r="Y112" s="47">
        <v>0</v>
      </c>
      <c r="Z112" s="43">
        <f t="shared" si="25"/>
        <v>462</v>
      </c>
      <c r="AA112" s="44">
        <f t="shared" si="24"/>
        <v>445</v>
      </c>
      <c r="AB112" s="45">
        <f t="shared" si="24"/>
        <v>450</v>
      </c>
      <c r="AC112" s="46">
        <f t="shared" si="24"/>
        <v>450</v>
      </c>
      <c r="AD112" s="47">
        <f t="shared" si="24"/>
        <v>450</v>
      </c>
      <c r="AE112" s="44">
        <f t="shared" si="29"/>
        <v>-17</v>
      </c>
      <c r="AF112" s="45">
        <f t="shared" si="39"/>
        <v>-12</v>
      </c>
      <c r="AG112" s="46">
        <f t="shared" si="29"/>
        <v>0</v>
      </c>
      <c r="AH112" s="47">
        <f t="shared" si="29"/>
        <v>0</v>
      </c>
      <c r="AI112" s="48">
        <v>8900</v>
      </c>
      <c r="AJ112" s="48">
        <f t="shared" si="30"/>
        <v>4005000</v>
      </c>
      <c r="AK112" s="49">
        <f t="shared" si="41"/>
        <v>4111800</v>
      </c>
      <c r="AL112" s="49">
        <f>VLOOKUP(B112,'[3]Tranche 1 Actual 2024'!$B$12:$S$367,18,FALSE)</f>
        <v>1292280</v>
      </c>
      <c r="AM112" s="49">
        <f>VLOOKUP(B112,'[3]Tranche 2 Actual 2024'!$B$12:$U$343,20,FALSE)</f>
        <v>1292280</v>
      </c>
      <c r="AN112" s="49">
        <f t="shared" si="31"/>
        <v>1527240</v>
      </c>
      <c r="AO112" s="50">
        <f t="shared" si="38"/>
        <v>-151300</v>
      </c>
      <c r="AP112" s="51">
        <f t="shared" si="32"/>
        <v>-106800</v>
      </c>
      <c r="AQ112" s="52">
        <f t="shared" si="33"/>
        <v>0</v>
      </c>
      <c r="AR112" s="47">
        <f t="shared" si="34"/>
        <v>0</v>
      </c>
      <c r="AS112" s="60">
        <f t="shared" si="35"/>
        <v>-106800</v>
      </c>
      <c r="AT112" s="49"/>
      <c r="AU112" s="49">
        <f t="shared" si="27"/>
        <v>1527240</v>
      </c>
      <c r="AV112" s="54">
        <f t="shared" si="28"/>
        <v>1527240</v>
      </c>
      <c r="AW112" s="55"/>
      <c r="AX112" s="56">
        <f t="shared" si="40"/>
        <v>0</v>
      </c>
      <c r="AY112" s="57">
        <f t="shared" si="40"/>
        <v>0</v>
      </c>
      <c r="AZ112" s="47">
        <f t="shared" si="40"/>
        <v>0</v>
      </c>
      <c r="BA112" s="53">
        <f t="shared" si="40"/>
        <v>0</v>
      </c>
      <c r="BB112" s="81">
        <f t="shared" si="36"/>
        <v>4111800</v>
      </c>
      <c r="BC112" s="58" t="s">
        <v>1825</v>
      </c>
    </row>
    <row r="113" spans="1:55" s="38" customFormat="1" ht="12.75" x14ac:dyDescent="0.2">
      <c r="A113" s="39">
        <f t="shared" si="37"/>
        <v>102</v>
      </c>
      <c r="B113" s="59" t="s">
        <v>436</v>
      </c>
      <c r="C113" s="41" t="s">
        <v>437</v>
      </c>
      <c r="D113" s="41" t="s">
        <v>43</v>
      </c>
      <c r="E113" s="41" t="s">
        <v>1830</v>
      </c>
      <c r="F113" s="41" t="s">
        <v>166</v>
      </c>
      <c r="G113" s="41" t="s">
        <v>58</v>
      </c>
      <c r="H113" s="41" t="s">
        <v>59</v>
      </c>
      <c r="I113" s="41" t="s">
        <v>167</v>
      </c>
      <c r="J113" s="41" t="s">
        <v>168</v>
      </c>
      <c r="K113" s="41" t="s">
        <v>438</v>
      </c>
      <c r="L113" s="41" t="s">
        <v>439</v>
      </c>
      <c r="M113" s="41" t="s">
        <v>3</v>
      </c>
      <c r="N113" s="42" t="s">
        <v>51</v>
      </c>
      <c r="O113" s="41" t="s">
        <v>52</v>
      </c>
      <c r="P113" s="43">
        <v>81</v>
      </c>
      <c r="Q113" s="44">
        <v>81</v>
      </c>
      <c r="R113" s="45">
        <f>VLOOKUP(B113,'[2]School Detailed Data'!A$11:CF$440,84,FALSE)</f>
        <v>81</v>
      </c>
      <c r="S113" s="46">
        <v>81</v>
      </c>
      <c r="T113" s="47">
        <v>81</v>
      </c>
      <c r="U113" s="43">
        <v>7</v>
      </c>
      <c r="V113" s="44">
        <f>VLOOKUP(B113,'[3]PS T3 1st New BRN'!$B$12:$S$104,18,FALSE)</f>
        <v>6</v>
      </c>
      <c r="W113" s="45">
        <f>VLOOKUP(B113,'[2]Student Without BRN'!Z$2:AB$431,3,FALSE)</f>
        <v>6</v>
      </c>
      <c r="X113" s="46">
        <v>6</v>
      </c>
      <c r="Y113" s="47">
        <v>6</v>
      </c>
      <c r="Z113" s="43">
        <f t="shared" si="25"/>
        <v>74</v>
      </c>
      <c r="AA113" s="44">
        <f t="shared" si="24"/>
        <v>75</v>
      </c>
      <c r="AB113" s="45">
        <f t="shared" si="24"/>
        <v>75</v>
      </c>
      <c r="AC113" s="46">
        <f t="shared" si="24"/>
        <v>75</v>
      </c>
      <c r="AD113" s="47">
        <f t="shared" si="24"/>
        <v>75</v>
      </c>
      <c r="AE113" s="44">
        <f t="shared" si="29"/>
        <v>1</v>
      </c>
      <c r="AF113" s="45">
        <f>AB113-AA113</f>
        <v>0</v>
      </c>
      <c r="AG113" s="46">
        <f t="shared" si="29"/>
        <v>0</v>
      </c>
      <c r="AH113" s="47">
        <f t="shared" si="29"/>
        <v>0</v>
      </c>
      <c r="AI113" s="48">
        <v>8900</v>
      </c>
      <c r="AJ113" s="48">
        <f t="shared" si="30"/>
        <v>720900</v>
      </c>
      <c r="AK113" s="49">
        <f t="shared" si="41"/>
        <v>658600</v>
      </c>
      <c r="AL113" s="49">
        <f>VLOOKUP(B113,'[3]Tranche 1 Actual 2024'!$B$12:$S$367,18,FALSE)</f>
        <v>168210</v>
      </c>
      <c r="AM113" s="49">
        <f>VLOOKUP(B113,'[3]Tranche 2 Actual 2024'!$B$12:$U$343,20,FALSE)</f>
        <v>168210</v>
      </c>
      <c r="AN113" s="49">
        <f t="shared" si="31"/>
        <v>322180</v>
      </c>
      <c r="AO113" s="50">
        <f t="shared" si="38"/>
        <v>8900</v>
      </c>
      <c r="AP113" s="51">
        <f t="shared" si="32"/>
        <v>0</v>
      </c>
      <c r="AQ113" s="52">
        <f t="shared" si="33"/>
        <v>0</v>
      </c>
      <c r="AR113" s="47">
        <f t="shared" si="34"/>
        <v>0</v>
      </c>
      <c r="AS113" s="53">
        <f t="shared" si="35"/>
        <v>53400</v>
      </c>
      <c r="AT113" s="49"/>
      <c r="AU113" s="49">
        <f t="shared" si="27"/>
        <v>322180</v>
      </c>
      <c r="AV113" s="54">
        <f t="shared" si="28"/>
        <v>322180</v>
      </c>
      <c r="AW113" s="55">
        <f>IF(AO113&gt;=0,AO113,0)</f>
        <v>8900</v>
      </c>
      <c r="AX113" s="56">
        <f t="shared" si="40"/>
        <v>0</v>
      </c>
      <c r="AY113" s="57">
        <f t="shared" si="40"/>
        <v>0</v>
      </c>
      <c r="AZ113" s="47">
        <f t="shared" si="40"/>
        <v>0</v>
      </c>
      <c r="BA113" s="53">
        <f t="shared" si="40"/>
        <v>53400</v>
      </c>
      <c r="BB113" s="81">
        <f t="shared" si="36"/>
        <v>720900</v>
      </c>
      <c r="BC113" s="58" t="s">
        <v>1825</v>
      </c>
    </row>
    <row r="114" spans="1:55" s="38" customFormat="1" ht="12.75" x14ac:dyDescent="0.2">
      <c r="A114" s="39">
        <f t="shared" si="37"/>
        <v>103</v>
      </c>
      <c r="B114" s="59" t="s">
        <v>262</v>
      </c>
      <c r="C114" s="41" t="s">
        <v>263</v>
      </c>
      <c r="D114" s="41" t="s">
        <v>43</v>
      </c>
      <c r="E114" s="41" t="s">
        <v>1830</v>
      </c>
      <c r="F114" s="41" t="s">
        <v>166</v>
      </c>
      <c r="G114" s="41" t="s">
        <v>58</v>
      </c>
      <c r="H114" s="41" t="s">
        <v>59</v>
      </c>
      <c r="I114" s="41" t="s">
        <v>223</v>
      </c>
      <c r="J114" s="41" t="s">
        <v>168</v>
      </c>
      <c r="K114" s="41" t="s">
        <v>264</v>
      </c>
      <c r="L114" s="41" t="s">
        <v>265</v>
      </c>
      <c r="M114" s="41" t="s">
        <v>3</v>
      </c>
      <c r="N114" s="42" t="s">
        <v>51</v>
      </c>
      <c r="O114" s="41" t="s">
        <v>52</v>
      </c>
      <c r="P114" s="43">
        <v>55</v>
      </c>
      <c r="Q114" s="44">
        <f>VLOOKUP(B114,'[2]School Detailed Data'!A$11:CF$439,84,FALSE)</f>
        <v>55</v>
      </c>
      <c r="R114" s="45">
        <f>VLOOKUP(B114,'[2]School Detailed Data'!A$11:CF$440,84,FALSE)</f>
        <v>55</v>
      </c>
      <c r="S114" s="46">
        <v>55</v>
      </c>
      <c r="T114" s="47">
        <v>55</v>
      </c>
      <c r="U114" s="43">
        <v>3</v>
      </c>
      <c r="V114" s="44">
        <f>VLOOKUP(B114,'[2]School Detailed Data'!A$11:CJ$440,88,FALSE)</f>
        <v>4</v>
      </c>
      <c r="W114" s="45">
        <f>VLOOKUP(B114,'[2]Student Without BRN'!Z$2:AB$431,3,FALSE)</f>
        <v>3</v>
      </c>
      <c r="X114" s="46">
        <v>3</v>
      </c>
      <c r="Y114" s="47">
        <v>3</v>
      </c>
      <c r="Z114" s="43">
        <f t="shared" si="25"/>
        <v>52</v>
      </c>
      <c r="AA114" s="44">
        <f t="shared" si="24"/>
        <v>51</v>
      </c>
      <c r="AB114" s="45">
        <f t="shared" si="24"/>
        <v>52</v>
      </c>
      <c r="AC114" s="46">
        <f t="shared" si="24"/>
        <v>52</v>
      </c>
      <c r="AD114" s="47">
        <f t="shared" si="24"/>
        <v>52</v>
      </c>
      <c r="AE114" s="44">
        <f t="shared" si="29"/>
        <v>-1</v>
      </c>
      <c r="AF114" s="45">
        <f t="shared" si="39"/>
        <v>0</v>
      </c>
      <c r="AG114" s="46">
        <f t="shared" si="29"/>
        <v>0</v>
      </c>
      <c r="AH114" s="47">
        <f t="shared" si="29"/>
        <v>0</v>
      </c>
      <c r="AI114" s="48">
        <v>8900</v>
      </c>
      <c r="AJ114" s="48">
        <f t="shared" si="30"/>
        <v>489500</v>
      </c>
      <c r="AK114" s="49">
        <f t="shared" si="41"/>
        <v>462800</v>
      </c>
      <c r="AL114" s="49">
        <f>VLOOKUP(B114,'[3]Tranche 1 Actual 2024'!$B$12:$S$367,18,FALSE)</f>
        <v>157530</v>
      </c>
      <c r="AM114" s="49"/>
      <c r="AN114" s="49">
        <f t="shared" si="31"/>
        <v>305270</v>
      </c>
      <c r="AO114" s="50">
        <f t="shared" si="38"/>
        <v>-8900</v>
      </c>
      <c r="AP114" s="51">
        <f t="shared" si="32"/>
        <v>0</v>
      </c>
      <c r="AQ114" s="52">
        <f t="shared" si="33"/>
        <v>0</v>
      </c>
      <c r="AR114" s="47">
        <f t="shared" si="34"/>
        <v>0</v>
      </c>
      <c r="AS114" s="53">
        <f t="shared" si="35"/>
        <v>26700</v>
      </c>
      <c r="AT114" s="49"/>
      <c r="AU114" s="49">
        <f t="shared" si="27"/>
        <v>305270</v>
      </c>
      <c r="AV114" s="54">
        <f t="shared" si="28"/>
        <v>305270</v>
      </c>
      <c r="AW114" s="55"/>
      <c r="AX114" s="56">
        <f t="shared" si="40"/>
        <v>0</v>
      </c>
      <c r="AY114" s="57">
        <f t="shared" si="40"/>
        <v>0</v>
      </c>
      <c r="AZ114" s="47">
        <f t="shared" si="40"/>
        <v>0</v>
      </c>
      <c r="BA114" s="53">
        <f t="shared" si="40"/>
        <v>26700</v>
      </c>
      <c r="BB114" s="81">
        <f t="shared" si="36"/>
        <v>489500</v>
      </c>
      <c r="BC114" s="58" t="s">
        <v>1829</v>
      </c>
    </row>
    <row r="115" spans="1:55" s="38" customFormat="1" ht="12.75" x14ac:dyDescent="0.2">
      <c r="A115" s="39">
        <f t="shared" si="37"/>
        <v>104</v>
      </c>
      <c r="B115" s="59" t="s">
        <v>444</v>
      </c>
      <c r="C115" s="41" t="s">
        <v>445</v>
      </c>
      <c r="D115" s="41" t="s">
        <v>56</v>
      </c>
      <c r="E115" s="41" t="s">
        <v>1834</v>
      </c>
      <c r="F115" s="41" t="s">
        <v>304</v>
      </c>
      <c r="G115" s="41" t="s">
        <v>45</v>
      </c>
      <c r="H115" s="41" t="s">
        <v>46</v>
      </c>
      <c r="I115" s="41" t="s">
        <v>167</v>
      </c>
      <c r="J115" s="41" t="s">
        <v>168</v>
      </c>
      <c r="K115" s="41" t="s">
        <v>446</v>
      </c>
      <c r="L115" s="41" t="s">
        <v>447</v>
      </c>
      <c r="M115" s="41" t="s">
        <v>3</v>
      </c>
      <c r="N115" s="42" t="s">
        <v>51</v>
      </c>
      <c r="O115" s="41" t="s">
        <v>52</v>
      </c>
      <c r="P115" s="43">
        <v>207</v>
      </c>
      <c r="Q115" s="44">
        <f>VLOOKUP(B115,'[2]School Detailed Data'!A$11:CF$439,84,FALSE)</f>
        <v>207</v>
      </c>
      <c r="R115" s="45">
        <f>VLOOKUP(B115,'[2]School Detailed Data'!A$11:CF$440,84,FALSE)</f>
        <v>207</v>
      </c>
      <c r="S115" s="46">
        <v>207</v>
      </c>
      <c r="T115" s="47">
        <v>207</v>
      </c>
      <c r="U115" s="43">
        <v>14</v>
      </c>
      <c r="V115" s="44">
        <f>VLOOKUP(B115,'[2]School Detailed Data'!A$11:CJ$440,88,FALSE)</f>
        <v>21</v>
      </c>
      <c r="W115" s="45">
        <f>VLOOKUP(B115,'[2]Student Without BRN'!Z$2:AB$431,3,FALSE)</f>
        <v>14</v>
      </c>
      <c r="X115" s="46">
        <v>14</v>
      </c>
      <c r="Y115" s="47">
        <v>14</v>
      </c>
      <c r="Z115" s="43">
        <f t="shared" si="25"/>
        <v>193</v>
      </c>
      <c r="AA115" s="44">
        <f t="shared" si="24"/>
        <v>186</v>
      </c>
      <c r="AB115" s="45">
        <f t="shared" si="24"/>
        <v>193</v>
      </c>
      <c r="AC115" s="46">
        <f t="shared" si="24"/>
        <v>193</v>
      </c>
      <c r="AD115" s="47">
        <f t="shared" si="24"/>
        <v>193</v>
      </c>
      <c r="AE115" s="44">
        <f t="shared" si="29"/>
        <v>-7</v>
      </c>
      <c r="AF115" s="45">
        <f t="shared" si="39"/>
        <v>0</v>
      </c>
      <c r="AG115" s="46">
        <f t="shared" si="29"/>
        <v>0</v>
      </c>
      <c r="AH115" s="47">
        <f t="shared" si="29"/>
        <v>0</v>
      </c>
      <c r="AI115" s="48">
        <v>8900</v>
      </c>
      <c r="AJ115" s="48">
        <f t="shared" si="30"/>
        <v>1842300</v>
      </c>
      <c r="AK115" s="49">
        <f t="shared" si="41"/>
        <v>1717700</v>
      </c>
      <c r="AL115" s="49">
        <f>VLOOKUP(B115,'[3]Tranche 1 Actual 2024'!$B$12:$S$367,18,FALSE)</f>
        <v>405840</v>
      </c>
      <c r="AM115" s="49">
        <f>VLOOKUP(B115,'[3]Tranche 2 Actual 2024'!$B$12:$U$343,20,FALSE)</f>
        <v>405840</v>
      </c>
      <c r="AN115" s="49">
        <f t="shared" si="31"/>
        <v>906020</v>
      </c>
      <c r="AO115" s="50">
        <f t="shared" si="38"/>
        <v>-62300</v>
      </c>
      <c r="AP115" s="51">
        <f t="shared" si="32"/>
        <v>0</v>
      </c>
      <c r="AQ115" s="52">
        <f t="shared" si="33"/>
        <v>0</v>
      </c>
      <c r="AR115" s="47">
        <f t="shared" si="34"/>
        <v>0</v>
      </c>
      <c r="AS115" s="53">
        <f t="shared" si="35"/>
        <v>124600</v>
      </c>
      <c r="AT115" s="49"/>
      <c r="AU115" s="49">
        <f t="shared" si="27"/>
        <v>906020</v>
      </c>
      <c r="AV115" s="54">
        <f t="shared" si="28"/>
        <v>906020</v>
      </c>
      <c r="AW115" s="55"/>
      <c r="AX115" s="56">
        <f t="shared" si="40"/>
        <v>0</v>
      </c>
      <c r="AY115" s="57">
        <f t="shared" si="40"/>
        <v>0</v>
      </c>
      <c r="AZ115" s="47">
        <f t="shared" si="40"/>
        <v>0</v>
      </c>
      <c r="BA115" s="53">
        <f t="shared" si="40"/>
        <v>124600</v>
      </c>
      <c r="BB115" s="81">
        <f t="shared" si="36"/>
        <v>1842300</v>
      </c>
      <c r="BC115" s="58" t="s">
        <v>1825</v>
      </c>
    </row>
    <row r="116" spans="1:55" s="38" customFormat="1" ht="12.75" x14ac:dyDescent="0.2">
      <c r="A116" s="39">
        <f t="shared" si="37"/>
        <v>105</v>
      </c>
      <c r="B116" s="40" t="s">
        <v>448</v>
      </c>
      <c r="C116" s="41" t="s">
        <v>449</v>
      </c>
      <c r="D116" s="41" t="s">
        <v>43</v>
      </c>
      <c r="E116" s="41" t="s">
        <v>1837</v>
      </c>
      <c r="F116" s="41" t="s">
        <v>450</v>
      </c>
      <c r="G116" s="41" t="s">
        <v>45</v>
      </c>
      <c r="H116" s="41" t="s">
        <v>46</v>
      </c>
      <c r="I116" s="41" t="s">
        <v>167</v>
      </c>
      <c r="J116" s="41" t="s">
        <v>168</v>
      </c>
      <c r="K116" s="41" t="s">
        <v>451</v>
      </c>
      <c r="L116" s="41" t="s">
        <v>452</v>
      </c>
      <c r="M116" s="41" t="s">
        <v>3</v>
      </c>
      <c r="N116" s="42" t="s">
        <v>51</v>
      </c>
      <c r="O116" s="41" t="s">
        <v>52</v>
      </c>
      <c r="P116" s="43">
        <v>234</v>
      </c>
      <c r="Q116" s="44">
        <f>VLOOKUP(B116,'[2]School Detailed Data'!A$11:CF$439,84,FALSE)</f>
        <v>235</v>
      </c>
      <c r="R116" s="45">
        <f>VLOOKUP(B116,'[2]School Detailed Data'!A$11:CF$440,84,FALSE)</f>
        <v>235</v>
      </c>
      <c r="S116" s="46">
        <v>244</v>
      </c>
      <c r="T116" s="47">
        <v>246</v>
      </c>
      <c r="U116" s="43">
        <v>9</v>
      </c>
      <c r="V116" s="44">
        <f>VLOOKUP(B116,'[2]School Detailed Data'!A$11:CJ$440,88,FALSE)</f>
        <v>26</v>
      </c>
      <c r="W116" s="45">
        <f>VLOOKUP(B116,'[2]Student Without BRN'!Z$2:AB$431,3,FALSE)</f>
        <v>9</v>
      </c>
      <c r="X116" s="46">
        <v>9</v>
      </c>
      <c r="Y116" s="47">
        <v>9</v>
      </c>
      <c r="Z116" s="43">
        <f t="shared" si="25"/>
        <v>225</v>
      </c>
      <c r="AA116" s="44">
        <f t="shared" si="24"/>
        <v>209</v>
      </c>
      <c r="AB116" s="45">
        <f t="shared" si="24"/>
        <v>226</v>
      </c>
      <c r="AC116" s="46">
        <f t="shared" si="24"/>
        <v>235</v>
      </c>
      <c r="AD116" s="47">
        <f t="shared" si="24"/>
        <v>237</v>
      </c>
      <c r="AE116" s="44">
        <f t="shared" si="29"/>
        <v>-16</v>
      </c>
      <c r="AF116" s="45">
        <f t="shared" si="39"/>
        <v>1</v>
      </c>
      <c r="AG116" s="46">
        <f t="shared" si="29"/>
        <v>9</v>
      </c>
      <c r="AH116" s="47">
        <f t="shared" si="29"/>
        <v>2</v>
      </c>
      <c r="AI116" s="48">
        <v>8900</v>
      </c>
      <c r="AJ116" s="48">
        <f t="shared" si="30"/>
        <v>2189400</v>
      </c>
      <c r="AK116" s="49">
        <f t="shared" si="41"/>
        <v>2002500</v>
      </c>
      <c r="AL116" s="49">
        <f>VLOOKUP(B116,'[3]Tranche 1 Actual 2024'!$B$12:$S$367,18,FALSE)</f>
        <v>622110</v>
      </c>
      <c r="AM116" s="49">
        <f>VLOOKUP(B116,'[3]Tranche 2 Actual 2024'!$B$12:$U$343,20,FALSE)</f>
        <v>622110</v>
      </c>
      <c r="AN116" s="49">
        <f t="shared" si="31"/>
        <v>758280</v>
      </c>
      <c r="AO116" s="50">
        <f t="shared" si="38"/>
        <v>-142400</v>
      </c>
      <c r="AP116" s="51">
        <f t="shared" si="32"/>
        <v>8900</v>
      </c>
      <c r="AQ116" s="52">
        <f t="shared" si="33"/>
        <v>80100</v>
      </c>
      <c r="AR116" s="47">
        <f t="shared" si="34"/>
        <v>17800</v>
      </c>
      <c r="AS116" s="53">
        <f t="shared" si="35"/>
        <v>80100</v>
      </c>
      <c r="AT116" s="49"/>
      <c r="AU116" s="49">
        <f t="shared" si="27"/>
        <v>758280</v>
      </c>
      <c r="AV116" s="54">
        <f t="shared" si="28"/>
        <v>758280</v>
      </c>
      <c r="AW116" s="55"/>
      <c r="AX116" s="56">
        <f t="shared" si="40"/>
        <v>8900</v>
      </c>
      <c r="AY116" s="57">
        <f t="shared" si="40"/>
        <v>80100</v>
      </c>
      <c r="AZ116" s="47">
        <f t="shared" si="40"/>
        <v>17800</v>
      </c>
      <c r="BA116" s="53">
        <f t="shared" si="40"/>
        <v>80100</v>
      </c>
      <c r="BB116" s="81">
        <f t="shared" si="36"/>
        <v>2189400</v>
      </c>
      <c r="BC116" s="58" t="s">
        <v>1825</v>
      </c>
    </row>
    <row r="117" spans="1:55" s="38" customFormat="1" ht="12.75" x14ac:dyDescent="0.2">
      <c r="A117" s="39">
        <f t="shared" si="37"/>
        <v>106</v>
      </c>
      <c r="B117" s="59" t="s">
        <v>343</v>
      </c>
      <c r="C117" s="41" t="s">
        <v>344</v>
      </c>
      <c r="D117" s="41" t="s">
        <v>43</v>
      </c>
      <c r="E117" s="41" t="s">
        <v>1838</v>
      </c>
      <c r="F117" s="41" t="s">
        <v>345</v>
      </c>
      <c r="G117" s="41" t="s">
        <v>45</v>
      </c>
      <c r="H117" s="41" t="s">
        <v>46</v>
      </c>
      <c r="I117" s="41" t="s">
        <v>167</v>
      </c>
      <c r="J117" s="41" t="s">
        <v>168</v>
      </c>
      <c r="K117" s="41" t="s">
        <v>346</v>
      </c>
      <c r="L117" s="41" t="s">
        <v>347</v>
      </c>
      <c r="M117" s="41" t="s">
        <v>3</v>
      </c>
      <c r="N117" s="42" t="s">
        <v>51</v>
      </c>
      <c r="O117" s="41" t="s">
        <v>52</v>
      </c>
      <c r="P117" s="43">
        <v>128</v>
      </c>
      <c r="Q117" s="44">
        <f>VLOOKUP(B117,'[2]School Detailed Data'!A$11:CF$439,84,FALSE)</f>
        <v>128</v>
      </c>
      <c r="R117" s="45">
        <f>VLOOKUP(B117,'[2]School Detailed Data'!A$11:CF$440,84,FALSE)</f>
        <v>128</v>
      </c>
      <c r="S117" s="46">
        <v>128</v>
      </c>
      <c r="T117" s="47">
        <v>128</v>
      </c>
      <c r="U117" s="43">
        <v>4</v>
      </c>
      <c r="V117" s="44">
        <f>VLOOKUP(B117,'[2]School Detailed Data'!A$11:CJ$440,88,FALSE)</f>
        <v>11</v>
      </c>
      <c r="W117" s="45">
        <f>VLOOKUP(B117,'[2]Student Without BRN'!Z$2:AB$431,3,FALSE)</f>
        <v>4</v>
      </c>
      <c r="X117" s="46">
        <v>6</v>
      </c>
      <c r="Y117" s="47">
        <v>6</v>
      </c>
      <c r="Z117" s="43">
        <f t="shared" si="25"/>
        <v>124</v>
      </c>
      <c r="AA117" s="44">
        <f t="shared" si="24"/>
        <v>117</v>
      </c>
      <c r="AB117" s="45">
        <f t="shared" si="24"/>
        <v>124</v>
      </c>
      <c r="AC117" s="46">
        <f t="shared" si="24"/>
        <v>122</v>
      </c>
      <c r="AD117" s="47">
        <f t="shared" si="24"/>
        <v>122</v>
      </c>
      <c r="AE117" s="44">
        <f t="shared" si="29"/>
        <v>-7</v>
      </c>
      <c r="AF117" s="45">
        <f t="shared" si="39"/>
        <v>0</v>
      </c>
      <c r="AG117" s="46">
        <f t="shared" si="29"/>
        <v>-2</v>
      </c>
      <c r="AH117" s="47">
        <f t="shared" si="29"/>
        <v>0</v>
      </c>
      <c r="AI117" s="48">
        <v>8900</v>
      </c>
      <c r="AJ117" s="48">
        <f t="shared" si="30"/>
        <v>1139200</v>
      </c>
      <c r="AK117" s="49">
        <f t="shared" si="41"/>
        <v>1103600</v>
      </c>
      <c r="AL117" s="49">
        <f>VLOOKUP(B117,'[3]Tranche 1 Actual 2024'!$B$12:$S$367,18,FALSE)</f>
        <v>248310</v>
      </c>
      <c r="AM117" s="49">
        <f>VLOOKUP(B117,'[3]Tranche 2 Actual 2024'!$B$12:$U$343,20,FALSE)</f>
        <v>248310</v>
      </c>
      <c r="AN117" s="49">
        <f t="shared" si="31"/>
        <v>606980</v>
      </c>
      <c r="AO117" s="50">
        <f t="shared" si="38"/>
        <v>-62300</v>
      </c>
      <c r="AP117" s="51">
        <f t="shared" si="32"/>
        <v>0</v>
      </c>
      <c r="AQ117" s="52">
        <f t="shared" si="33"/>
        <v>-17800</v>
      </c>
      <c r="AR117" s="47">
        <f t="shared" si="34"/>
        <v>0</v>
      </c>
      <c r="AS117" s="53">
        <f t="shared" si="35"/>
        <v>35600</v>
      </c>
      <c r="AT117" s="49"/>
      <c r="AU117" s="49">
        <f t="shared" si="27"/>
        <v>606980</v>
      </c>
      <c r="AV117" s="54">
        <f t="shared" si="28"/>
        <v>606980</v>
      </c>
      <c r="AW117" s="55"/>
      <c r="AX117" s="56">
        <f t="shared" si="40"/>
        <v>0</v>
      </c>
      <c r="AY117" s="57">
        <f t="shared" si="40"/>
        <v>0</v>
      </c>
      <c r="AZ117" s="47">
        <f t="shared" si="40"/>
        <v>0</v>
      </c>
      <c r="BA117" s="53">
        <f t="shared" si="40"/>
        <v>35600</v>
      </c>
      <c r="BB117" s="81">
        <f t="shared" si="36"/>
        <v>1139200</v>
      </c>
      <c r="BC117" s="58" t="s">
        <v>1825</v>
      </c>
    </row>
    <row r="118" spans="1:55" s="38" customFormat="1" ht="12.75" x14ac:dyDescent="0.2">
      <c r="A118" s="39">
        <f t="shared" si="37"/>
        <v>107</v>
      </c>
      <c r="B118" s="59" t="s">
        <v>453</v>
      </c>
      <c r="C118" s="41" t="s">
        <v>454</v>
      </c>
      <c r="D118" s="41" t="s">
        <v>56</v>
      </c>
      <c r="E118" s="41" t="s">
        <v>1834</v>
      </c>
      <c r="F118" s="41" t="s">
        <v>304</v>
      </c>
      <c r="G118" s="41" t="s">
        <v>45</v>
      </c>
      <c r="H118" s="41" t="s">
        <v>46</v>
      </c>
      <c r="I118" s="41" t="s">
        <v>167</v>
      </c>
      <c r="J118" s="41" t="s">
        <v>168</v>
      </c>
      <c r="K118" s="41" t="s">
        <v>455</v>
      </c>
      <c r="L118" s="41" t="s">
        <v>456</v>
      </c>
      <c r="M118" s="41" t="s">
        <v>3</v>
      </c>
      <c r="N118" s="42" t="s">
        <v>51</v>
      </c>
      <c r="O118" s="41" t="s">
        <v>52</v>
      </c>
      <c r="P118" s="43">
        <v>62</v>
      </c>
      <c r="Q118" s="44">
        <f>VLOOKUP(B118,'[2]School Detailed Data'!A$11:CF$439,84,FALSE)</f>
        <v>62</v>
      </c>
      <c r="R118" s="45">
        <f>VLOOKUP(B118,'[2]School Detailed Data'!A$11:CF$440,84,FALSE)</f>
        <v>62</v>
      </c>
      <c r="S118" s="46">
        <v>62</v>
      </c>
      <c r="T118" s="47">
        <v>62</v>
      </c>
      <c r="U118" s="43">
        <v>11</v>
      </c>
      <c r="V118" s="44">
        <f>VLOOKUP(B118,'[2]School Detailed Data'!A$11:CJ$440,88,FALSE)</f>
        <v>15</v>
      </c>
      <c r="W118" s="45">
        <f>VLOOKUP(B118,'[2]Student Without BRN'!Z$2:AB$431,3,FALSE)</f>
        <v>11</v>
      </c>
      <c r="X118" s="46">
        <v>11</v>
      </c>
      <c r="Y118" s="47">
        <v>11</v>
      </c>
      <c r="Z118" s="43">
        <f t="shared" si="25"/>
        <v>51</v>
      </c>
      <c r="AA118" s="44">
        <f t="shared" si="24"/>
        <v>47</v>
      </c>
      <c r="AB118" s="45">
        <f t="shared" si="24"/>
        <v>51</v>
      </c>
      <c r="AC118" s="46">
        <f t="shared" si="24"/>
        <v>51</v>
      </c>
      <c r="AD118" s="47">
        <f t="shared" si="24"/>
        <v>51</v>
      </c>
      <c r="AE118" s="44">
        <f t="shared" si="29"/>
        <v>-4</v>
      </c>
      <c r="AF118" s="45">
        <f t="shared" si="39"/>
        <v>0</v>
      </c>
      <c r="AG118" s="46">
        <f t="shared" si="29"/>
        <v>0</v>
      </c>
      <c r="AH118" s="47">
        <f t="shared" si="29"/>
        <v>0</v>
      </c>
      <c r="AI118" s="48">
        <v>8900</v>
      </c>
      <c r="AJ118" s="48">
        <f t="shared" si="30"/>
        <v>551800</v>
      </c>
      <c r="AK118" s="49">
        <f t="shared" si="41"/>
        <v>453900</v>
      </c>
      <c r="AL118" s="49">
        <f>VLOOKUP(B118,'[3]Tranche 1 Actual 2024'!$B$12:$S$367,18,FALSE)</f>
        <v>184230</v>
      </c>
      <c r="AM118" s="49">
        <f>VLOOKUP(B118,'[3]Tranche 2 Actual 2024'!$B$12:$U$343,20,FALSE)</f>
        <v>184230</v>
      </c>
      <c r="AN118" s="49">
        <f t="shared" si="31"/>
        <v>85440</v>
      </c>
      <c r="AO118" s="50">
        <f t="shared" si="38"/>
        <v>-35600</v>
      </c>
      <c r="AP118" s="51">
        <f t="shared" si="32"/>
        <v>0</v>
      </c>
      <c r="AQ118" s="52">
        <f t="shared" si="33"/>
        <v>0</v>
      </c>
      <c r="AR118" s="47">
        <f t="shared" si="34"/>
        <v>0</v>
      </c>
      <c r="AS118" s="53">
        <f t="shared" si="35"/>
        <v>97900</v>
      </c>
      <c r="AT118" s="49"/>
      <c r="AU118" s="49">
        <f t="shared" si="27"/>
        <v>85440</v>
      </c>
      <c r="AV118" s="54">
        <f t="shared" si="28"/>
        <v>85440</v>
      </c>
      <c r="AW118" s="55"/>
      <c r="AX118" s="56">
        <f t="shared" si="40"/>
        <v>0</v>
      </c>
      <c r="AY118" s="57">
        <f t="shared" si="40"/>
        <v>0</v>
      </c>
      <c r="AZ118" s="47">
        <f t="shared" si="40"/>
        <v>0</v>
      </c>
      <c r="BA118" s="53">
        <f t="shared" si="40"/>
        <v>97900</v>
      </c>
      <c r="BB118" s="81">
        <f t="shared" si="36"/>
        <v>551800</v>
      </c>
      <c r="BC118" s="58" t="s">
        <v>1825</v>
      </c>
    </row>
    <row r="119" spans="1:55" s="38" customFormat="1" ht="12.75" x14ac:dyDescent="0.2">
      <c r="A119" s="39">
        <f t="shared" si="37"/>
        <v>108</v>
      </c>
      <c r="B119" s="40" t="s">
        <v>457</v>
      </c>
      <c r="C119" s="41" t="s">
        <v>458</v>
      </c>
      <c r="D119" s="41" t="s">
        <v>43</v>
      </c>
      <c r="E119" s="41" t="s">
        <v>1830</v>
      </c>
      <c r="F119" s="41" t="s">
        <v>166</v>
      </c>
      <c r="G119" s="41" t="s">
        <v>58</v>
      </c>
      <c r="H119" s="41" t="s">
        <v>59</v>
      </c>
      <c r="I119" s="41" t="s">
        <v>167</v>
      </c>
      <c r="J119" s="41" t="s">
        <v>168</v>
      </c>
      <c r="K119" s="41" t="s">
        <v>459</v>
      </c>
      <c r="L119" s="41" t="s">
        <v>460</v>
      </c>
      <c r="M119" s="41" t="s">
        <v>3</v>
      </c>
      <c r="N119" s="42" t="s">
        <v>51</v>
      </c>
      <c r="O119" s="41" t="s">
        <v>52</v>
      </c>
      <c r="P119" s="43">
        <v>72</v>
      </c>
      <c r="Q119" s="44">
        <f>VLOOKUP(B119,'[2]School Detailed Data'!A$11:CF$439,84,FALSE)</f>
        <v>72</v>
      </c>
      <c r="R119" s="45">
        <f>VLOOKUP(B119,'[2]School Detailed Data'!A$11:CF$440,84,FALSE)</f>
        <v>72</v>
      </c>
      <c r="S119" s="46">
        <v>73</v>
      </c>
      <c r="T119" s="47">
        <v>73</v>
      </c>
      <c r="U119" s="43">
        <v>0</v>
      </c>
      <c r="V119" s="44">
        <f>VLOOKUP(B119,'[2]School Detailed Data'!A$11:CJ$440,88,FALSE)</f>
        <v>6</v>
      </c>
      <c r="W119" s="45">
        <f>VLOOKUP(B119,'[2]Student Without BRN'!Z$2:AB$431,3,FALSE)</f>
        <v>0</v>
      </c>
      <c r="X119" s="46">
        <v>0</v>
      </c>
      <c r="Y119" s="47">
        <v>0</v>
      </c>
      <c r="Z119" s="43">
        <f t="shared" si="25"/>
        <v>72</v>
      </c>
      <c r="AA119" s="44">
        <f t="shared" si="24"/>
        <v>66</v>
      </c>
      <c r="AB119" s="45">
        <f t="shared" si="24"/>
        <v>72</v>
      </c>
      <c r="AC119" s="46">
        <f t="shared" si="24"/>
        <v>73</v>
      </c>
      <c r="AD119" s="47">
        <f t="shared" si="24"/>
        <v>73</v>
      </c>
      <c r="AE119" s="44">
        <f t="shared" si="29"/>
        <v>-6</v>
      </c>
      <c r="AF119" s="45">
        <f t="shared" si="39"/>
        <v>0</v>
      </c>
      <c r="AG119" s="46">
        <f t="shared" si="29"/>
        <v>1</v>
      </c>
      <c r="AH119" s="47">
        <f t="shared" si="29"/>
        <v>0</v>
      </c>
      <c r="AI119" s="48">
        <v>8900</v>
      </c>
      <c r="AJ119" s="48">
        <f t="shared" si="30"/>
        <v>649700</v>
      </c>
      <c r="AK119" s="49">
        <f t="shared" si="41"/>
        <v>640800</v>
      </c>
      <c r="AL119" s="49">
        <f>VLOOKUP(B119,'[3]Tranche 1 Actual 2024'!$B$12:$S$367,18,FALSE)</f>
        <v>133500</v>
      </c>
      <c r="AM119" s="49">
        <f>VLOOKUP(B119,'[3]Tranche 2 Actual 2024'!$B$12:$U$343,20,FALSE)</f>
        <v>133500</v>
      </c>
      <c r="AN119" s="49">
        <f t="shared" si="31"/>
        <v>373800</v>
      </c>
      <c r="AO119" s="50">
        <f t="shared" si="38"/>
        <v>-53400</v>
      </c>
      <c r="AP119" s="51">
        <f t="shared" si="32"/>
        <v>0</v>
      </c>
      <c r="AQ119" s="52">
        <f t="shared" si="33"/>
        <v>8900</v>
      </c>
      <c r="AR119" s="47">
        <f t="shared" si="34"/>
        <v>0</v>
      </c>
      <c r="AS119" s="53">
        <f t="shared" si="35"/>
        <v>0</v>
      </c>
      <c r="AT119" s="49"/>
      <c r="AU119" s="49">
        <f t="shared" si="27"/>
        <v>373800</v>
      </c>
      <c r="AV119" s="54">
        <f t="shared" si="28"/>
        <v>373800</v>
      </c>
      <c r="AW119" s="55"/>
      <c r="AX119" s="56">
        <f t="shared" si="40"/>
        <v>0</v>
      </c>
      <c r="AY119" s="57">
        <f t="shared" si="40"/>
        <v>8900</v>
      </c>
      <c r="AZ119" s="47">
        <f t="shared" si="40"/>
        <v>0</v>
      </c>
      <c r="BA119" s="53">
        <f t="shared" si="40"/>
        <v>0</v>
      </c>
      <c r="BB119" s="81">
        <f t="shared" si="36"/>
        <v>649700</v>
      </c>
      <c r="BC119" s="58" t="s">
        <v>1825</v>
      </c>
    </row>
    <row r="120" spans="1:55" s="38" customFormat="1" ht="12.75" x14ac:dyDescent="0.2">
      <c r="A120" s="39">
        <f t="shared" si="37"/>
        <v>109</v>
      </c>
      <c r="B120" s="40" t="s">
        <v>511</v>
      </c>
      <c r="C120" s="41" t="s">
        <v>512</v>
      </c>
      <c r="D120" s="41" t="s">
        <v>43</v>
      </c>
      <c r="E120" s="41" t="s">
        <v>1838</v>
      </c>
      <c r="F120" s="41" t="s">
        <v>345</v>
      </c>
      <c r="G120" s="41" t="s">
        <v>45</v>
      </c>
      <c r="H120" s="41" t="s">
        <v>46</v>
      </c>
      <c r="I120" s="41" t="s">
        <v>167</v>
      </c>
      <c r="J120" s="41" t="s">
        <v>168</v>
      </c>
      <c r="K120" s="41" t="s">
        <v>513</v>
      </c>
      <c r="L120" s="41" t="s">
        <v>514</v>
      </c>
      <c r="M120" s="41" t="s">
        <v>3</v>
      </c>
      <c r="N120" s="42" t="s">
        <v>51</v>
      </c>
      <c r="O120" s="41" t="s">
        <v>52</v>
      </c>
      <c r="P120" s="43">
        <v>230</v>
      </c>
      <c r="Q120" s="44">
        <f>VLOOKUP(B120,'[2]School Detailed Data'!A$11:CF$439,84,FALSE)</f>
        <v>247</v>
      </c>
      <c r="R120" s="45">
        <f>VLOOKUP(B120,'[2]School Detailed Data'!A$11:CF$440,84,FALSE)</f>
        <v>247</v>
      </c>
      <c r="S120" s="46">
        <v>247</v>
      </c>
      <c r="T120" s="47">
        <v>247</v>
      </c>
      <c r="U120" s="43">
        <v>4</v>
      </c>
      <c r="V120" s="44">
        <f>VLOOKUP(B120,'[2]School Detailed Data'!A$11:CJ$440,88,FALSE)</f>
        <v>21</v>
      </c>
      <c r="W120" s="45">
        <f>VLOOKUP(B120,'[2]Student Without BRN'!Z$2:AB$431,3,FALSE)</f>
        <v>5</v>
      </c>
      <c r="X120" s="46">
        <v>5</v>
      </c>
      <c r="Y120" s="47">
        <v>5</v>
      </c>
      <c r="Z120" s="43">
        <f t="shared" si="25"/>
        <v>226</v>
      </c>
      <c r="AA120" s="44">
        <f t="shared" si="24"/>
        <v>226</v>
      </c>
      <c r="AB120" s="45">
        <f t="shared" si="24"/>
        <v>242</v>
      </c>
      <c r="AC120" s="46">
        <f t="shared" si="24"/>
        <v>242</v>
      </c>
      <c r="AD120" s="47">
        <f t="shared" si="24"/>
        <v>242</v>
      </c>
      <c r="AE120" s="44">
        <f t="shared" si="29"/>
        <v>0</v>
      </c>
      <c r="AF120" s="45">
        <f>AB120-AA120</f>
        <v>16</v>
      </c>
      <c r="AG120" s="46">
        <f t="shared" si="29"/>
        <v>0</v>
      </c>
      <c r="AH120" s="47">
        <f t="shared" si="29"/>
        <v>0</v>
      </c>
      <c r="AI120" s="48">
        <v>8900</v>
      </c>
      <c r="AJ120" s="48">
        <f t="shared" si="30"/>
        <v>2198300</v>
      </c>
      <c r="AK120" s="49">
        <f t="shared" si="41"/>
        <v>2011400</v>
      </c>
      <c r="AL120" s="49">
        <f>VLOOKUP(B120,'[3]Tranche 1 Actual 2024'!$B$12:$S$367,18,FALSE)</f>
        <v>614100</v>
      </c>
      <c r="AM120" s="49">
        <f>VLOOKUP(B120,'[3]Tranche 2 Actual 2024'!$B$12:$U$343,20,FALSE)</f>
        <v>614100</v>
      </c>
      <c r="AN120" s="49">
        <f t="shared" si="31"/>
        <v>783200</v>
      </c>
      <c r="AO120" s="50">
        <f t="shared" si="38"/>
        <v>0</v>
      </c>
      <c r="AP120" s="51">
        <f t="shared" si="32"/>
        <v>142400</v>
      </c>
      <c r="AQ120" s="52">
        <f t="shared" si="33"/>
        <v>0</v>
      </c>
      <c r="AR120" s="47">
        <f t="shared" si="34"/>
        <v>0</v>
      </c>
      <c r="AS120" s="53">
        <f t="shared" si="35"/>
        <v>44500</v>
      </c>
      <c r="AT120" s="49"/>
      <c r="AU120" s="49">
        <f t="shared" si="27"/>
        <v>783200</v>
      </c>
      <c r="AV120" s="54">
        <f t="shared" si="28"/>
        <v>783200</v>
      </c>
      <c r="AW120" s="55"/>
      <c r="AX120" s="56">
        <f t="shared" si="40"/>
        <v>142400</v>
      </c>
      <c r="AY120" s="57">
        <f t="shared" si="40"/>
        <v>0</v>
      </c>
      <c r="AZ120" s="47">
        <f t="shared" si="40"/>
        <v>0</v>
      </c>
      <c r="BA120" s="53">
        <f t="shared" si="40"/>
        <v>44500</v>
      </c>
      <c r="BB120" s="81">
        <f t="shared" si="36"/>
        <v>2198300</v>
      </c>
      <c r="BC120" s="58" t="s">
        <v>1825</v>
      </c>
    </row>
    <row r="121" spans="1:55" s="38" customFormat="1" ht="12.75" x14ac:dyDescent="0.2">
      <c r="A121" s="39">
        <f t="shared" si="37"/>
        <v>110</v>
      </c>
      <c r="B121" s="59" t="s">
        <v>469</v>
      </c>
      <c r="C121" s="41" t="s">
        <v>470</v>
      </c>
      <c r="D121" s="41" t="s">
        <v>56</v>
      </c>
      <c r="E121" s="41" t="s">
        <v>1834</v>
      </c>
      <c r="F121" s="41" t="s">
        <v>304</v>
      </c>
      <c r="G121" s="41" t="s">
        <v>45</v>
      </c>
      <c r="H121" s="41" t="s">
        <v>46</v>
      </c>
      <c r="I121" s="41" t="s">
        <v>167</v>
      </c>
      <c r="J121" s="41" t="s">
        <v>168</v>
      </c>
      <c r="K121" s="41" t="s">
        <v>471</v>
      </c>
      <c r="L121" s="41" t="s">
        <v>472</v>
      </c>
      <c r="M121" s="41" t="s">
        <v>3</v>
      </c>
      <c r="N121" s="42" t="s">
        <v>51</v>
      </c>
      <c r="O121" s="41" t="s">
        <v>52</v>
      </c>
      <c r="P121" s="43">
        <v>64</v>
      </c>
      <c r="Q121" s="44">
        <f>VLOOKUP(B121,'[2]School Detailed Data'!A$11:CF$439,84,FALSE)</f>
        <v>64</v>
      </c>
      <c r="R121" s="45">
        <f>VLOOKUP(B121,'[2]School Detailed Data'!A$11:CF$440,84,FALSE)</f>
        <v>64</v>
      </c>
      <c r="S121" s="46">
        <v>64</v>
      </c>
      <c r="T121" s="47">
        <v>64</v>
      </c>
      <c r="U121" s="43">
        <v>5</v>
      </c>
      <c r="V121" s="44">
        <f>VLOOKUP(B121,'[2]School Detailed Data'!A$11:CJ$440,88,FALSE)</f>
        <v>6</v>
      </c>
      <c r="W121" s="45">
        <f>VLOOKUP(B121,'[2]Student Without BRN'!Z$2:AB$431,3,FALSE)</f>
        <v>5</v>
      </c>
      <c r="X121" s="46">
        <v>5</v>
      </c>
      <c r="Y121" s="47">
        <v>5</v>
      </c>
      <c r="Z121" s="43">
        <f t="shared" si="25"/>
        <v>59</v>
      </c>
      <c r="AA121" s="44">
        <f t="shared" si="24"/>
        <v>58</v>
      </c>
      <c r="AB121" s="45">
        <f t="shared" si="24"/>
        <v>59</v>
      </c>
      <c r="AC121" s="46">
        <f t="shared" si="24"/>
        <v>59</v>
      </c>
      <c r="AD121" s="47">
        <f t="shared" si="24"/>
        <v>59</v>
      </c>
      <c r="AE121" s="44">
        <f t="shared" si="29"/>
        <v>-1</v>
      </c>
      <c r="AF121" s="45">
        <f t="shared" si="39"/>
        <v>0</v>
      </c>
      <c r="AG121" s="46">
        <f t="shared" si="29"/>
        <v>0</v>
      </c>
      <c r="AH121" s="47">
        <f t="shared" si="29"/>
        <v>0</v>
      </c>
      <c r="AI121" s="48">
        <v>8900</v>
      </c>
      <c r="AJ121" s="48">
        <f t="shared" si="30"/>
        <v>569600</v>
      </c>
      <c r="AK121" s="49">
        <f t="shared" si="41"/>
        <v>525100</v>
      </c>
      <c r="AL121" s="49">
        <f>VLOOKUP(B121,'[3]Tranche 1 Actual 2024'!$B$12:$S$367,18,FALSE)</f>
        <v>192240</v>
      </c>
      <c r="AM121" s="49">
        <f>VLOOKUP(B121,'[3]Tranche 2 Actual 2024'!$B$12:$U$343,20,FALSE)</f>
        <v>192240</v>
      </c>
      <c r="AN121" s="49">
        <f t="shared" si="31"/>
        <v>140620</v>
      </c>
      <c r="AO121" s="50">
        <f t="shared" si="38"/>
        <v>-8900</v>
      </c>
      <c r="AP121" s="51">
        <f t="shared" si="32"/>
        <v>0</v>
      </c>
      <c r="AQ121" s="52">
        <f t="shared" si="33"/>
        <v>0</v>
      </c>
      <c r="AR121" s="47">
        <f t="shared" si="34"/>
        <v>0</v>
      </c>
      <c r="AS121" s="53">
        <f t="shared" si="35"/>
        <v>44500</v>
      </c>
      <c r="AT121" s="49"/>
      <c r="AU121" s="49">
        <f t="shared" si="27"/>
        <v>140620</v>
      </c>
      <c r="AV121" s="54">
        <f t="shared" si="28"/>
        <v>140620</v>
      </c>
      <c r="AW121" s="55"/>
      <c r="AX121" s="56">
        <f t="shared" si="40"/>
        <v>0</v>
      </c>
      <c r="AY121" s="57">
        <f t="shared" si="40"/>
        <v>0</v>
      </c>
      <c r="AZ121" s="47">
        <f t="shared" si="40"/>
        <v>0</v>
      </c>
      <c r="BA121" s="53">
        <f t="shared" si="40"/>
        <v>44500</v>
      </c>
      <c r="BB121" s="81">
        <f t="shared" si="36"/>
        <v>569600</v>
      </c>
      <c r="BC121" s="58" t="s">
        <v>1825</v>
      </c>
    </row>
    <row r="122" spans="1:55" s="38" customFormat="1" ht="12.75" x14ac:dyDescent="0.2">
      <c r="A122" s="39">
        <f t="shared" si="37"/>
        <v>111</v>
      </c>
      <c r="B122" s="40" t="s">
        <v>473</v>
      </c>
      <c r="C122" s="41" t="s">
        <v>474</v>
      </c>
      <c r="D122" s="41" t="s">
        <v>43</v>
      </c>
      <c r="E122" s="41" t="s">
        <v>1834</v>
      </c>
      <c r="F122" s="41" t="s">
        <v>304</v>
      </c>
      <c r="G122" s="41" t="s">
        <v>45</v>
      </c>
      <c r="H122" s="41" t="s">
        <v>46</v>
      </c>
      <c r="I122" s="41" t="s">
        <v>167</v>
      </c>
      <c r="J122" s="41" t="s">
        <v>168</v>
      </c>
      <c r="K122" s="41" t="s">
        <v>406</v>
      </c>
      <c r="L122" s="41" t="s">
        <v>407</v>
      </c>
      <c r="M122" s="41" t="s">
        <v>3</v>
      </c>
      <c r="N122" s="42" t="s">
        <v>53</v>
      </c>
      <c r="O122" s="41" t="s">
        <v>52</v>
      </c>
      <c r="P122" s="43">
        <v>76</v>
      </c>
      <c r="Q122" s="44">
        <f>VLOOKUP(B122,'[2]School Detailed Data'!A$11:CF$439,84,FALSE)</f>
        <v>76</v>
      </c>
      <c r="R122" s="45">
        <f>VLOOKUP(B122,'[2]School Detailed Data'!A$11:CF$440,84,FALSE)</f>
        <v>76</v>
      </c>
      <c r="S122" s="46">
        <v>76</v>
      </c>
      <c r="T122" s="47">
        <v>76</v>
      </c>
      <c r="U122" s="43">
        <v>6</v>
      </c>
      <c r="V122" s="44">
        <f>VLOOKUP(B122,'[2]School Detailed Data'!A$11:CJ$440,88,FALSE)</f>
        <v>8</v>
      </c>
      <c r="W122" s="45">
        <f>VLOOKUP(B122,'[2]Student Without BRN'!Z$2:AB$431,3,FALSE)</f>
        <v>6</v>
      </c>
      <c r="X122" s="46">
        <v>6</v>
      </c>
      <c r="Y122" s="47">
        <v>6</v>
      </c>
      <c r="Z122" s="43">
        <f t="shared" si="25"/>
        <v>70</v>
      </c>
      <c r="AA122" s="44">
        <f t="shared" si="24"/>
        <v>68</v>
      </c>
      <c r="AB122" s="45">
        <f t="shared" si="24"/>
        <v>70</v>
      </c>
      <c r="AC122" s="46">
        <f t="shared" si="24"/>
        <v>70</v>
      </c>
      <c r="AD122" s="47">
        <f t="shared" si="24"/>
        <v>70</v>
      </c>
      <c r="AE122" s="44">
        <f t="shared" si="29"/>
        <v>-2</v>
      </c>
      <c r="AF122" s="45">
        <f t="shared" si="39"/>
        <v>0</v>
      </c>
      <c r="AG122" s="46">
        <f t="shared" si="29"/>
        <v>0</v>
      </c>
      <c r="AH122" s="47">
        <f t="shared" si="29"/>
        <v>0</v>
      </c>
      <c r="AI122" s="48">
        <v>8900</v>
      </c>
      <c r="AJ122" s="48">
        <f t="shared" si="30"/>
        <v>676400</v>
      </c>
      <c r="AK122" s="49">
        <f t="shared" si="41"/>
        <v>623000</v>
      </c>
      <c r="AL122" s="49">
        <f>VLOOKUP(B122,'[3]Tranche 1 Actual 2024'!$B$12:$S$367,18,FALSE)</f>
        <v>162870</v>
      </c>
      <c r="AM122" s="49">
        <f>VLOOKUP(B122,'[3]Tranche 2 Actual 2024'!$B$12:$U$343,20,FALSE)</f>
        <v>162870</v>
      </c>
      <c r="AN122" s="49">
        <f t="shared" si="31"/>
        <v>297260</v>
      </c>
      <c r="AO122" s="50">
        <f t="shared" si="38"/>
        <v>-17800</v>
      </c>
      <c r="AP122" s="51">
        <f t="shared" si="32"/>
        <v>0</v>
      </c>
      <c r="AQ122" s="52">
        <f t="shared" si="33"/>
        <v>0</v>
      </c>
      <c r="AR122" s="47">
        <f t="shared" si="34"/>
        <v>0</v>
      </c>
      <c r="AS122" s="53">
        <f t="shared" si="35"/>
        <v>53400</v>
      </c>
      <c r="AT122" s="49"/>
      <c r="AU122" s="49">
        <f t="shared" si="27"/>
        <v>297260</v>
      </c>
      <c r="AV122" s="54">
        <f t="shared" si="28"/>
        <v>297260</v>
      </c>
      <c r="AW122" s="55"/>
      <c r="AX122" s="56">
        <f t="shared" si="40"/>
        <v>0</v>
      </c>
      <c r="AY122" s="57">
        <f t="shared" si="40"/>
        <v>0</v>
      </c>
      <c r="AZ122" s="47">
        <f t="shared" si="40"/>
        <v>0</v>
      </c>
      <c r="BA122" s="53">
        <f t="shared" si="40"/>
        <v>53400</v>
      </c>
      <c r="BB122" s="81">
        <f t="shared" si="36"/>
        <v>676400</v>
      </c>
      <c r="BC122" s="58" t="s">
        <v>1825</v>
      </c>
    </row>
    <row r="123" spans="1:55" s="38" customFormat="1" ht="12.75" x14ac:dyDescent="0.2">
      <c r="A123" s="39">
        <f t="shared" si="37"/>
        <v>112</v>
      </c>
      <c r="B123" s="40" t="s">
        <v>475</v>
      </c>
      <c r="C123" s="41" t="s">
        <v>476</v>
      </c>
      <c r="D123" s="41" t="s">
        <v>43</v>
      </c>
      <c r="E123" s="41" t="s">
        <v>1830</v>
      </c>
      <c r="F123" s="41" t="s">
        <v>166</v>
      </c>
      <c r="G123" s="41" t="s">
        <v>58</v>
      </c>
      <c r="H123" s="41" t="s">
        <v>59</v>
      </c>
      <c r="I123" s="41" t="s">
        <v>167</v>
      </c>
      <c r="J123" s="41" t="s">
        <v>168</v>
      </c>
      <c r="K123" s="41" t="s">
        <v>477</v>
      </c>
      <c r="L123" s="41" t="s">
        <v>478</v>
      </c>
      <c r="M123" s="41" t="s">
        <v>3</v>
      </c>
      <c r="N123" s="42" t="s">
        <v>51</v>
      </c>
      <c r="O123" s="41" t="s">
        <v>52</v>
      </c>
      <c r="P123" s="43">
        <v>128</v>
      </c>
      <c r="Q123" s="44">
        <f>VLOOKUP(B123,'[2]School Detailed Data'!A$11:CF$439,84,FALSE)</f>
        <v>128</v>
      </c>
      <c r="R123" s="45">
        <f>VLOOKUP(B123,'[2]School Detailed Data'!A$11:CF$440,84,FALSE)</f>
        <v>128</v>
      </c>
      <c r="S123" s="46">
        <v>128</v>
      </c>
      <c r="T123" s="47">
        <v>128</v>
      </c>
      <c r="U123" s="43">
        <v>2</v>
      </c>
      <c r="V123" s="44">
        <f>VLOOKUP(B123,'[2]School Detailed Data'!A$11:CJ$440,88,FALSE)</f>
        <v>7</v>
      </c>
      <c r="W123" s="45">
        <f>VLOOKUP(B123,'[2]Student Without BRN'!Z$2:AB$431,3,FALSE)</f>
        <v>2</v>
      </c>
      <c r="X123" s="46">
        <v>2</v>
      </c>
      <c r="Y123" s="47">
        <v>2</v>
      </c>
      <c r="Z123" s="43">
        <f t="shared" si="25"/>
        <v>126</v>
      </c>
      <c r="AA123" s="44">
        <f t="shared" si="24"/>
        <v>121</v>
      </c>
      <c r="AB123" s="45">
        <f t="shared" si="24"/>
        <v>126</v>
      </c>
      <c r="AC123" s="46">
        <f t="shared" si="24"/>
        <v>126</v>
      </c>
      <c r="AD123" s="47">
        <f t="shared" si="24"/>
        <v>126</v>
      </c>
      <c r="AE123" s="44">
        <f t="shared" si="29"/>
        <v>-5</v>
      </c>
      <c r="AF123" s="45">
        <f t="shared" si="39"/>
        <v>0</v>
      </c>
      <c r="AG123" s="46">
        <f t="shared" si="29"/>
        <v>0</v>
      </c>
      <c r="AH123" s="47">
        <f t="shared" si="29"/>
        <v>0</v>
      </c>
      <c r="AI123" s="48">
        <v>8900</v>
      </c>
      <c r="AJ123" s="48">
        <f t="shared" si="30"/>
        <v>1139200</v>
      </c>
      <c r="AK123" s="49">
        <f t="shared" si="41"/>
        <v>1121400</v>
      </c>
      <c r="AL123" s="49">
        <f>VLOOKUP(B123,'[3]Tranche 1 Actual 2024'!$B$12:$S$367,18,FALSE)</f>
        <v>339090</v>
      </c>
      <c r="AM123" s="49">
        <f>VLOOKUP(B123,'[3]Tranche 2 Actual 2024'!$B$12:$U$343,20,FALSE)</f>
        <v>339090</v>
      </c>
      <c r="AN123" s="49">
        <f t="shared" si="31"/>
        <v>443220</v>
      </c>
      <c r="AO123" s="50">
        <f t="shared" si="38"/>
        <v>-44500</v>
      </c>
      <c r="AP123" s="51">
        <f t="shared" si="32"/>
        <v>0</v>
      </c>
      <c r="AQ123" s="52">
        <f t="shared" si="33"/>
        <v>0</v>
      </c>
      <c r="AR123" s="47">
        <f t="shared" si="34"/>
        <v>0</v>
      </c>
      <c r="AS123" s="53">
        <f t="shared" si="35"/>
        <v>17800</v>
      </c>
      <c r="AT123" s="49"/>
      <c r="AU123" s="49">
        <f t="shared" si="27"/>
        <v>443220</v>
      </c>
      <c r="AV123" s="54">
        <f t="shared" si="28"/>
        <v>443220</v>
      </c>
      <c r="AW123" s="55"/>
      <c r="AX123" s="56">
        <f t="shared" si="40"/>
        <v>0</v>
      </c>
      <c r="AY123" s="57">
        <f t="shared" si="40"/>
        <v>0</v>
      </c>
      <c r="AZ123" s="47">
        <f t="shared" si="40"/>
        <v>0</v>
      </c>
      <c r="BA123" s="53">
        <f t="shared" si="40"/>
        <v>17800</v>
      </c>
      <c r="BB123" s="81">
        <f t="shared" si="36"/>
        <v>1139200</v>
      </c>
      <c r="BC123" s="58" t="s">
        <v>1825</v>
      </c>
    </row>
    <row r="124" spans="1:55" s="38" customFormat="1" ht="12.75" x14ac:dyDescent="0.2">
      <c r="A124" s="39">
        <f t="shared" si="37"/>
        <v>113</v>
      </c>
      <c r="B124" s="40" t="s">
        <v>479</v>
      </c>
      <c r="C124" s="41" t="s">
        <v>480</v>
      </c>
      <c r="D124" s="41" t="s">
        <v>43</v>
      </c>
      <c r="E124" s="41" t="s">
        <v>1830</v>
      </c>
      <c r="F124" s="41" t="s">
        <v>166</v>
      </c>
      <c r="G124" s="41" t="s">
        <v>58</v>
      </c>
      <c r="H124" s="41" t="s">
        <v>59</v>
      </c>
      <c r="I124" s="41" t="s">
        <v>167</v>
      </c>
      <c r="J124" s="41" t="s">
        <v>168</v>
      </c>
      <c r="K124" s="41" t="s">
        <v>481</v>
      </c>
      <c r="L124" s="41" t="s">
        <v>482</v>
      </c>
      <c r="M124" s="41" t="s">
        <v>3</v>
      </c>
      <c r="N124" s="42" t="s">
        <v>51</v>
      </c>
      <c r="O124" s="41" t="s">
        <v>52</v>
      </c>
      <c r="P124" s="43">
        <v>108</v>
      </c>
      <c r="Q124" s="44">
        <f>VLOOKUP(B124,'[2]School Detailed Data'!A$11:CF$439,84,FALSE)</f>
        <v>108</v>
      </c>
      <c r="R124" s="45">
        <f>VLOOKUP(B124,'[2]School Detailed Data'!A$11:CF$440,84,FALSE)</f>
        <v>108</v>
      </c>
      <c r="S124" s="46">
        <v>108</v>
      </c>
      <c r="T124" s="47">
        <v>108</v>
      </c>
      <c r="U124" s="43">
        <v>0</v>
      </c>
      <c r="V124" s="44">
        <f>VLOOKUP(B124,'[2]School Detailed Data'!A$11:CJ$440,88,FALSE)</f>
        <v>3</v>
      </c>
      <c r="W124" s="45">
        <f>VLOOKUP(B124,'[2]Student Without BRN'!Z$2:AB$431,3,FALSE)</f>
        <v>0</v>
      </c>
      <c r="X124" s="46">
        <v>0</v>
      </c>
      <c r="Y124" s="47">
        <v>0</v>
      </c>
      <c r="Z124" s="43">
        <f t="shared" si="25"/>
        <v>108</v>
      </c>
      <c r="AA124" s="44">
        <f t="shared" si="24"/>
        <v>105</v>
      </c>
      <c r="AB124" s="45">
        <f t="shared" si="24"/>
        <v>108</v>
      </c>
      <c r="AC124" s="46">
        <f t="shared" si="24"/>
        <v>108</v>
      </c>
      <c r="AD124" s="47">
        <f t="shared" si="24"/>
        <v>108</v>
      </c>
      <c r="AE124" s="44">
        <f t="shared" si="29"/>
        <v>-3</v>
      </c>
      <c r="AF124" s="45">
        <f t="shared" si="39"/>
        <v>0</v>
      </c>
      <c r="AG124" s="46">
        <f t="shared" si="29"/>
        <v>0</v>
      </c>
      <c r="AH124" s="47">
        <f t="shared" si="29"/>
        <v>0</v>
      </c>
      <c r="AI124" s="48">
        <v>8900</v>
      </c>
      <c r="AJ124" s="48">
        <f t="shared" si="30"/>
        <v>961200</v>
      </c>
      <c r="AK124" s="49">
        <f t="shared" si="41"/>
        <v>961200</v>
      </c>
      <c r="AL124" s="49">
        <f>VLOOKUP(B124,'[3]Tranche 1 Actual 2024'!$B$12:$S$367,18,FALSE)</f>
        <v>245640</v>
      </c>
      <c r="AM124" s="49">
        <f>VLOOKUP(B124,'[3]Tranche 2 Actual 2024'!$B$12:$U$343,20,FALSE)</f>
        <v>245640</v>
      </c>
      <c r="AN124" s="49">
        <f t="shared" si="31"/>
        <v>469920</v>
      </c>
      <c r="AO124" s="50">
        <f t="shared" si="38"/>
        <v>-26700</v>
      </c>
      <c r="AP124" s="51">
        <f t="shared" si="32"/>
        <v>0</v>
      </c>
      <c r="AQ124" s="52">
        <f t="shared" si="33"/>
        <v>0</v>
      </c>
      <c r="AR124" s="47">
        <f t="shared" si="34"/>
        <v>0</v>
      </c>
      <c r="AS124" s="53">
        <f t="shared" si="35"/>
        <v>0</v>
      </c>
      <c r="AT124" s="49"/>
      <c r="AU124" s="49">
        <f t="shared" si="27"/>
        <v>469920</v>
      </c>
      <c r="AV124" s="54">
        <f t="shared" si="28"/>
        <v>469920</v>
      </c>
      <c r="AW124" s="55"/>
      <c r="AX124" s="56">
        <f t="shared" si="40"/>
        <v>0</v>
      </c>
      <c r="AY124" s="57">
        <f t="shared" si="40"/>
        <v>0</v>
      </c>
      <c r="AZ124" s="47">
        <f t="shared" si="40"/>
        <v>0</v>
      </c>
      <c r="BA124" s="53">
        <f t="shared" si="40"/>
        <v>0</v>
      </c>
      <c r="BB124" s="81">
        <f t="shared" si="36"/>
        <v>961200</v>
      </c>
      <c r="BC124" s="58" t="s">
        <v>1825</v>
      </c>
    </row>
    <row r="125" spans="1:55" s="38" customFormat="1" ht="12.75" x14ac:dyDescent="0.2">
      <c r="A125" s="39">
        <f t="shared" si="37"/>
        <v>114</v>
      </c>
      <c r="B125" s="59" t="s">
        <v>483</v>
      </c>
      <c r="C125" s="41" t="s">
        <v>484</v>
      </c>
      <c r="D125" s="41" t="s">
        <v>56</v>
      </c>
      <c r="E125" s="41" t="s">
        <v>1834</v>
      </c>
      <c r="F125" s="41" t="s">
        <v>304</v>
      </c>
      <c r="G125" s="41" t="s">
        <v>45</v>
      </c>
      <c r="H125" s="41" t="s">
        <v>46</v>
      </c>
      <c r="I125" s="41" t="s">
        <v>167</v>
      </c>
      <c r="J125" s="41" t="s">
        <v>168</v>
      </c>
      <c r="K125" s="41" t="s">
        <v>485</v>
      </c>
      <c r="L125" s="41" t="s">
        <v>486</v>
      </c>
      <c r="M125" s="41" t="s">
        <v>3</v>
      </c>
      <c r="N125" s="42" t="s">
        <v>51</v>
      </c>
      <c r="O125" s="41" t="s">
        <v>76</v>
      </c>
      <c r="P125" s="43">
        <v>39</v>
      </c>
      <c r="Q125" s="44">
        <f>VLOOKUP(B125,'[2]School Detailed Data'!A$11:CF$439,84,FALSE)</f>
        <v>39</v>
      </c>
      <c r="R125" s="45">
        <f>VLOOKUP(B125,'[2]School Detailed Data'!A$11:CF$440,84,FALSE)</f>
        <v>39</v>
      </c>
      <c r="S125" s="46">
        <v>39</v>
      </c>
      <c r="T125" s="47">
        <v>39</v>
      </c>
      <c r="U125" s="43">
        <v>23</v>
      </c>
      <c r="V125" s="44">
        <f>VLOOKUP(B125,'[2]School Detailed Data'!A$11:CJ$440,88,FALSE)</f>
        <v>24</v>
      </c>
      <c r="W125" s="45">
        <f>VLOOKUP(B125,'[2]Student Without BRN'!Z$2:AB$431,3,FALSE)</f>
        <v>23</v>
      </c>
      <c r="X125" s="46">
        <v>23</v>
      </c>
      <c r="Y125" s="47">
        <v>23</v>
      </c>
      <c r="Z125" s="43">
        <f t="shared" si="25"/>
        <v>16</v>
      </c>
      <c r="AA125" s="44">
        <f t="shared" si="24"/>
        <v>15</v>
      </c>
      <c r="AB125" s="45">
        <f t="shared" si="24"/>
        <v>16</v>
      </c>
      <c r="AC125" s="46">
        <f t="shared" si="24"/>
        <v>16</v>
      </c>
      <c r="AD125" s="47">
        <f t="shared" si="24"/>
        <v>16</v>
      </c>
      <c r="AE125" s="44">
        <f t="shared" si="29"/>
        <v>-1</v>
      </c>
      <c r="AF125" s="45">
        <f t="shared" si="39"/>
        <v>0</v>
      </c>
      <c r="AG125" s="46">
        <f t="shared" si="29"/>
        <v>0</v>
      </c>
      <c r="AH125" s="47">
        <f t="shared" si="29"/>
        <v>0</v>
      </c>
      <c r="AI125" s="48">
        <v>8900</v>
      </c>
      <c r="AJ125" s="48">
        <f t="shared" si="30"/>
        <v>347100</v>
      </c>
      <c r="AK125" s="49">
        <f t="shared" si="41"/>
        <v>142400</v>
      </c>
      <c r="AL125" s="49">
        <f>VLOOKUP(B125,'[3]Tranche 1 Actual 2024'!$B$12:$S$367,18,FALSE)</f>
        <v>90780</v>
      </c>
      <c r="AM125" s="49">
        <f>VLOOKUP(B125,'[3]Tranche 2 Actual 2024'!$B$12:$U$343,20,FALSE)</f>
        <v>90780</v>
      </c>
      <c r="AN125" s="49">
        <f t="shared" si="31"/>
        <v>-39160</v>
      </c>
      <c r="AO125" s="50">
        <f t="shared" si="38"/>
        <v>-8900</v>
      </c>
      <c r="AP125" s="51">
        <f t="shared" si="32"/>
        <v>0</v>
      </c>
      <c r="AQ125" s="52">
        <f t="shared" si="33"/>
        <v>0</v>
      </c>
      <c r="AR125" s="47">
        <f t="shared" si="34"/>
        <v>0</v>
      </c>
      <c r="AS125" s="53">
        <f t="shared" si="35"/>
        <v>165540</v>
      </c>
      <c r="AT125" s="49"/>
      <c r="AU125" s="49">
        <f t="shared" si="27"/>
        <v>-39160</v>
      </c>
      <c r="AV125" s="54">
        <f t="shared" si="28"/>
        <v>0</v>
      </c>
      <c r="AW125" s="55"/>
      <c r="AX125" s="56">
        <f t="shared" si="40"/>
        <v>0</v>
      </c>
      <c r="AY125" s="57">
        <f t="shared" si="40"/>
        <v>0</v>
      </c>
      <c r="AZ125" s="47">
        <f t="shared" si="40"/>
        <v>0</v>
      </c>
      <c r="BA125" s="53">
        <f t="shared" si="40"/>
        <v>165540</v>
      </c>
      <c r="BB125" s="81">
        <f t="shared" si="36"/>
        <v>347100</v>
      </c>
      <c r="BC125" s="58" t="s">
        <v>1825</v>
      </c>
    </row>
    <row r="126" spans="1:55" s="38" customFormat="1" ht="12.75" x14ac:dyDescent="0.2">
      <c r="A126" s="39">
        <f t="shared" si="37"/>
        <v>115</v>
      </c>
      <c r="B126" s="59" t="s">
        <v>426</v>
      </c>
      <c r="C126" s="41" t="s">
        <v>427</v>
      </c>
      <c r="D126" s="41" t="s">
        <v>43</v>
      </c>
      <c r="E126" s="41" t="s">
        <v>1830</v>
      </c>
      <c r="F126" s="41" t="s">
        <v>166</v>
      </c>
      <c r="G126" s="41" t="s">
        <v>58</v>
      </c>
      <c r="H126" s="41" t="s">
        <v>59</v>
      </c>
      <c r="I126" s="41" t="s">
        <v>167</v>
      </c>
      <c r="J126" s="41" t="s">
        <v>168</v>
      </c>
      <c r="K126" s="41"/>
      <c r="L126" s="41"/>
      <c r="M126" s="41" t="s">
        <v>3</v>
      </c>
      <c r="N126" s="42" t="s">
        <v>51</v>
      </c>
      <c r="O126" s="41" t="s">
        <v>52</v>
      </c>
      <c r="P126" s="43">
        <v>21</v>
      </c>
      <c r="Q126" s="44">
        <f>VLOOKUP(B126,'[2]School Detailed Data'!A$11:CF$439,84,FALSE)</f>
        <v>20</v>
      </c>
      <c r="R126" s="45">
        <f>VLOOKUP(B126,'[2]School Detailed Data'!A$11:CF$440,84,FALSE)</f>
        <v>20</v>
      </c>
      <c r="S126" s="46">
        <v>20</v>
      </c>
      <c r="T126" s="47">
        <v>20</v>
      </c>
      <c r="U126" s="43">
        <v>13</v>
      </c>
      <c r="V126" s="44">
        <f>VLOOKUP(B126,'[2]School Detailed Data'!A$11:CJ$440,88,FALSE)</f>
        <v>15</v>
      </c>
      <c r="W126" s="45">
        <f>VLOOKUP(B126,'[2]Student Without BRN'!Z$2:AB$431,3,FALSE)</f>
        <v>13</v>
      </c>
      <c r="X126" s="46">
        <v>13</v>
      </c>
      <c r="Y126" s="47">
        <v>13</v>
      </c>
      <c r="Z126" s="43">
        <f t="shared" si="25"/>
        <v>8</v>
      </c>
      <c r="AA126" s="44">
        <f t="shared" si="24"/>
        <v>5</v>
      </c>
      <c r="AB126" s="45">
        <f t="shared" si="24"/>
        <v>7</v>
      </c>
      <c r="AC126" s="46">
        <f t="shared" si="24"/>
        <v>7</v>
      </c>
      <c r="AD126" s="47">
        <f t="shared" si="24"/>
        <v>7</v>
      </c>
      <c r="AE126" s="44">
        <f t="shared" si="29"/>
        <v>-3</v>
      </c>
      <c r="AF126" s="45">
        <f t="shared" si="39"/>
        <v>-1</v>
      </c>
      <c r="AG126" s="46">
        <f t="shared" si="29"/>
        <v>0</v>
      </c>
      <c r="AH126" s="47">
        <f t="shared" si="29"/>
        <v>0</v>
      </c>
      <c r="AI126" s="48">
        <v>8900</v>
      </c>
      <c r="AJ126" s="48">
        <f t="shared" si="30"/>
        <v>178000</v>
      </c>
      <c r="AK126" s="49">
        <f t="shared" si="41"/>
        <v>71200</v>
      </c>
      <c r="AL126" s="49"/>
      <c r="AM126" s="49"/>
      <c r="AN126" s="49">
        <f t="shared" si="31"/>
        <v>71200</v>
      </c>
      <c r="AO126" s="50">
        <f t="shared" si="38"/>
        <v>-26700</v>
      </c>
      <c r="AP126" s="51">
        <f t="shared" si="32"/>
        <v>-8900</v>
      </c>
      <c r="AQ126" s="52">
        <f t="shared" si="33"/>
        <v>0</v>
      </c>
      <c r="AR126" s="47">
        <f t="shared" si="34"/>
        <v>0</v>
      </c>
      <c r="AS126" s="53">
        <f t="shared" si="35"/>
        <v>106800</v>
      </c>
      <c r="AT126" s="49"/>
      <c r="AU126" s="49">
        <f t="shared" si="27"/>
        <v>71200</v>
      </c>
      <c r="AV126" s="54">
        <f t="shared" si="28"/>
        <v>71200</v>
      </c>
      <c r="AW126" s="55"/>
      <c r="AX126" s="56">
        <f t="shared" si="40"/>
        <v>0</v>
      </c>
      <c r="AY126" s="57">
        <f t="shared" si="40"/>
        <v>0</v>
      </c>
      <c r="AZ126" s="47">
        <f t="shared" si="40"/>
        <v>0</v>
      </c>
      <c r="BA126" s="53">
        <f t="shared" si="40"/>
        <v>106800</v>
      </c>
      <c r="BB126" s="81">
        <f t="shared" si="36"/>
        <v>178000</v>
      </c>
      <c r="BC126" s="58" t="s">
        <v>1827</v>
      </c>
    </row>
    <row r="127" spans="1:55" s="38" customFormat="1" ht="12.75" x14ac:dyDescent="0.2">
      <c r="A127" s="39">
        <f t="shared" si="37"/>
        <v>116</v>
      </c>
      <c r="B127" s="59" t="s">
        <v>503</v>
      </c>
      <c r="C127" s="41" t="s">
        <v>504</v>
      </c>
      <c r="D127" s="41" t="s">
        <v>43</v>
      </c>
      <c r="E127" s="41" t="s">
        <v>1824</v>
      </c>
      <c r="F127" s="41" t="s">
        <v>44</v>
      </c>
      <c r="G127" s="41" t="s">
        <v>45</v>
      </c>
      <c r="H127" s="41" t="s">
        <v>46</v>
      </c>
      <c r="I127" s="41" t="s">
        <v>167</v>
      </c>
      <c r="J127" s="41" t="s">
        <v>168</v>
      </c>
      <c r="K127" s="41" t="s">
        <v>505</v>
      </c>
      <c r="L127" s="41" t="s">
        <v>506</v>
      </c>
      <c r="M127" s="41" t="s">
        <v>3</v>
      </c>
      <c r="N127" s="42" t="s">
        <v>51</v>
      </c>
      <c r="O127" s="41" t="s">
        <v>52</v>
      </c>
      <c r="P127" s="43">
        <v>39</v>
      </c>
      <c r="Q127" s="44">
        <v>39</v>
      </c>
      <c r="R127" s="45">
        <f>VLOOKUP(B127,'[2]School Detailed Data'!A$11:CF$440,84,FALSE)</f>
        <v>39</v>
      </c>
      <c r="S127" s="46">
        <v>39</v>
      </c>
      <c r="T127" s="47">
        <v>39</v>
      </c>
      <c r="U127" s="43">
        <v>18</v>
      </c>
      <c r="V127" s="44">
        <f>VLOOKUP(B127,'[2]School Detailed Data'!A$11:CJ$440,88,FALSE)</f>
        <v>19</v>
      </c>
      <c r="W127" s="45">
        <f>VLOOKUP(B127,'[2]Student Without BRN'!Z$2:AB$431,3,FALSE)</f>
        <v>17</v>
      </c>
      <c r="X127" s="46">
        <v>17</v>
      </c>
      <c r="Y127" s="47">
        <v>17</v>
      </c>
      <c r="Z127" s="43">
        <f t="shared" si="25"/>
        <v>21</v>
      </c>
      <c r="AA127" s="44">
        <f t="shared" si="24"/>
        <v>20</v>
      </c>
      <c r="AB127" s="45">
        <f t="shared" si="24"/>
        <v>22</v>
      </c>
      <c r="AC127" s="46">
        <f t="shared" si="24"/>
        <v>22</v>
      </c>
      <c r="AD127" s="47">
        <f t="shared" ref="AD127:AD190" si="42">T127-Y127</f>
        <v>22</v>
      </c>
      <c r="AE127" s="44">
        <f t="shared" si="29"/>
        <v>-1</v>
      </c>
      <c r="AF127" s="45">
        <f t="shared" si="39"/>
        <v>1</v>
      </c>
      <c r="AG127" s="46">
        <f t="shared" si="29"/>
        <v>0</v>
      </c>
      <c r="AH127" s="47">
        <f t="shared" si="29"/>
        <v>0</v>
      </c>
      <c r="AI127" s="48">
        <v>8900</v>
      </c>
      <c r="AJ127" s="48">
        <f t="shared" si="30"/>
        <v>347100</v>
      </c>
      <c r="AK127" s="49">
        <f t="shared" si="41"/>
        <v>186900</v>
      </c>
      <c r="AL127" s="49">
        <f>VLOOKUP(B127,'[3]Tranche 1 Actual 2024'!$B$12:$S$367,18,FALSE)</f>
        <v>133500</v>
      </c>
      <c r="AM127" s="49">
        <f>VLOOKUP(B127,'[3]Tranche 2 Actual 2024'!$B$12:$U$343,20,FALSE)</f>
        <v>133500</v>
      </c>
      <c r="AN127" s="49">
        <f t="shared" si="31"/>
        <v>-80100</v>
      </c>
      <c r="AO127" s="50">
        <f t="shared" si="38"/>
        <v>-8900</v>
      </c>
      <c r="AP127" s="51">
        <f t="shared" si="32"/>
        <v>8900</v>
      </c>
      <c r="AQ127" s="52">
        <f t="shared" si="33"/>
        <v>0</v>
      </c>
      <c r="AR127" s="47">
        <f t="shared" si="34"/>
        <v>0</v>
      </c>
      <c r="AS127" s="53">
        <f t="shared" si="35"/>
        <v>71200</v>
      </c>
      <c r="AT127" s="49"/>
      <c r="AU127" s="49">
        <f t="shared" si="27"/>
        <v>-80100</v>
      </c>
      <c r="AV127" s="54">
        <f t="shared" si="28"/>
        <v>0</v>
      </c>
      <c r="AW127" s="55"/>
      <c r="AX127" s="56">
        <f t="shared" si="40"/>
        <v>8900</v>
      </c>
      <c r="AY127" s="57">
        <f t="shared" si="40"/>
        <v>0</v>
      </c>
      <c r="AZ127" s="47">
        <f t="shared" si="40"/>
        <v>0</v>
      </c>
      <c r="BA127" s="53">
        <f t="shared" si="40"/>
        <v>71200</v>
      </c>
      <c r="BB127" s="81">
        <f t="shared" si="36"/>
        <v>347100</v>
      </c>
      <c r="BC127" s="58" t="s">
        <v>1825</v>
      </c>
    </row>
    <row r="128" spans="1:55" s="38" customFormat="1" ht="12.75" x14ac:dyDescent="0.2">
      <c r="A128" s="39">
        <f t="shared" si="37"/>
        <v>117</v>
      </c>
      <c r="B128" s="40" t="s">
        <v>524</v>
      </c>
      <c r="C128" s="41" t="s">
        <v>525</v>
      </c>
      <c r="D128" s="41" t="s">
        <v>43</v>
      </c>
      <c r="E128" s="41" t="s">
        <v>1839</v>
      </c>
      <c r="F128" s="41" t="s">
        <v>526</v>
      </c>
      <c r="G128" s="41" t="s">
        <v>58</v>
      </c>
      <c r="H128" s="41" t="s">
        <v>59</v>
      </c>
      <c r="I128" s="41" t="s">
        <v>527</v>
      </c>
      <c r="J128" s="41" t="s">
        <v>528</v>
      </c>
      <c r="K128" s="41" t="s">
        <v>529</v>
      </c>
      <c r="L128" s="41" t="s">
        <v>530</v>
      </c>
      <c r="M128" s="41" t="s">
        <v>3</v>
      </c>
      <c r="N128" s="42" t="s">
        <v>53</v>
      </c>
      <c r="O128" s="41" t="s">
        <v>52</v>
      </c>
      <c r="P128" s="43">
        <v>143</v>
      </c>
      <c r="Q128" s="44">
        <f>VLOOKUP(B128,'[2]School Detailed Data'!A$11:CF$439,84,FALSE)</f>
        <v>143</v>
      </c>
      <c r="R128" s="45">
        <f>VLOOKUP(B128,'[2]School Detailed Data'!A$11:CF$440,84,FALSE)</f>
        <v>143</v>
      </c>
      <c r="S128" s="46">
        <v>143</v>
      </c>
      <c r="T128" s="47">
        <v>151</v>
      </c>
      <c r="U128" s="43">
        <v>12</v>
      </c>
      <c r="V128" s="44">
        <f>VLOOKUP(B128,'[2]School Detailed Data'!A$11:CJ$440,88,FALSE)</f>
        <v>14</v>
      </c>
      <c r="W128" s="45">
        <f>VLOOKUP(B128,'[2]Student Without BRN'!Z$2:AB$431,3,FALSE)</f>
        <v>12</v>
      </c>
      <c r="X128" s="46">
        <v>12</v>
      </c>
      <c r="Y128" s="47">
        <v>8</v>
      </c>
      <c r="Z128" s="43">
        <f t="shared" si="25"/>
        <v>131</v>
      </c>
      <c r="AA128" s="44">
        <f t="shared" si="25"/>
        <v>129</v>
      </c>
      <c r="AB128" s="45">
        <f t="shared" si="25"/>
        <v>131</v>
      </c>
      <c r="AC128" s="46">
        <f t="shared" si="25"/>
        <v>131</v>
      </c>
      <c r="AD128" s="47">
        <f t="shared" si="42"/>
        <v>143</v>
      </c>
      <c r="AE128" s="44">
        <f t="shared" si="29"/>
        <v>-2</v>
      </c>
      <c r="AF128" s="45">
        <f t="shared" si="39"/>
        <v>0</v>
      </c>
      <c r="AG128" s="46">
        <f t="shared" si="29"/>
        <v>0</v>
      </c>
      <c r="AH128" s="47">
        <f t="shared" si="29"/>
        <v>12</v>
      </c>
      <c r="AI128" s="48">
        <v>8900</v>
      </c>
      <c r="AJ128" s="48">
        <f t="shared" si="30"/>
        <v>1343900</v>
      </c>
      <c r="AK128" s="49">
        <f t="shared" si="41"/>
        <v>1165900</v>
      </c>
      <c r="AL128" s="49">
        <f>VLOOKUP(B128,'[3]Tranche 1 Actual 2024'!$B$12:$S$367,18,FALSE)</f>
        <v>397830</v>
      </c>
      <c r="AM128" s="49">
        <f>VLOOKUP(B128,'[3]Tranche 2 Actual 2024'!$B$12:$U$343,20,FALSE)</f>
        <v>397830</v>
      </c>
      <c r="AN128" s="49">
        <f t="shared" si="31"/>
        <v>370240</v>
      </c>
      <c r="AO128" s="50">
        <f t="shared" si="38"/>
        <v>-17800</v>
      </c>
      <c r="AP128" s="51">
        <f t="shared" si="32"/>
        <v>0</v>
      </c>
      <c r="AQ128" s="52">
        <f t="shared" si="33"/>
        <v>0</v>
      </c>
      <c r="AR128" s="47">
        <f t="shared" si="34"/>
        <v>106800</v>
      </c>
      <c r="AS128" s="53">
        <f t="shared" si="35"/>
        <v>71200</v>
      </c>
      <c r="AT128" s="49"/>
      <c r="AU128" s="49">
        <f t="shared" si="27"/>
        <v>370240</v>
      </c>
      <c r="AV128" s="54">
        <f t="shared" si="28"/>
        <v>370240</v>
      </c>
      <c r="AW128" s="55"/>
      <c r="AX128" s="56">
        <f t="shared" si="40"/>
        <v>0</v>
      </c>
      <c r="AY128" s="57">
        <f t="shared" si="40"/>
        <v>0</v>
      </c>
      <c r="AZ128" s="47">
        <f t="shared" si="40"/>
        <v>106800</v>
      </c>
      <c r="BA128" s="53">
        <f t="shared" si="40"/>
        <v>71200</v>
      </c>
      <c r="BB128" s="81">
        <f t="shared" si="36"/>
        <v>1343900</v>
      </c>
      <c r="BC128" s="58" t="s">
        <v>1825</v>
      </c>
    </row>
    <row r="129" spans="1:55" s="38" customFormat="1" ht="12.75" x14ac:dyDescent="0.2">
      <c r="A129" s="39">
        <f t="shared" si="37"/>
        <v>118</v>
      </c>
      <c r="B129" s="40" t="s">
        <v>531</v>
      </c>
      <c r="C129" s="41" t="s">
        <v>532</v>
      </c>
      <c r="D129" s="41" t="s">
        <v>56</v>
      </c>
      <c r="E129" s="41" t="s">
        <v>1839</v>
      </c>
      <c r="F129" s="41" t="s">
        <v>526</v>
      </c>
      <c r="G129" s="41" t="s">
        <v>58</v>
      </c>
      <c r="H129" s="41" t="s">
        <v>59</v>
      </c>
      <c r="I129" s="41" t="s">
        <v>527</v>
      </c>
      <c r="J129" s="41" t="s">
        <v>528</v>
      </c>
      <c r="K129" s="41" t="s">
        <v>529</v>
      </c>
      <c r="L129" s="41" t="s">
        <v>530</v>
      </c>
      <c r="M129" s="41" t="s">
        <v>3</v>
      </c>
      <c r="N129" s="42" t="s">
        <v>53</v>
      </c>
      <c r="O129" s="41" t="s">
        <v>52</v>
      </c>
      <c r="P129" s="43">
        <v>39</v>
      </c>
      <c r="Q129" s="44">
        <f>VLOOKUP(B129,'[2]School Detailed Data'!A$11:CF$439,84,FALSE)</f>
        <v>39</v>
      </c>
      <c r="R129" s="45">
        <f>VLOOKUP(B129,'[2]School Detailed Data'!A$11:CF$440,84,FALSE)</f>
        <v>39</v>
      </c>
      <c r="S129" s="46">
        <v>39</v>
      </c>
      <c r="T129" s="47">
        <v>39</v>
      </c>
      <c r="U129" s="43">
        <v>7</v>
      </c>
      <c r="V129" s="44">
        <f>VLOOKUP(B129,'[2]School Detailed Data'!A$11:CJ$440,88,FALSE)</f>
        <v>7</v>
      </c>
      <c r="W129" s="45">
        <f>VLOOKUP(B129,'[2]Student Without BRN'!Z$2:AB$431,3,FALSE)</f>
        <v>7</v>
      </c>
      <c r="X129" s="46">
        <v>7</v>
      </c>
      <c r="Y129" s="47">
        <v>7</v>
      </c>
      <c r="Z129" s="43">
        <f t="shared" ref="Z129:AD192" si="43">P129-U129</f>
        <v>32</v>
      </c>
      <c r="AA129" s="44">
        <f t="shared" si="43"/>
        <v>32</v>
      </c>
      <c r="AB129" s="45">
        <f t="shared" si="43"/>
        <v>32</v>
      </c>
      <c r="AC129" s="46">
        <f t="shared" si="43"/>
        <v>32</v>
      </c>
      <c r="AD129" s="47">
        <f t="shared" si="42"/>
        <v>32</v>
      </c>
      <c r="AE129" s="44">
        <f t="shared" si="29"/>
        <v>0</v>
      </c>
      <c r="AF129" s="45">
        <f t="shared" si="39"/>
        <v>0</v>
      </c>
      <c r="AG129" s="46">
        <f t="shared" si="29"/>
        <v>0</v>
      </c>
      <c r="AH129" s="47">
        <f t="shared" si="29"/>
        <v>0</v>
      </c>
      <c r="AI129" s="48">
        <v>8900</v>
      </c>
      <c r="AJ129" s="48">
        <f t="shared" si="30"/>
        <v>347100</v>
      </c>
      <c r="AK129" s="49">
        <f t="shared" si="41"/>
        <v>284800</v>
      </c>
      <c r="AL129" s="49">
        <f>VLOOKUP(B129,'[3]Tranche 1 Actual 2024'!$B$12:$S$367,18,FALSE)</f>
        <v>122820</v>
      </c>
      <c r="AM129" s="49">
        <f>VLOOKUP(B129,'[3]Tranche 2 Actual 2024'!$B$12:$U$343,20,FALSE)</f>
        <v>122820</v>
      </c>
      <c r="AN129" s="49">
        <f t="shared" si="31"/>
        <v>39160</v>
      </c>
      <c r="AO129" s="50">
        <f t="shared" si="38"/>
        <v>0</v>
      </c>
      <c r="AP129" s="51">
        <f t="shared" si="32"/>
        <v>0</v>
      </c>
      <c r="AQ129" s="52">
        <f t="shared" si="33"/>
        <v>0</v>
      </c>
      <c r="AR129" s="47">
        <f t="shared" si="34"/>
        <v>0</v>
      </c>
      <c r="AS129" s="53">
        <f t="shared" si="35"/>
        <v>62300</v>
      </c>
      <c r="AT129" s="49"/>
      <c r="AU129" s="49">
        <f t="shared" si="27"/>
        <v>39160</v>
      </c>
      <c r="AV129" s="54">
        <f t="shared" si="28"/>
        <v>39160</v>
      </c>
      <c r="AW129" s="55"/>
      <c r="AX129" s="56">
        <f t="shared" si="40"/>
        <v>0</v>
      </c>
      <c r="AY129" s="57">
        <f t="shared" si="40"/>
        <v>0</v>
      </c>
      <c r="AZ129" s="47">
        <f t="shared" si="40"/>
        <v>0</v>
      </c>
      <c r="BA129" s="53">
        <f t="shared" si="40"/>
        <v>62300</v>
      </c>
      <c r="BB129" s="81">
        <f t="shared" si="36"/>
        <v>347100</v>
      </c>
      <c r="BC129" s="58" t="s">
        <v>1825</v>
      </c>
    </row>
    <row r="130" spans="1:55" s="38" customFormat="1" ht="12.75" x14ac:dyDescent="0.2">
      <c r="A130" s="39">
        <f t="shared" si="37"/>
        <v>119</v>
      </c>
      <c r="B130" s="40" t="s">
        <v>533</v>
      </c>
      <c r="C130" s="41" t="s">
        <v>534</v>
      </c>
      <c r="D130" s="41" t="s">
        <v>43</v>
      </c>
      <c r="E130" s="41" t="s">
        <v>1839</v>
      </c>
      <c r="F130" s="41" t="s">
        <v>526</v>
      </c>
      <c r="G130" s="41" t="s">
        <v>58</v>
      </c>
      <c r="H130" s="41" t="s">
        <v>59</v>
      </c>
      <c r="I130" s="41" t="s">
        <v>527</v>
      </c>
      <c r="J130" s="41" t="s">
        <v>528</v>
      </c>
      <c r="K130" s="41" t="s">
        <v>535</v>
      </c>
      <c r="L130" s="41" t="s">
        <v>536</v>
      </c>
      <c r="M130" s="41" t="s">
        <v>3</v>
      </c>
      <c r="N130" s="42" t="s">
        <v>51</v>
      </c>
      <c r="O130" s="41" t="s">
        <v>52</v>
      </c>
      <c r="P130" s="43">
        <v>51</v>
      </c>
      <c r="Q130" s="44">
        <f>VLOOKUP(B130,'[2]School Detailed Data'!A$11:CF$439,84,FALSE)</f>
        <v>51</v>
      </c>
      <c r="R130" s="45">
        <f>VLOOKUP(B130,'[2]School Detailed Data'!A$11:CF$440,84,FALSE)</f>
        <v>51</v>
      </c>
      <c r="S130" s="46">
        <v>51</v>
      </c>
      <c r="T130" s="47">
        <v>51</v>
      </c>
      <c r="U130" s="43">
        <v>5</v>
      </c>
      <c r="V130" s="44">
        <f>VLOOKUP(B130,'[2]School Detailed Data'!A$11:CJ$440,88,FALSE)</f>
        <v>7</v>
      </c>
      <c r="W130" s="45">
        <f>VLOOKUP(B130,'[2]Student Without BRN'!Z$2:AB$431,3,FALSE)</f>
        <v>5</v>
      </c>
      <c r="X130" s="46">
        <v>5</v>
      </c>
      <c r="Y130" s="47">
        <v>5</v>
      </c>
      <c r="Z130" s="43">
        <f t="shared" si="43"/>
        <v>46</v>
      </c>
      <c r="AA130" s="44">
        <f t="shared" si="43"/>
        <v>44</v>
      </c>
      <c r="AB130" s="45">
        <f t="shared" si="43"/>
        <v>46</v>
      </c>
      <c r="AC130" s="46">
        <f t="shared" si="43"/>
        <v>46</v>
      </c>
      <c r="AD130" s="47">
        <f t="shared" si="42"/>
        <v>46</v>
      </c>
      <c r="AE130" s="44">
        <f t="shared" si="29"/>
        <v>-2</v>
      </c>
      <c r="AF130" s="45">
        <f t="shared" si="39"/>
        <v>0</v>
      </c>
      <c r="AG130" s="46">
        <f t="shared" si="29"/>
        <v>0</v>
      </c>
      <c r="AH130" s="47">
        <f t="shared" si="29"/>
        <v>0</v>
      </c>
      <c r="AI130" s="48">
        <v>8900</v>
      </c>
      <c r="AJ130" s="48">
        <f t="shared" si="30"/>
        <v>453900</v>
      </c>
      <c r="AK130" s="49">
        <f t="shared" si="41"/>
        <v>409400</v>
      </c>
      <c r="AL130" s="49">
        <f>VLOOKUP(B130,'[3]Tranche 1 Actual 2024'!$B$12:$S$367,18,FALSE)</f>
        <v>162870</v>
      </c>
      <c r="AM130" s="49">
        <f>VLOOKUP(B130,'[3]Tranche 2 Actual 2024'!$B$12:$U$343,20,FALSE)</f>
        <v>162870</v>
      </c>
      <c r="AN130" s="49">
        <f t="shared" si="31"/>
        <v>83660</v>
      </c>
      <c r="AO130" s="50">
        <f t="shared" si="38"/>
        <v>-17800</v>
      </c>
      <c r="AP130" s="51">
        <f t="shared" si="32"/>
        <v>0</v>
      </c>
      <c r="AQ130" s="52">
        <f t="shared" si="33"/>
        <v>0</v>
      </c>
      <c r="AR130" s="47">
        <f t="shared" si="34"/>
        <v>0</v>
      </c>
      <c r="AS130" s="53">
        <f t="shared" si="35"/>
        <v>44500</v>
      </c>
      <c r="AT130" s="49"/>
      <c r="AU130" s="49">
        <f t="shared" si="27"/>
        <v>83660</v>
      </c>
      <c r="AV130" s="54">
        <f t="shared" si="28"/>
        <v>83660</v>
      </c>
      <c r="AW130" s="55"/>
      <c r="AX130" s="56">
        <f t="shared" si="40"/>
        <v>0</v>
      </c>
      <c r="AY130" s="57">
        <f t="shared" si="40"/>
        <v>0</v>
      </c>
      <c r="AZ130" s="47">
        <f t="shared" si="40"/>
        <v>0</v>
      </c>
      <c r="BA130" s="53">
        <f t="shared" si="40"/>
        <v>44500</v>
      </c>
      <c r="BB130" s="81">
        <f t="shared" si="36"/>
        <v>453900</v>
      </c>
      <c r="BC130" s="58" t="s">
        <v>1825</v>
      </c>
    </row>
    <row r="131" spans="1:55" s="38" customFormat="1" ht="12.75" x14ac:dyDescent="0.2">
      <c r="A131" s="39">
        <f t="shared" si="37"/>
        <v>120</v>
      </c>
      <c r="B131" s="40" t="s">
        <v>537</v>
      </c>
      <c r="C131" s="41" t="s">
        <v>538</v>
      </c>
      <c r="D131" s="41" t="s">
        <v>43</v>
      </c>
      <c r="E131" s="41" t="s">
        <v>1839</v>
      </c>
      <c r="F131" s="41" t="s">
        <v>526</v>
      </c>
      <c r="G131" s="41" t="s">
        <v>58</v>
      </c>
      <c r="H131" s="41" t="s">
        <v>59</v>
      </c>
      <c r="I131" s="41" t="s">
        <v>527</v>
      </c>
      <c r="J131" s="41" t="s">
        <v>528</v>
      </c>
      <c r="K131" s="41" t="s">
        <v>539</v>
      </c>
      <c r="L131" s="41" t="s">
        <v>540</v>
      </c>
      <c r="M131" s="41" t="s">
        <v>3</v>
      </c>
      <c r="N131" s="42" t="s">
        <v>51</v>
      </c>
      <c r="O131" s="41" t="s">
        <v>52</v>
      </c>
      <c r="P131" s="43">
        <v>116</v>
      </c>
      <c r="Q131" s="44">
        <f>VLOOKUP(B131,'[2]School Detailed Data'!A$11:CF$439,84,FALSE)</f>
        <v>116</v>
      </c>
      <c r="R131" s="45">
        <f>VLOOKUP(B131,'[2]School Detailed Data'!A$11:CF$440,84,FALSE)</f>
        <v>116</v>
      </c>
      <c r="S131" s="46">
        <v>116</v>
      </c>
      <c r="T131" s="47">
        <v>116</v>
      </c>
      <c r="U131" s="43">
        <v>3</v>
      </c>
      <c r="V131" s="44">
        <f>VLOOKUP(B131,'[2]School Detailed Data'!A$11:CJ$440,88,FALSE)</f>
        <v>3</v>
      </c>
      <c r="W131" s="45">
        <f>VLOOKUP(B131,'[2]Student Without BRN'!Z$2:AB$431,3,FALSE)</f>
        <v>3</v>
      </c>
      <c r="X131" s="46">
        <v>3</v>
      </c>
      <c r="Y131" s="47">
        <v>3</v>
      </c>
      <c r="Z131" s="43">
        <f t="shared" si="43"/>
        <v>113</v>
      </c>
      <c r="AA131" s="44">
        <f t="shared" si="43"/>
        <v>113</v>
      </c>
      <c r="AB131" s="45">
        <f t="shared" si="43"/>
        <v>113</v>
      </c>
      <c r="AC131" s="46">
        <f t="shared" si="43"/>
        <v>113</v>
      </c>
      <c r="AD131" s="47">
        <f t="shared" si="42"/>
        <v>113</v>
      </c>
      <c r="AE131" s="44">
        <f t="shared" si="29"/>
        <v>0</v>
      </c>
      <c r="AF131" s="45">
        <f t="shared" si="39"/>
        <v>0</v>
      </c>
      <c r="AG131" s="46">
        <f t="shared" si="29"/>
        <v>0</v>
      </c>
      <c r="AH131" s="47">
        <f t="shared" si="29"/>
        <v>0</v>
      </c>
      <c r="AI131" s="48">
        <v>8900</v>
      </c>
      <c r="AJ131" s="48">
        <f t="shared" si="30"/>
        <v>1032400</v>
      </c>
      <c r="AK131" s="49">
        <f t="shared" si="41"/>
        <v>1005700</v>
      </c>
      <c r="AL131" s="49">
        <f>VLOOKUP(B131,'[3]Tranche 1 Actual 2024'!$B$12:$S$367,18,FALSE)</f>
        <v>304380</v>
      </c>
      <c r="AM131" s="49">
        <f>VLOOKUP(B131,'[3]Tranche 2 Actual 2024'!$B$12:$U$343,20,FALSE)</f>
        <v>304380</v>
      </c>
      <c r="AN131" s="49">
        <f t="shared" si="31"/>
        <v>396940</v>
      </c>
      <c r="AO131" s="50">
        <f t="shared" si="38"/>
        <v>0</v>
      </c>
      <c r="AP131" s="51">
        <f t="shared" si="32"/>
        <v>0</v>
      </c>
      <c r="AQ131" s="52">
        <f t="shared" si="33"/>
        <v>0</v>
      </c>
      <c r="AR131" s="47">
        <f t="shared" si="34"/>
        <v>0</v>
      </c>
      <c r="AS131" s="53">
        <f t="shared" si="35"/>
        <v>26700</v>
      </c>
      <c r="AT131" s="49"/>
      <c r="AU131" s="49">
        <f t="shared" si="27"/>
        <v>396940</v>
      </c>
      <c r="AV131" s="54">
        <f t="shared" si="28"/>
        <v>396940</v>
      </c>
      <c r="AW131" s="55"/>
      <c r="AX131" s="56">
        <f t="shared" si="40"/>
        <v>0</v>
      </c>
      <c r="AY131" s="57">
        <f t="shared" si="40"/>
        <v>0</v>
      </c>
      <c r="AZ131" s="47">
        <f t="shared" si="40"/>
        <v>0</v>
      </c>
      <c r="BA131" s="53">
        <f t="shared" si="40"/>
        <v>26700</v>
      </c>
      <c r="BB131" s="81">
        <f t="shared" si="36"/>
        <v>1032400</v>
      </c>
      <c r="BC131" s="58" t="s">
        <v>1825</v>
      </c>
    </row>
    <row r="132" spans="1:55" s="38" customFormat="1" ht="12.75" x14ac:dyDescent="0.2">
      <c r="A132" s="39">
        <f t="shared" si="37"/>
        <v>121</v>
      </c>
      <c r="B132" s="40" t="s">
        <v>541</v>
      </c>
      <c r="C132" s="41" t="s">
        <v>542</v>
      </c>
      <c r="D132" s="41" t="s">
        <v>43</v>
      </c>
      <c r="E132" s="41" t="s">
        <v>1839</v>
      </c>
      <c r="F132" s="41" t="s">
        <v>526</v>
      </c>
      <c r="G132" s="41" t="s">
        <v>58</v>
      </c>
      <c r="H132" s="41" t="s">
        <v>59</v>
      </c>
      <c r="I132" s="41" t="s">
        <v>543</v>
      </c>
      <c r="J132" s="41" t="s">
        <v>528</v>
      </c>
      <c r="K132" s="41" t="s">
        <v>544</v>
      </c>
      <c r="L132" s="41" t="s">
        <v>545</v>
      </c>
      <c r="M132" s="41" t="s">
        <v>3</v>
      </c>
      <c r="N132" s="42" t="s">
        <v>51</v>
      </c>
      <c r="O132" s="41" t="s">
        <v>52</v>
      </c>
      <c r="P132" s="43">
        <v>209</v>
      </c>
      <c r="Q132" s="44">
        <f>VLOOKUP(B132,'[2]School Detailed Data'!A$11:CF$439,84,FALSE)</f>
        <v>209</v>
      </c>
      <c r="R132" s="45">
        <f>VLOOKUP(B132,'[2]School Detailed Data'!A$11:CF$440,84,FALSE)</f>
        <v>209</v>
      </c>
      <c r="S132" s="46">
        <v>209</v>
      </c>
      <c r="T132" s="47">
        <v>208</v>
      </c>
      <c r="U132" s="43">
        <v>18</v>
      </c>
      <c r="V132" s="44">
        <f>VLOOKUP(B132,'[2]School Detailed Data'!A$11:CJ$440,88,FALSE)</f>
        <v>21</v>
      </c>
      <c r="W132" s="45">
        <f>VLOOKUP(B132,'[2]Student Without BRN'!Z$2:AB$431,3,FALSE)</f>
        <v>18</v>
      </c>
      <c r="X132" s="46">
        <v>18</v>
      </c>
      <c r="Y132" s="47">
        <v>18</v>
      </c>
      <c r="Z132" s="43">
        <f t="shared" si="43"/>
        <v>191</v>
      </c>
      <c r="AA132" s="44">
        <f t="shared" si="43"/>
        <v>188</v>
      </c>
      <c r="AB132" s="45">
        <f t="shared" si="43"/>
        <v>191</v>
      </c>
      <c r="AC132" s="46">
        <f t="shared" si="43"/>
        <v>191</v>
      </c>
      <c r="AD132" s="47">
        <f t="shared" si="42"/>
        <v>190</v>
      </c>
      <c r="AE132" s="44">
        <f t="shared" si="29"/>
        <v>-3</v>
      </c>
      <c r="AF132" s="45">
        <f t="shared" si="39"/>
        <v>0</v>
      </c>
      <c r="AG132" s="46">
        <f t="shared" si="29"/>
        <v>0</v>
      </c>
      <c r="AH132" s="47">
        <f>AC132-AD132</f>
        <v>1</v>
      </c>
      <c r="AI132" s="48">
        <v>8900</v>
      </c>
      <c r="AJ132" s="48">
        <f t="shared" si="30"/>
        <v>1851200</v>
      </c>
      <c r="AK132" s="49">
        <f t="shared" si="41"/>
        <v>1699900</v>
      </c>
      <c r="AL132" s="49">
        <f>VLOOKUP(B132,'[3]Tranche 1 Actual 2024'!$B$12:$S$367,18,FALSE)</f>
        <v>592740</v>
      </c>
      <c r="AM132" s="49">
        <f>VLOOKUP(B132,'[3]Tranche 2 Actual 2024'!$B$12:$U$343,20,FALSE)</f>
        <v>592740</v>
      </c>
      <c r="AN132" s="49">
        <f t="shared" si="31"/>
        <v>514420</v>
      </c>
      <c r="AO132" s="50">
        <f t="shared" si="38"/>
        <v>-26700</v>
      </c>
      <c r="AP132" s="51">
        <f t="shared" si="32"/>
        <v>0</v>
      </c>
      <c r="AQ132" s="52">
        <f t="shared" si="33"/>
        <v>0</v>
      </c>
      <c r="AR132" s="47">
        <f t="shared" si="34"/>
        <v>8900</v>
      </c>
      <c r="AS132" s="53">
        <f t="shared" si="35"/>
        <v>142400</v>
      </c>
      <c r="AT132" s="49"/>
      <c r="AU132" s="49">
        <f t="shared" si="27"/>
        <v>514420</v>
      </c>
      <c r="AV132" s="54">
        <f t="shared" si="28"/>
        <v>514420</v>
      </c>
      <c r="AW132" s="55"/>
      <c r="AX132" s="56">
        <f t="shared" si="40"/>
        <v>0</v>
      </c>
      <c r="AY132" s="57">
        <f t="shared" si="40"/>
        <v>0</v>
      </c>
      <c r="AZ132" s="47">
        <f t="shared" si="40"/>
        <v>8900</v>
      </c>
      <c r="BA132" s="53">
        <f t="shared" si="40"/>
        <v>142400</v>
      </c>
      <c r="BB132" s="81">
        <f t="shared" si="36"/>
        <v>1851200</v>
      </c>
      <c r="BC132" s="58" t="s">
        <v>1825</v>
      </c>
    </row>
    <row r="133" spans="1:55" s="38" customFormat="1" ht="12.75" x14ac:dyDescent="0.2">
      <c r="A133" s="39">
        <f t="shared" si="37"/>
        <v>122</v>
      </c>
      <c r="B133" s="40" t="s">
        <v>546</v>
      </c>
      <c r="C133" s="41" t="s">
        <v>547</v>
      </c>
      <c r="D133" s="41" t="s">
        <v>56</v>
      </c>
      <c r="E133" s="41" t="s">
        <v>1833</v>
      </c>
      <c r="F133" s="41" t="s">
        <v>179</v>
      </c>
      <c r="G133" s="41" t="s">
        <v>45</v>
      </c>
      <c r="H133" s="41" t="s">
        <v>46</v>
      </c>
      <c r="I133" s="41" t="s">
        <v>527</v>
      </c>
      <c r="J133" s="41" t="s">
        <v>528</v>
      </c>
      <c r="K133" s="41" t="s">
        <v>548</v>
      </c>
      <c r="L133" s="41" t="s">
        <v>549</v>
      </c>
      <c r="M133" s="41" t="s">
        <v>3</v>
      </c>
      <c r="N133" s="42" t="s">
        <v>51</v>
      </c>
      <c r="O133" s="41" t="s">
        <v>52</v>
      </c>
      <c r="P133" s="43">
        <v>114</v>
      </c>
      <c r="Q133" s="44">
        <v>114</v>
      </c>
      <c r="R133" s="45">
        <f>VLOOKUP(B133,'[2]School Detailed Data'!A$11:CF$440,84,FALSE)</f>
        <v>114</v>
      </c>
      <c r="S133" s="46">
        <v>114</v>
      </c>
      <c r="T133" s="47">
        <v>114</v>
      </c>
      <c r="U133" s="43">
        <v>26</v>
      </c>
      <c r="V133" s="44">
        <f>VLOOKUP(B133,'[3]PS T3 1st New BRN'!$B$12:$S$104,18,FALSE)</f>
        <v>25</v>
      </c>
      <c r="W133" s="45">
        <f>VLOOKUP(B133,'[2]Student Without BRN'!Z$2:AB$431,3,FALSE)</f>
        <v>25</v>
      </c>
      <c r="X133" s="46">
        <v>25</v>
      </c>
      <c r="Y133" s="47">
        <v>25</v>
      </c>
      <c r="Z133" s="43">
        <f t="shared" si="43"/>
        <v>88</v>
      </c>
      <c r="AA133" s="44">
        <f t="shared" si="43"/>
        <v>89</v>
      </c>
      <c r="AB133" s="45">
        <f t="shared" si="43"/>
        <v>89</v>
      </c>
      <c r="AC133" s="46">
        <f t="shared" si="43"/>
        <v>89</v>
      </c>
      <c r="AD133" s="47">
        <f t="shared" si="42"/>
        <v>89</v>
      </c>
      <c r="AE133" s="44">
        <f t="shared" si="29"/>
        <v>1</v>
      </c>
      <c r="AF133" s="45">
        <f>AB133-AA133</f>
        <v>0</v>
      </c>
      <c r="AG133" s="46">
        <f t="shared" si="29"/>
        <v>0</v>
      </c>
      <c r="AH133" s="47">
        <f t="shared" si="29"/>
        <v>0</v>
      </c>
      <c r="AI133" s="48">
        <v>8900</v>
      </c>
      <c r="AJ133" s="48">
        <f t="shared" si="30"/>
        <v>1014600</v>
      </c>
      <c r="AK133" s="49">
        <f t="shared" si="41"/>
        <v>783200</v>
      </c>
      <c r="AL133" s="49">
        <f>VLOOKUP(B133,'[3]Tranche 1 Actual 2024'!$B$12:$S$367,18,FALSE)</f>
        <v>267000</v>
      </c>
      <c r="AM133" s="49">
        <f>VLOOKUP(B133,'[3]Tranche 2 Actual 2024'!$B$12:$U$343,20,FALSE)</f>
        <v>267000</v>
      </c>
      <c r="AN133" s="49">
        <f t="shared" si="31"/>
        <v>249200</v>
      </c>
      <c r="AO133" s="50">
        <f t="shared" si="38"/>
        <v>8900</v>
      </c>
      <c r="AP133" s="51">
        <f t="shared" si="32"/>
        <v>0</v>
      </c>
      <c r="AQ133" s="52">
        <f t="shared" si="33"/>
        <v>0</v>
      </c>
      <c r="AR133" s="47">
        <f t="shared" si="34"/>
        <v>0</v>
      </c>
      <c r="AS133" s="53">
        <f t="shared" si="35"/>
        <v>222500</v>
      </c>
      <c r="AT133" s="49"/>
      <c r="AU133" s="49">
        <f t="shared" si="27"/>
        <v>249200</v>
      </c>
      <c r="AV133" s="54">
        <f t="shared" si="28"/>
        <v>249200</v>
      </c>
      <c r="AW133" s="55">
        <f>IF(AO133&gt;=0,AO133,0)</f>
        <v>8900</v>
      </c>
      <c r="AX133" s="56">
        <f t="shared" si="40"/>
        <v>0</v>
      </c>
      <c r="AY133" s="57">
        <f t="shared" si="40"/>
        <v>0</v>
      </c>
      <c r="AZ133" s="47">
        <f t="shared" si="40"/>
        <v>0</v>
      </c>
      <c r="BA133" s="53">
        <f t="shared" si="40"/>
        <v>222500</v>
      </c>
      <c r="BB133" s="81">
        <f t="shared" si="36"/>
        <v>1014600</v>
      </c>
      <c r="BC133" s="58" t="s">
        <v>1825</v>
      </c>
    </row>
    <row r="134" spans="1:55" s="38" customFormat="1" ht="12.75" x14ac:dyDescent="0.2">
      <c r="A134" s="39">
        <f t="shared" si="37"/>
        <v>123</v>
      </c>
      <c r="B134" s="40" t="s">
        <v>550</v>
      </c>
      <c r="C134" s="41" t="s">
        <v>551</v>
      </c>
      <c r="D134" s="41" t="s">
        <v>43</v>
      </c>
      <c r="E134" s="41" t="s">
        <v>1839</v>
      </c>
      <c r="F134" s="41" t="s">
        <v>526</v>
      </c>
      <c r="G134" s="41" t="s">
        <v>58</v>
      </c>
      <c r="H134" s="41" t="s">
        <v>59</v>
      </c>
      <c r="I134" s="41" t="s">
        <v>527</v>
      </c>
      <c r="J134" s="41" t="s">
        <v>528</v>
      </c>
      <c r="K134" s="41" t="s">
        <v>552</v>
      </c>
      <c r="L134" s="41" t="s">
        <v>553</v>
      </c>
      <c r="M134" s="41" t="s">
        <v>3</v>
      </c>
      <c r="N134" s="42" t="s">
        <v>51</v>
      </c>
      <c r="O134" s="41" t="s">
        <v>52</v>
      </c>
      <c r="P134" s="43">
        <v>91</v>
      </c>
      <c r="Q134" s="44">
        <f>VLOOKUP(B134,'[2]School Detailed Data'!A$11:CF$439,84,FALSE)</f>
        <v>91</v>
      </c>
      <c r="R134" s="45">
        <f>VLOOKUP(B134,'[2]School Detailed Data'!A$11:CF$440,84,FALSE)</f>
        <v>91</v>
      </c>
      <c r="S134" s="46">
        <v>90</v>
      </c>
      <c r="T134" s="47">
        <v>89</v>
      </c>
      <c r="U134" s="43">
        <v>6</v>
      </c>
      <c r="V134" s="44">
        <f>VLOOKUP(B134,'[2]School Detailed Data'!A$11:CJ$440,88,FALSE)</f>
        <v>9</v>
      </c>
      <c r="W134" s="45">
        <f>VLOOKUP(B134,'[2]Student Without BRN'!Z$2:AB$431,3,FALSE)</f>
        <v>6</v>
      </c>
      <c r="X134" s="46">
        <v>6</v>
      </c>
      <c r="Y134" s="47">
        <v>6</v>
      </c>
      <c r="Z134" s="43">
        <f t="shared" si="43"/>
        <v>85</v>
      </c>
      <c r="AA134" s="44">
        <f t="shared" si="43"/>
        <v>82</v>
      </c>
      <c r="AB134" s="45">
        <f t="shared" si="43"/>
        <v>85</v>
      </c>
      <c r="AC134" s="46">
        <f t="shared" si="43"/>
        <v>84</v>
      </c>
      <c r="AD134" s="47">
        <f t="shared" si="42"/>
        <v>83</v>
      </c>
      <c r="AE134" s="44">
        <f t="shared" si="29"/>
        <v>-3</v>
      </c>
      <c r="AF134" s="45">
        <f t="shared" si="39"/>
        <v>0</v>
      </c>
      <c r="AG134" s="46">
        <f>AD134-AB134</f>
        <v>-2</v>
      </c>
      <c r="AH134" s="47">
        <f>AB134-AD134</f>
        <v>2</v>
      </c>
      <c r="AI134" s="48">
        <v>8900</v>
      </c>
      <c r="AJ134" s="48">
        <f t="shared" si="30"/>
        <v>792100</v>
      </c>
      <c r="AK134" s="49">
        <f t="shared" si="41"/>
        <v>756500</v>
      </c>
      <c r="AL134" s="49">
        <f>VLOOKUP(B134,'[3]Tranche 1 Actual 2024'!$B$12:$S$367,18,FALSE)</f>
        <v>237630</v>
      </c>
      <c r="AM134" s="49">
        <f>VLOOKUP(B134,'[3]Tranche 2 Actual 2024'!$B$12:$U$343,20,FALSE)</f>
        <v>237630</v>
      </c>
      <c r="AN134" s="49">
        <f t="shared" si="31"/>
        <v>281240</v>
      </c>
      <c r="AO134" s="50">
        <f t="shared" si="38"/>
        <v>-26700</v>
      </c>
      <c r="AP134" s="51">
        <f t="shared" si="32"/>
        <v>0</v>
      </c>
      <c r="AQ134" s="52">
        <f t="shared" si="33"/>
        <v>-17800</v>
      </c>
      <c r="AR134" s="47">
        <f t="shared" si="34"/>
        <v>17800</v>
      </c>
      <c r="AS134" s="53">
        <f t="shared" si="35"/>
        <v>17800</v>
      </c>
      <c r="AT134" s="49"/>
      <c r="AU134" s="49">
        <f t="shared" si="27"/>
        <v>281240</v>
      </c>
      <c r="AV134" s="54">
        <f t="shared" si="28"/>
        <v>281240</v>
      </c>
      <c r="AW134" s="55"/>
      <c r="AX134" s="56">
        <f t="shared" si="40"/>
        <v>0</v>
      </c>
      <c r="AY134" s="57">
        <f t="shared" si="40"/>
        <v>0</v>
      </c>
      <c r="AZ134" s="47">
        <f t="shared" si="40"/>
        <v>17800</v>
      </c>
      <c r="BA134" s="53">
        <f t="shared" si="40"/>
        <v>17800</v>
      </c>
      <c r="BB134" s="81">
        <f t="shared" si="36"/>
        <v>792100</v>
      </c>
      <c r="BC134" s="58" t="s">
        <v>1825</v>
      </c>
    </row>
    <row r="135" spans="1:55" s="38" customFormat="1" ht="12.75" x14ac:dyDescent="0.2">
      <c r="A135" s="39">
        <f t="shared" si="37"/>
        <v>124</v>
      </c>
      <c r="B135" s="40" t="s">
        <v>554</v>
      </c>
      <c r="C135" s="41" t="s">
        <v>555</v>
      </c>
      <c r="D135" s="41" t="s">
        <v>43</v>
      </c>
      <c r="E135" s="41" t="s">
        <v>1833</v>
      </c>
      <c r="F135" s="41" t="s">
        <v>179</v>
      </c>
      <c r="G135" s="41" t="s">
        <v>45</v>
      </c>
      <c r="H135" s="41" t="s">
        <v>46</v>
      </c>
      <c r="I135" s="41" t="s">
        <v>527</v>
      </c>
      <c r="J135" s="41" t="s">
        <v>528</v>
      </c>
      <c r="K135" s="41" t="s">
        <v>556</v>
      </c>
      <c r="L135" s="41" t="s">
        <v>557</v>
      </c>
      <c r="M135" s="41" t="s">
        <v>3</v>
      </c>
      <c r="N135" s="42" t="s">
        <v>51</v>
      </c>
      <c r="O135" s="41" t="s">
        <v>52</v>
      </c>
      <c r="P135" s="43">
        <v>42</v>
      </c>
      <c r="Q135" s="44">
        <f>VLOOKUP(B135,'[2]School Detailed Data'!A$11:CF$439,84,FALSE)</f>
        <v>41</v>
      </c>
      <c r="R135" s="45">
        <f>VLOOKUP(B135,'[2]School Detailed Data'!A$11:CF$440,84,FALSE)</f>
        <v>41</v>
      </c>
      <c r="S135" s="46">
        <v>41</v>
      </c>
      <c r="T135" s="47">
        <v>41</v>
      </c>
      <c r="U135" s="43">
        <v>3</v>
      </c>
      <c r="V135" s="44">
        <f>VLOOKUP(B135,'[2]School Detailed Data'!A$11:CJ$440,88,FALSE)</f>
        <v>5</v>
      </c>
      <c r="W135" s="45">
        <f>VLOOKUP(B135,'[2]Student Without BRN'!Z$2:AB$431,3,FALSE)</f>
        <v>3</v>
      </c>
      <c r="X135" s="46">
        <v>3</v>
      </c>
      <c r="Y135" s="47">
        <v>3</v>
      </c>
      <c r="Z135" s="43">
        <f t="shared" si="43"/>
        <v>39</v>
      </c>
      <c r="AA135" s="44">
        <f t="shared" si="43"/>
        <v>36</v>
      </c>
      <c r="AB135" s="45">
        <f t="shared" si="43"/>
        <v>38</v>
      </c>
      <c r="AC135" s="46">
        <f t="shared" si="43"/>
        <v>38</v>
      </c>
      <c r="AD135" s="47">
        <f t="shared" si="42"/>
        <v>38</v>
      </c>
      <c r="AE135" s="44">
        <f t="shared" si="29"/>
        <v>-3</v>
      </c>
      <c r="AF135" s="45">
        <f t="shared" si="39"/>
        <v>-1</v>
      </c>
      <c r="AG135" s="46">
        <f t="shared" si="29"/>
        <v>0</v>
      </c>
      <c r="AH135" s="47">
        <f t="shared" si="29"/>
        <v>0</v>
      </c>
      <c r="AI135" s="48">
        <v>8900</v>
      </c>
      <c r="AJ135" s="48">
        <f t="shared" si="30"/>
        <v>364900</v>
      </c>
      <c r="AK135" s="49">
        <f t="shared" si="41"/>
        <v>347100</v>
      </c>
      <c r="AL135" s="49">
        <f>VLOOKUP(B135,'[3]Tranche 1 Actual 2024'!$B$12:$S$367,18,FALSE)</f>
        <v>133500</v>
      </c>
      <c r="AM135" s="49">
        <f>VLOOKUP(B135,'[3]Tranche 2 Actual 2024'!$B$12:$U$343,20,FALSE)</f>
        <v>133500</v>
      </c>
      <c r="AN135" s="49">
        <f t="shared" si="31"/>
        <v>80100</v>
      </c>
      <c r="AO135" s="50">
        <f t="shared" si="38"/>
        <v>-26700</v>
      </c>
      <c r="AP135" s="51">
        <f t="shared" si="32"/>
        <v>-8900</v>
      </c>
      <c r="AQ135" s="52">
        <f t="shared" si="33"/>
        <v>0</v>
      </c>
      <c r="AR135" s="47">
        <f t="shared" si="34"/>
        <v>0</v>
      </c>
      <c r="AS135" s="53">
        <f t="shared" si="35"/>
        <v>17800</v>
      </c>
      <c r="AT135" s="49"/>
      <c r="AU135" s="49">
        <f t="shared" si="27"/>
        <v>80100</v>
      </c>
      <c r="AV135" s="54">
        <f t="shared" si="28"/>
        <v>80100</v>
      </c>
      <c r="AW135" s="55"/>
      <c r="AX135" s="56">
        <f t="shared" si="40"/>
        <v>0</v>
      </c>
      <c r="AY135" s="57">
        <f t="shared" si="40"/>
        <v>0</v>
      </c>
      <c r="AZ135" s="47">
        <f t="shared" si="40"/>
        <v>0</v>
      </c>
      <c r="BA135" s="53">
        <f t="shared" si="40"/>
        <v>17800</v>
      </c>
      <c r="BB135" s="81">
        <f t="shared" si="36"/>
        <v>364900</v>
      </c>
      <c r="BC135" s="58" t="s">
        <v>1825</v>
      </c>
    </row>
    <row r="136" spans="1:55" s="38" customFormat="1" ht="12.75" x14ac:dyDescent="0.2">
      <c r="A136" s="39">
        <f t="shared" si="37"/>
        <v>125</v>
      </c>
      <c r="B136" s="40" t="s">
        <v>558</v>
      </c>
      <c r="C136" s="41" t="s">
        <v>559</v>
      </c>
      <c r="D136" s="41" t="s">
        <v>43</v>
      </c>
      <c r="E136" s="41" t="s">
        <v>1839</v>
      </c>
      <c r="F136" s="41" t="s">
        <v>526</v>
      </c>
      <c r="G136" s="41" t="s">
        <v>58</v>
      </c>
      <c r="H136" s="41" t="s">
        <v>59</v>
      </c>
      <c r="I136" s="41" t="s">
        <v>527</v>
      </c>
      <c r="J136" s="41" t="s">
        <v>528</v>
      </c>
      <c r="K136" s="41" t="s">
        <v>560</v>
      </c>
      <c r="L136" s="41" t="s">
        <v>561</v>
      </c>
      <c r="M136" s="41" t="s">
        <v>3</v>
      </c>
      <c r="N136" s="42" t="s">
        <v>51</v>
      </c>
      <c r="O136" s="41" t="s">
        <v>52</v>
      </c>
      <c r="P136" s="43">
        <v>107</v>
      </c>
      <c r="Q136" s="44">
        <f>VLOOKUP(B136,'[2]School Detailed Data'!A$11:CF$439,84,FALSE)</f>
        <v>107</v>
      </c>
      <c r="R136" s="45">
        <f>VLOOKUP(B136,'[2]School Detailed Data'!A$11:CF$440,84,FALSE)</f>
        <v>107</v>
      </c>
      <c r="S136" s="46">
        <v>107</v>
      </c>
      <c r="T136" s="47">
        <v>106</v>
      </c>
      <c r="U136" s="43">
        <v>10</v>
      </c>
      <c r="V136" s="44">
        <f>VLOOKUP(B136,'[2]School Detailed Data'!A$11:CJ$440,88,FALSE)</f>
        <v>12</v>
      </c>
      <c r="W136" s="45">
        <f>VLOOKUP(B136,'[2]Student Without BRN'!Z$2:AB$431,3,FALSE)</f>
        <v>12</v>
      </c>
      <c r="X136" s="46">
        <v>12</v>
      </c>
      <c r="Y136" s="47">
        <v>12</v>
      </c>
      <c r="Z136" s="43">
        <f t="shared" si="43"/>
        <v>97</v>
      </c>
      <c r="AA136" s="44">
        <f t="shared" si="43"/>
        <v>95</v>
      </c>
      <c r="AB136" s="45">
        <f t="shared" si="43"/>
        <v>95</v>
      </c>
      <c r="AC136" s="46">
        <f t="shared" si="43"/>
        <v>95</v>
      </c>
      <c r="AD136" s="47">
        <f t="shared" si="42"/>
        <v>94</v>
      </c>
      <c r="AE136" s="44">
        <f t="shared" si="29"/>
        <v>-2</v>
      </c>
      <c r="AF136" s="45">
        <f t="shared" si="39"/>
        <v>-2</v>
      </c>
      <c r="AG136" s="46">
        <f t="shared" si="29"/>
        <v>0</v>
      </c>
      <c r="AH136" s="47">
        <f>Z136-AD136</f>
        <v>3</v>
      </c>
      <c r="AI136" s="48">
        <v>8900</v>
      </c>
      <c r="AJ136" s="48">
        <f t="shared" si="30"/>
        <v>943400</v>
      </c>
      <c r="AK136" s="49">
        <f t="shared" si="41"/>
        <v>863300</v>
      </c>
      <c r="AL136" s="49">
        <f>VLOOKUP(B136,'[3]Tranche 1 Actual 2024'!$B$12:$S$367,18,FALSE)</f>
        <v>197580</v>
      </c>
      <c r="AM136" s="49">
        <f>VLOOKUP(B136,'[3]Tranche 2 Actual 2024'!$B$12:$U$343,20,FALSE)</f>
        <v>197580</v>
      </c>
      <c r="AN136" s="49">
        <f t="shared" si="31"/>
        <v>468140</v>
      </c>
      <c r="AO136" s="50">
        <f t="shared" si="38"/>
        <v>-17800</v>
      </c>
      <c r="AP136" s="51">
        <f t="shared" si="32"/>
        <v>-17800</v>
      </c>
      <c r="AQ136" s="52">
        <f t="shared" si="33"/>
        <v>0</v>
      </c>
      <c r="AR136" s="47">
        <f t="shared" si="34"/>
        <v>26700</v>
      </c>
      <c r="AS136" s="53">
        <f t="shared" si="35"/>
        <v>53400</v>
      </c>
      <c r="AT136" s="49"/>
      <c r="AU136" s="49">
        <f t="shared" si="27"/>
        <v>468140</v>
      </c>
      <c r="AV136" s="54">
        <f t="shared" si="28"/>
        <v>468140</v>
      </c>
      <c r="AW136" s="55"/>
      <c r="AX136" s="56">
        <f t="shared" si="40"/>
        <v>0</v>
      </c>
      <c r="AY136" s="57">
        <f t="shared" si="40"/>
        <v>0</v>
      </c>
      <c r="AZ136" s="47">
        <f t="shared" si="40"/>
        <v>26700</v>
      </c>
      <c r="BA136" s="53">
        <f t="shared" si="40"/>
        <v>53400</v>
      </c>
      <c r="BB136" s="81">
        <f t="shared" si="36"/>
        <v>943400</v>
      </c>
      <c r="BC136" s="58" t="s">
        <v>1825</v>
      </c>
    </row>
    <row r="137" spans="1:55" s="38" customFormat="1" ht="12.75" x14ac:dyDescent="0.2">
      <c r="A137" s="39">
        <f t="shared" si="37"/>
        <v>126</v>
      </c>
      <c r="B137" s="40" t="s">
        <v>562</v>
      </c>
      <c r="C137" s="41" t="s">
        <v>563</v>
      </c>
      <c r="D137" s="41" t="s">
        <v>43</v>
      </c>
      <c r="E137" s="41" t="s">
        <v>1824</v>
      </c>
      <c r="F137" s="41" t="s">
        <v>44</v>
      </c>
      <c r="G137" s="41" t="s">
        <v>45</v>
      </c>
      <c r="H137" s="41" t="s">
        <v>46</v>
      </c>
      <c r="I137" s="41" t="s">
        <v>527</v>
      </c>
      <c r="J137" s="41" t="s">
        <v>528</v>
      </c>
      <c r="K137" s="41" t="s">
        <v>564</v>
      </c>
      <c r="L137" s="41" t="s">
        <v>565</v>
      </c>
      <c r="M137" s="41" t="s">
        <v>3</v>
      </c>
      <c r="N137" s="42" t="s">
        <v>51</v>
      </c>
      <c r="O137" s="41" t="s">
        <v>52</v>
      </c>
      <c r="P137" s="43">
        <v>77</v>
      </c>
      <c r="Q137" s="44">
        <f>VLOOKUP(B137,'[2]School Detailed Data'!A$11:CF$439,84,FALSE)</f>
        <v>77</v>
      </c>
      <c r="R137" s="45">
        <f>VLOOKUP(B137,'[2]School Detailed Data'!A$11:CF$440,84,FALSE)</f>
        <v>77</v>
      </c>
      <c r="S137" s="46">
        <v>77</v>
      </c>
      <c r="T137" s="47">
        <v>77</v>
      </c>
      <c r="U137" s="43">
        <v>2</v>
      </c>
      <c r="V137" s="44">
        <f>VLOOKUP(B137,'[2]School Detailed Data'!A$11:CJ$440,88,FALSE)</f>
        <v>3</v>
      </c>
      <c r="W137" s="45">
        <f>VLOOKUP(B137,'[2]Student Without BRN'!Z$2:AB$431,3,FALSE)</f>
        <v>2</v>
      </c>
      <c r="X137" s="46">
        <v>2</v>
      </c>
      <c r="Y137" s="47">
        <v>2</v>
      </c>
      <c r="Z137" s="43">
        <f t="shared" si="43"/>
        <v>75</v>
      </c>
      <c r="AA137" s="44">
        <f t="shared" si="43"/>
        <v>74</v>
      </c>
      <c r="AB137" s="45">
        <f t="shared" si="43"/>
        <v>75</v>
      </c>
      <c r="AC137" s="46">
        <f t="shared" si="43"/>
        <v>75</v>
      </c>
      <c r="AD137" s="47">
        <f t="shared" si="42"/>
        <v>75</v>
      </c>
      <c r="AE137" s="44">
        <f t="shared" si="29"/>
        <v>-1</v>
      </c>
      <c r="AF137" s="45">
        <f t="shared" si="39"/>
        <v>0</v>
      </c>
      <c r="AG137" s="46">
        <f t="shared" si="29"/>
        <v>0</v>
      </c>
      <c r="AH137" s="47">
        <f t="shared" si="29"/>
        <v>0</v>
      </c>
      <c r="AI137" s="48">
        <v>8900</v>
      </c>
      <c r="AJ137" s="48">
        <f t="shared" si="30"/>
        <v>685300</v>
      </c>
      <c r="AK137" s="49">
        <f t="shared" si="41"/>
        <v>667500</v>
      </c>
      <c r="AL137" s="49">
        <f>VLOOKUP(B137,'[3]Tranche 1 Actual 2024'!$B$12:$S$367,18,FALSE)</f>
        <v>184230</v>
      </c>
      <c r="AM137" s="49"/>
      <c r="AN137" s="49">
        <f t="shared" si="31"/>
        <v>483270</v>
      </c>
      <c r="AO137" s="50">
        <f t="shared" si="38"/>
        <v>-8900</v>
      </c>
      <c r="AP137" s="51">
        <f t="shared" si="32"/>
        <v>0</v>
      </c>
      <c r="AQ137" s="52">
        <f t="shared" si="33"/>
        <v>0</v>
      </c>
      <c r="AR137" s="47">
        <f t="shared" si="34"/>
        <v>0</v>
      </c>
      <c r="AS137" s="53">
        <f t="shared" si="35"/>
        <v>17800</v>
      </c>
      <c r="AT137" s="49"/>
      <c r="AU137" s="49">
        <f t="shared" si="27"/>
        <v>483270</v>
      </c>
      <c r="AV137" s="54">
        <f t="shared" si="28"/>
        <v>483270</v>
      </c>
      <c r="AW137" s="55"/>
      <c r="AX137" s="56">
        <f t="shared" si="40"/>
        <v>0</v>
      </c>
      <c r="AY137" s="57">
        <f t="shared" si="40"/>
        <v>0</v>
      </c>
      <c r="AZ137" s="47">
        <f t="shared" si="40"/>
        <v>0</v>
      </c>
      <c r="BA137" s="53">
        <f t="shared" si="40"/>
        <v>17800</v>
      </c>
      <c r="BB137" s="81">
        <f t="shared" si="36"/>
        <v>685300</v>
      </c>
      <c r="BC137" s="58" t="s">
        <v>1829</v>
      </c>
    </row>
    <row r="138" spans="1:55" s="38" customFormat="1" ht="12.75" x14ac:dyDescent="0.2">
      <c r="A138" s="39">
        <f t="shared" si="37"/>
        <v>127</v>
      </c>
      <c r="B138" s="40" t="s">
        <v>566</v>
      </c>
      <c r="C138" s="41" t="s">
        <v>567</v>
      </c>
      <c r="D138" s="41" t="s">
        <v>43</v>
      </c>
      <c r="E138" s="41" t="s">
        <v>1839</v>
      </c>
      <c r="F138" s="41" t="s">
        <v>526</v>
      </c>
      <c r="G138" s="41" t="s">
        <v>58</v>
      </c>
      <c r="H138" s="41" t="s">
        <v>59</v>
      </c>
      <c r="I138" s="41" t="s">
        <v>527</v>
      </c>
      <c r="J138" s="41" t="s">
        <v>528</v>
      </c>
      <c r="K138" s="41" t="s">
        <v>568</v>
      </c>
      <c r="L138" s="41" t="s">
        <v>569</v>
      </c>
      <c r="M138" s="41" t="s">
        <v>3</v>
      </c>
      <c r="N138" s="42" t="s">
        <v>51</v>
      </c>
      <c r="O138" s="41" t="s">
        <v>52</v>
      </c>
      <c r="P138" s="43">
        <v>36</v>
      </c>
      <c r="Q138" s="44">
        <f>VLOOKUP(B138,'[2]School Detailed Data'!A$11:CF$439,84,FALSE)</f>
        <v>37</v>
      </c>
      <c r="R138" s="45">
        <f>VLOOKUP(B138,'[2]School Detailed Data'!A$11:CF$440,84,FALSE)</f>
        <v>37</v>
      </c>
      <c r="S138" s="46">
        <v>37</v>
      </c>
      <c r="T138" s="47">
        <v>37</v>
      </c>
      <c r="U138" s="43">
        <v>3</v>
      </c>
      <c r="V138" s="44">
        <f>VLOOKUP(B138,'[2]School Detailed Data'!A$11:CJ$440,88,FALSE)</f>
        <v>5</v>
      </c>
      <c r="W138" s="45">
        <f>VLOOKUP(B138,'[2]Student Without BRN'!Z$2:AB$431,3,FALSE)</f>
        <v>3</v>
      </c>
      <c r="X138" s="46">
        <v>3</v>
      </c>
      <c r="Y138" s="47">
        <v>3</v>
      </c>
      <c r="Z138" s="43">
        <f t="shared" si="43"/>
        <v>33</v>
      </c>
      <c r="AA138" s="44">
        <f t="shared" si="43"/>
        <v>32</v>
      </c>
      <c r="AB138" s="45">
        <f t="shared" si="43"/>
        <v>34</v>
      </c>
      <c r="AC138" s="46">
        <f t="shared" si="43"/>
        <v>34</v>
      </c>
      <c r="AD138" s="47">
        <f t="shared" si="42"/>
        <v>34</v>
      </c>
      <c r="AE138" s="44">
        <f t="shared" si="29"/>
        <v>-1</v>
      </c>
      <c r="AF138" s="45">
        <f t="shared" si="39"/>
        <v>1</v>
      </c>
      <c r="AG138" s="46">
        <f t="shared" si="29"/>
        <v>0</v>
      </c>
      <c r="AH138" s="47">
        <f t="shared" si="29"/>
        <v>0</v>
      </c>
      <c r="AI138" s="48">
        <v>8900</v>
      </c>
      <c r="AJ138" s="48">
        <f t="shared" si="30"/>
        <v>329300</v>
      </c>
      <c r="AK138" s="49">
        <f t="shared" si="41"/>
        <v>293700</v>
      </c>
      <c r="AL138" s="49">
        <f>VLOOKUP(B138,'[3]Tranche 1 Actual 2024'!$B$12:$S$367,18,FALSE)</f>
        <v>85440</v>
      </c>
      <c r="AM138" s="49">
        <f>VLOOKUP(B138,'[3]Tranche 2 Actual 2024'!$B$12:$U$343,20,FALSE)</f>
        <v>85440</v>
      </c>
      <c r="AN138" s="49">
        <f t="shared" si="31"/>
        <v>122820</v>
      </c>
      <c r="AO138" s="50">
        <f t="shared" si="38"/>
        <v>-8900</v>
      </c>
      <c r="AP138" s="51">
        <f t="shared" si="32"/>
        <v>8900</v>
      </c>
      <c r="AQ138" s="52">
        <f t="shared" si="33"/>
        <v>0</v>
      </c>
      <c r="AR138" s="47">
        <f t="shared" si="34"/>
        <v>0</v>
      </c>
      <c r="AS138" s="53">
        <f t="shared" si="35"/>
        <v>26700</v>
      </c>
      <c r="AT138" s="49"/>
      <c r="AU138" s="49">
        <f t="shared" si="27"/>
        <v>122820</v>
      </c>
      <c r="AV138" s="54">
        <f t="shared" si="28"/>
        <v>122820</v>
      </c>
      <c r="AW138" s="55"/>
      <c r="AX138" s="56">
        <f t="shared" si="40"/>
        <v>8900</v>
      </c>
      <c r="AY138" s="57">
        <f t="shared" si="40"/>
        <v>0</v>
      </c>
      <c r="AZ138" s="47">
        <f t="shared" si="40"/>
        <v>0</v>
      </c>
      <c r="BA138" s="53">
        <f t="shared" si="40"/>
        <v>26700</v>
      </c>
      <c r="BB138" s="81">
        <f t="shared" si="36"/>
        <v>329300</v>
      </c>
      <c r="BC138" s="58" t="s">
        <v>1825</v>
      </c>
    </row>
    <row r="139" spans="1:55" s="38" customFormat="1" ht="12.75" x14ac:dyDescent="0.2">
      <c r="A139" s="39">
        <f t="shared" si="37"/>
        <v>128</v>
      </c>
      <c r="B139" s="40" t="s">
        <v>570</v>
      </c>
      <c r="C139" s="41" t="s">
        <v>571</v>
      </c>
      <c r="D139" s="41" t="s">
        <v>56</v>
      </c>
      <c r="E139" s="41" t="s">
        <v>1833</v>
      </c>
      <c r="F139" s="41" t="s">
        <v>179</v>
      </c>
      <c r="G139" s="41" t="s">
        <v>45</v>
      </c>
      <c r="H139" s="41" t="s">
        <v>46</v>
      </c>
      <c r="I139" s="41" t="s">
        <v>527</v>
      </c>
      <c r="J139" s="41" t="s">
        <v>528</v>
      </c>
      <c r="K139" s="41" t="s">
        <v>572</v>
      </c>
      <c r="L139" s="41" t="s">
        <v>573</v>
      </c>
      <c r="M139" s="41" t="s">
        <v>3</v>
      </c>
      <c r="N139" s="42" t="s">
        <v>51</v>
      </c>
      <c r="O139" s="41" t="s">
        <v>52</v>
      </c>
      <c r="P139" s="43">
        <v>22</v>
      </c>
      <c r="Q139" s="44">
        <v>22</v>
      </c>
      <c r="R139" s="45">
        <f>VLOOKUP(B139,'[2]School Detailed Data'!A$11:CF$440,84,FALSE)</f>
        <v>25</v>
      </c>
      <c r="S139" s="46">
        <v>25</v>
      </c>
      <c r="T139" s="47">
        <v>25</v>
      </c>
      <c r="U139" s="43">
        <v>10</v>
      </c>
      <c r="V139" s="44">
        <f>VLOOKUP(B139,'[2]School Detailed Data'!A$11:CJ$440,88,FALSE)</f>
        <v>10</v>
      </c>
      <c r="W139" s="45">
        <f>VLOOKUP(B139,'[2]Student Without BRN'!Z$2:AB$431,3,FALSE)</f>
        <v>8</v>
      </c>
      <c r="X139" s="46">
        <v>5</v>
      </c>
      <c r="Y139" s="47">
        <v>5</v>
      </c>
      <c r="Z139" s="43">
        <f t="shared" si="43"/>
        <v>12</v>
      </c>
      <c r="AA139" s="44">
        <f t="shared" si="43"/>
        <v>12</v>
      </c>
      <c r="AB139" s="45">
        <f t="shared" si="43"/>
        <v>17</v>
      </c>
      <c r="AC139" s="46">
        <f t="shared" si="43"/>
        <v>20</v>
      </c>
      <c r="AD139" s="47">
        <f t="shared" si="42"/>
        <v>20</v>
      </c>
      <c r="AE139" s="44">
        <f t="shared" si="29"/>
        <v>0</v>
      </c>
      <c r="AF139" s="45">
        <f t="shared" si="39"/>
        <v>5</v>
      </c>
      <c r="AG139" s="46">
        <f t="shared" si="29"/>
        <v>3</v>
      </c>
      <c r="AH139" s="47">
        <f t="shared" si="29"/>
        <v>0</v>
      </c>
      <c r="AI139" s="48">
        <v>8900</v>
      </c>
      <c r="AJ139" s="48">
        <f t="shared" si="30"/>
        <v>222500</v>
      </c>
      <c r="AK139" s="49">
        <f t="shared" si="41"/>
        <v>106800</v>
      </c>
      <c r="AL139" s="49">
        <f>VLOOKUP(B139,'[3]Tranche 1 Actual 2024'!$B$12:$S$367,18,FALSE)</f>
        <v>66750</v>
      </c>
      <c r="AM139" s="49">
        <f>VLOOKUP(B139,'[3]Tranche 2 Actual 2024'!$B$12:$U$343,20,FALSE)</f>
        <v>66750</v>
      </c>
      <c r="AN139" s="49">
        <f t="shared" si="31"/>
        <v>-26700</v>
      </c>
      <c r="AO139" s="50">
        <f t="shared" si="38"/>
        <v>0</v>
      </c>
      <c r="AP139" s="51">
        <f t="shared" si="32"/>
        <v>44500</v>
      </c>
      <c r="AQ139" s="52">
        <f t="shared" si="33"/>
        <v>26700</v>
      </c>
      <c r="AR139" s="47">
        <f t="shared" si="34"/>
        <v>0</v>
      </c>
      <c r="AS139" s="53">
        <f t="shared" si="35"/>
        <v>44500</v>
      </c>
      <c r="AT139" s="49"/>
      <c r="AU139" s="49">
        <f t="shared" si="27"/>
        <v>-26700</v>
      </c>
      <c r="AV139" s="54">
        <f t="shared" si="28"/>
        <v>0</v>
      </c>
      <c r="AW139" s="55"/>
      <c r="AX139" s="56">
        <f t="shared" si="40"/>
        <v>44500</v>
      </c>
      <c r="AY139" s="57">
        <v>0</v>
      </c>
      <c r="AZ139" s="47">
        <f t="shared" si="40"/>
        <v>0</v>
      </c>
      <c r="BA139" s="53">
        <f t="shared" si="40"/>
        <v>44500</v>
      </c>
      <c r="BB139" s="81">
        <f t="shared" si="36"/>
        <v>222500</v>
      </c>
      <c r="BC139" s="58" t="s">
        <v>1825</v>
      </c>
    </row>
    <row r="140" spans="1:55" s="38" customFormat="1" ht="12.75" x14ac:dyDescent="0.2">
      <c r="A140" s="39">
        <f t="shared" si="37"/>
        <v>129</v>
      </c>
      <c r="B140" s="40" t="s">
        <v>574</v>
      </c>
      <c r="C140" s="41" t="s">
        <v>575</v>
      </c>
      <c r="D140" s="41" t="s">
        <v>43</v>
      </c>
      <c r="E140" s="41" t="s">
        <v>1839</v>
      </c>
      <c r="F140" s="41" t="s">
        <v>526</v>
      </c>
      <c r="G140" s="41" t="s">
        <v>58</v>
      </c>
      <c r="H140" s="41" t="s">
        <v>59</v>
      </c>
      <c r="I140" s="41" t="s">
        <v>527</v>
      </c>
      <c r="J140" s="41" t="s">
        <v>528</v>
      </c>
      <c r="K140" s="41" t="s">
        <v>576</v>
      </c>
      <c r="L140" s="41" t="s">
        <v>577</v>
      </c>
      <c r="M140" s="41" t="s">
        <v>3</v>
      </c>
      <c r="N140" s="42" t="s">
        <v>51</v>
      </c>
      <c r="O140" s="41" t="s">
        <v>52</v>
      </c>
      <c r="P140" s="43">
        <v>75</v>
      </c>
      <c r="Q140" s="44">
        <f>VLOOKUP(B140,'[2]School Detailed Data'!A$11:CF$439,84,FALSE)</f>
        <v>75</v>
      </c>
      <c r="R140" s="45">
        <f>VLOOKUP(B140,'[2]School Detailed Data'!A$11:CF$440,84,FALSE)</f>
        <v>75</v>
      </c>
      <c r="S140" s="46">
        <v>75</v>
      </c>
      <c r="T140" s="47">
        <v>75</v>
      </c>
      <c r="U140" s="43">
        <v>1</v>
      </c>
      <c r="V140" s="44">
        <f>VLOOKUP(B140,'[2]School Detailed Data'!A$11:CJ$440,88,FALSE)</f>
        <v>2</v>
      </c>
      <c r="W140" s="45">
        <f>VLOOKUP(B140,'[2]Student Without BRN'!Z$2:AB$431,3,FALSE)</f>
        <v>1</v>
      </c>
      <c r="X140" s="46">
        <v>1</v>
      </c>
      <c r="Y140" s="47">
        <v>1</v>
      </c>
      <c r="Z140" s="43">
        <f t="shared" si="43"/>
        <v>74</v>
      </c>
      <c r="AA140" s="44">
        <f t="shared" si="43"/>
        <v>73</v>
      </c>
      <c r="AB140" s="45">
        <f t="shared" si="43"/>
        <v>74</v>
      </c>
      <c r="AC140" s="46">
        <f t="shared" si="43"/>
        <v>74</v>
      </c>
      <c r="AD140" s="47">
        <f t="shared" si="42"/>
        <v>74</v>
      </c>
      <c r="AE140" s="44">
        <f t="shared" si="29"/>
        <v>-1</v>
      </c>
      <c r="AF140" s="45">
        <f t="shared" si="39"/>
        <v>0</v>
      </c>
      <c r="AG140" s="46">
        <f t="shared" si="29"/>
        <v>0</v>
      </c>
      <c r="AH140" s="47">
        <f t="shared" si="29"/>
        <v>0</v>
      </c>
      <c r="AI140" s="48">
        <v>8900</v>
      </c>
      <c r="AJ140" s="48">
        <f t="shared" si="30"/>
        <v>667500</v>
      </c>
      <c r="AK140" s="49">
        <f t="shared" si="41"/>
        <v>658600</v>
      </c>
      <c r="AL140" s="49">
        <f>VLOOKUP(B140,'[3]Tranche 1 Actual 2024'!$B$12:$S$367,18,FALSE)</f>
        <v>208260</v>
      </c>
      <c r="AM140" s="49"/>
      <c r="AN140" s="49">
        <f t="shared" si="31"/>
        <v>450340</v>
      </c>
      <c r="AO140" s="50">
        <f t="shared" si="38"/>
        <v>-8900</v>
      </c>
      <c r="AP140" s="51">
        <f t="shared" si="32"/>
        <v>0</v>
      </c>
      <c r="AQ140" s="52">
        <f t="shared" si="33"/>
        <v>0</v>
      </c>
      <c r="AR140" s="47">
        <f t="shared" si="34"/>
        <v>0</v>
      </c>
      <c r="AS140" s="53">
        <f t="shared" si="35"/>
        <v>8900</v>
      </c>
      <c r="AT140" s="49"/>
      <c r="AU140" s="49">
        <f t="shared" ref="AU140:AU203" si="44">AK140-AL140-AM140-AT140</f>
        <v>450340</v>
      </c>
      <c r="AV140" s="54">
        <f t="shared" ref="AV140:AV203" si="45">IF(AU140&gt;=0,AU140,0)</f>
        <v>450340</v>
      </c>
      <c r="AW140" s="55"/>
      <c r="AX140" s="56">
        <f t="shared" si="40"/>
        <v>0</v>
      </c>
      <c r="AY140" s="57">
        <f>IF(AQ140&gt;=0,AQ140,0)</f>
        <v>0</v>
      </c>
      <c r="AZ140" s="47">
        <f t="shared" si="40"/>
        <v>0</v>
      </c>
      <c r="BA140" s="53">
        <f t="shared" si="40"/>
        <v>8900</v>
      </c>
      <c r="BB140" s="81">
        <f t="shared" si="36"/>
        <v>667500</v>
      </c>
      <c r="BC140" s="58" t="s">
        <v>1829</v>
      </c>
    </row>
    <row r="141" spans="1:55" s="38" customFormat="1" ht="12.75" x14ac:dyDescent="0.2">
      <c r="A141" s="39">
        <f t="shared" si="37"/>
        <v>130</v>
      </c>
      <c r="B141" s="40" t="s">
        <v>578</v>
      </c>
      <c r="C141" s="41" t="s">
        <v>579</v>
      </c>
      <c r="D141" s="41" t="s">
        <v>56</v>
      </c>
      <c r="E141" s="41" t="s">
        <v>1839</v>
      </c>
      <c r="F141" s="41" t="s">
        <v>526</v>
      </c>
      <c r="G141" s="41" t="s">
        <v>58</v>
      </c>
      <c r="H141" s="41" t="s">
        <v>59</v>
      </c>
      <c r="I141" s="41" t="s">
        <v>527</v>
      </c>
      <c r="J141" s="41" t="s">
        <v>528</v>
      </c>
      <c r="K141" s="41" t="s">
        <v>580</v>
      </c>
      <c r="L141" s="41" t="s">
        <v>581</v>
      </c>
      <c r="M141" s="41" t="s">
        <v>3</v>
      </c>
      <c r="N141" s="42" t="s">
        <v>51</v>
      </c>
      <c r="O141" s="41" t="s">
        <v>52</v>
      </c>
      <c r="P141" s="43">
        <v>32</v>
      </c>
      <c r="Q141" s="44">
        <f>VLOOKUP(B141,'[2]School Detailed Data'!A$11:CF$439,84,FALSE)</f>
        <v>32</v>
      </c>
      <c r="R141" s="45">
        <f>VLOOKUP(B141,'[2]School Detailed Data'!A$11:CF$440,84,FALSE)</f>
        <v>32</v>
      </c>
      <c r="S141" s="46">
        <v>32</v>
      </c>
      <c r="T141" s="47">
        <v>32</v>
      </c>
      <c r="U141" s="43">
        <v>0</v>
      </c>
      <c r="V141" s="44">
        <f>VLOOKUP(B141,'[2]School Detailed Data'!A$11:CJ$440,88,FALSE)</f>
        <v>3</v>
      </c>
      <c r="W141" s="45">
        <f>VLOOKUP(B141,'[2]Student Without BRN'!Z$2:AB$431,3,FALSE)</f>
        <v>0</v>
      </c>
      <c r="X141" s="46">
        <v>0</v>
      </c>
      <c r="Y141" s="47">
        <v>0</v>
      </c>
      <c r="Z141" s="43">
        <f t="shared" si="43"/>
        <v>32</v>
      </c>
      <c r="AA141" s="44">
        <f t="shared" si="43"/>
        <v>29</v>
      </c>
      <c r="AB141" s="45">
        <f t="shared" si="43"/>
        <v>32</v>
      </c>
      <c r="AC141" s="46">
        <f t="shared" si="43"/>
        <v>32</v>
      </c>
      <c r="AD141" s="47">
        <f t="shared" si="42"/>
        <v>32</v>
      </c>
      <c r="AE141" s="44">
        <f t="shared" ref="AE141:AE204" si="46">AA141-Z141</f>
        <v>-3</v>
      </c>
      <c r="AF141" s="45">
        <f t="shared" si="39"/>
        <v>0</v>
      </c>
      <c r="AG141" s="46">
        <f t="shared" ref="AG141:AH204" si="47">AC141-AB141</f>
        <v>0</v>
      </c>
      <c r="AH141" s="47">
        <f t="shared" si="47"/>
        <v>0</v>
      </c>
      <c r="AI141" s="48">
        <v>8900</v>
      </c>
      <c r="AJ141" s="48">
        <f t="shared" ref="AJ141:AJ204" si="48">T141*AI141</f>
        <v>284800</v>
      </c>
      <c r="AK141" s="49">
        <f t="shared" si="41"/>
        <v>284800</v>
      </c>
      <c r="AL141" s="49">
        <f>VLOOKUP(B141,'[3]Tranche 1 Actual 2024'!$B$12:$S$367,18,FALSE)</f>
        <v>96120</v>
      </c>
      <c r="AM141" s="49"/>
      <c r="AN141" s="49">
        <f t="shared" ref="AN141:AN204" si="49">AK141-AL141-AM141</f>
        <v>188680</v>
      </c>
      <c r="AO141" s="50">
        <f t="shared" si="38"/>
        <v>-26700</v>
      </c>
      <c r="AP141" s="51">
        <f t="shared" ref="AP141:AP204" si="50">AF141*AI141</f>
        <v>0</v>
      </c>
      <c r="AQ141" s="52">
        <f t="shared" ref="AQ141:AQ203" si="51">AG141*AI141</f>
        <v>0</v>
      </c>
      <c r="AR141" s="47">
        <f t="shared" ref="AR141:AR204" si="52">AH141*AI141</f>
        <v>0</v>
      </c>
      <c r="AS141" s="53">
        <f t="shared" ref="AS141:AS204" si="53">AJ141-AL141-AM141-AV141-AW141-AX141-AY141-AZ141</f>
        <v>0</v>
      </c>
      <c r="AT141" s="49"/>
      <c r="AU141" s="49">
        <f t="shared" si="44"/>
        <v>188680</v>
      </c>
      <c r="AV141" s="54">
        <f t="shared" si="45"/>
        <v>188680</v>
      </c>
      <c r="AW141" s="55"/>
      <c r="AX141" s="56">
        <f t="shared" si="40"/>
        <v>0</v>
      </c>
      <c r="AY141" s="57">
        <f>IF(AQ141&gt;=0,AQ141,0)</f>
        <v>0</v>
      </c>
      <c r="AZ141" s="47">
        <f t="shared" si="40"/>
        <v>0</v>
      </c>
      <c r="BA141" s="53">
        <f t="shared" si="40"/>
        <v>0</v>
      </c>
      <c r="BB141" s="81">
        <f t="shared" ref="BB141:BB204" si="54">AL141+AM141+AV141+AW141+AX141+AY141+AZ141+BA141</f>
        <v>284800</v>
      </c>
      <c r="BC141" s="58" t="s">
        <v>1829</v>
      </c>
    </row>
    <row r="142" spans="1:55" s="38" customFormat="1" ht="12.75" x14ac:dyDescent="0.2">
      <c r="A142" s="39">
        <f t="shared" ref="A142:A205" si="55">A141+1</f>
        <v>131</v>
      </c>
      <c r="B142" s="40" t="s">
        <v>582</v>
      </c>
      <c r="C142" s="41" t="s">
        <v>583</v>
      </c>
      <c r="D142" s="41" t="s">
        <v>43</v>
      </c>
      <c r="E142" s="41" t="s">
        <v>1839</v>
      </c>
      <c r="F142" s="41" t="s">
        <v>526</v>
      </c>
      <c r="G142" s="41" t="s">
        <v>58</v>
      </c>
      <c r="H142" s="41" t="s">
        <v>59</v>
      </c>
      <c r="I142" s="41" t="s">
        <v>527</v>
      </c>
      <c r="J142" s="41" t="s">
        <v>528</v>
      </c>
      <c r="K142" s="41" t="s">
        <v>584</v>
      </c>
      <c r="L142" s="41" t="s">
        <v>585</v>
      </c>
      <c r="M142" s="41" t="s">
        <v>3</v>
      </c>
      <c r="N142" s="42" t="s">
        <v>51</v>
      </c>
      <c r="O142" s="41" t="s">
        <v>52</v>
      </c>
      <c r="P142" s="43">
        <v>14</v>
      </c>
      <c r="Q142" s="44">
        <f>VLOOKUP(B142,'[2]School Detailed Data'!A$11:CF$439,84,FALSE)</f>
        <v>126</v>
      </c>
      <c r="R142" s="45">
        <f>VLOOKUP(B142,'[2]School Detailed Data'!A$11:CF$440,84,FALSE)</f>
        <v>126</v>
      </c>
      <c r="S142" s="46">
        <v>126</v>
      </c>
      <c r="T142" s="47">
        <v>125</v>
      </c>
      <c r="U142" s="43">
        <v>3</v>
      </c>
      <c r="V142" s="44">
        <f>VLOOKUP(B142,'[2]School Detailed Data'!A$11:CJ$440,88,FALSE)</f>
        <v>23</v>
      </c>
      <c r="W142" s="45">
        <f>VLOOKUP(B142,'[2]Student Without BRN'!Z$2:AB$431,3,FALSE)</f>
        <v>23</v>
      </c>
      <c r="X142" s="46">
        <v>23</v>
      </c>
      <c r="Y142" s="47">
        <v>23</v>
      </c>
      <c r="Z142" s="43">
        <f t="shared" si="43"/>
        <v>11</v>
      </c>
      <c r="AA142" s="44">
        <f t="shared" si="43"/>
        <v>103</v>
      </c>
      <c r="AB142" s="45">
        <f t="shared" si="43"/>
        <v>103</v>
      </c>
      <c r="AC142" s="46">
        <f t="shared" si="43"/>
        <v>103</v>
      </c>
      <c r="AD142" s="47">
        <f t="shared" si="42"/>
        <v>102</v>
      </c>
      <c r="AE142" s="44">
        <f t="shared" si="46"/>
        <v>92</v>
      </c>
      <c r="AF142" s="45">
        <f>AB142-AA142</f>
        <v>0</v>
      </c>
      <c r="AG142" s="46">
        <f t="shared" si="47"/>
        <v>0</v>
      </c>
      <c r="AH142" s="47">
        <f>AC142-AD142</f>
        <v>1</v>
      </c>
      <c r="AI142" s="48">
        <v>8900</v>
      </c>
      <c r="AJ142" s="48">
        <f t="shared" si="48"/>
        <v>1112500</v>
      </c>
      <c r="AK142" s="49">
        <f t="shared" si="41"/>
        <v>97900</v>
      </c>
      <c r="AL142" s="49">
        <f>VLOOKUP(B142,'[3]Tranche 1 Actual 2024'!$B$12:$S$367,18,FALSE)</f>
        <v>379140</v>
      </c>
      <c r="AM142" s="49">
        <f>VLOOKUP(B142,'[3]Tranche 2 Actual 2024'!$B$12:$U$343,20,FALSE)</f>
        <v>379140</v>
      </c>
      <c r="AN142" s="49">
        <f t="shared" si="49"/>
        <v>-660380</v>
      </c>
      <c r="AO142" s="50">
        <f t="shared" si="38"/>
        <v>818800</v>
      </c>
      <c r="AP142" s="51">
        <f t="shared" si="50"/>
        <v>0</v>
      </c>
      <c r="AQ142" s="52">
        <f>AO142+AN142</f>
        <v>158420</v>
      </c>
      <c r="AR142" s="47">
        <f t="shared" si="52"/>
        <v>8900</v>
      </c>
      <c r="AS142" s="53">
        <f t="shared" si="53"/>
        <v>186900</v>
      </c>
      <c r="AT142" s="49"/>
      <c r="AU142" s="49">
        <f t="shared" si="44"/>
        <v>-660380</v>
      </c>
      <c r="AV142" s="54">
        <f t="shared" si="45"/>
        <v>0</v>
      </c>
      <c r="AW142" s="55"/>
      <c r="AX142" s="56">
        <f t="shared" si="40"/>
        <v>0</v>
      </c>
      <c r="AY142" s="57">
        <f>IF(AQ142&gt;=0,AQ142,0)</f>
        <v>158420</v>
      </c>
      <c r="AZ142" s="47">
        <f t="shared" si="40"/>
        <v>8900</v>
      </c>
      <c r="BA142" s="53">
        <f t="shared" si="40"/>
        <v>186900</v>
      </c>
      <c r="BB142" s="81">
        <f t="shared" si="54"/>
        <v>1112500</v>
      </c>
      <c r="BC142" s="58" t="s">
        <v>1825</v>
      </c>
    </row>
    <row r="143" spans="1:55" s="38" customFormat="1" ht="12.75" x14ac:dyDescent="0.2">
      <c r="A143" s="39">
        <f t="shared" si="55"/>
        <v>132</v>
      </c>
      <c r="B143" s="40" t="s">
        <v>586</v>
      </c>
      <c r="C143" s="41" t="s">
        <v>587</v>
      </c>
      <c r="D143" s="41" t="s">
        <v>43</v>
      </c>
      <c r="E143" s="41" t="s">
        <v>1839</v>
      </c>
      <c r="F143" s="41" t="s">
        <v>526</v>
      </c>
      <c r="G143" s="41" t="s">
        <v>58</v>
      </c>
      <c r="H143" s="41" t="s">
        <v>59</v>
      </c>
      <c r="I143" s="41" t="s">
        <v>527</v>
      </c>
      <c r="J143" s="41" t="s">
        <v>528</v>
      </c>
      <c r="K143" s="41" t="s">
        <v>588</v>
      </c>
      <c r="L143" s="41" t="s">
        <v>589</v>
      </c>
      <c r="M143" s="41" t="s">
        <v>3</v>
      </c>
      <c r="N143" s="42" t="s">
        <v>51</v>
      </c>
      <c r="O143" s="41" t="s">
        <v>52</v>
      </c>
      <c r="P143" s="43">
        <v>89</v>
      </c>
      <c r="Q143" s="44">
        <f>VLOOKUP(B143,'[2]School Detailed Data'!A$11:CF$439,84,FALSE)</f>
        <v>87</v>
      </c>
      <c r="R143" s="45">
        <f>VLOOKUP(B143,'[2]School Detailed Data'!A$11:CF$440,84,FALSE)</f>
        <v>87</v>
      </c>
      <c r="S143" s="46">
        <v>87</v>
      </c>
      <c r="T143" s="47">
        <v>86</v>
      </c>
      <c r="U143" s="43">
        <v>1</v>
      </c>
      <c r="V143" s="44">
        <f>VLOOKUP(B143,'[2]School Detailed Data'!A$11:CJ$440,88,FALSE)</f>
        <v>2</v>
      </c>
      <c r="W143" s="45">
        <f>VLOOKUP(B143,'[2]Student Without BRN'!Z$2:AB$431,3,FALSE)</f>
        <v>1</v>
      </c>
      <c r="X143" s="46">
        <v>0</v>
      </c>
      <c r="Y143" s="47">
        <v>0</v>
      </c>
      <c r="Z143" s="43">
        <f t="shared" si="43"/>
        <v>88</v>
      </c>
      <c r="AA143" s="44">
        <f t="shared" si="43"/>
        <v>85</v>
      </c>
      <c r="AB143" s="45">
        <f t="shared" si="43"/>
        <v>86</v>
      </c>
      <c r="AC143" s="46">
        <f t="shared" si="43"/>
        <v>87</v>
      </c>
      <c r="AD143" s="47">
        <f t="shared" si="42"/>
        <v>86</v>
      </c>
      <c r="AE143" s="44">
        <f t="shared" si="46"/>
        <v>-3</v>
      </c>
      <c r="AF143" s="45">
        <f>AB143-Z143</f>
        <v>-2</v>
      </c>
      <c r="AG143" s="46">
        <f t="shared" si="47"/>
        <v>1</v>
      </c>
      <c r="AH143" s="47">
        <f>AD143-Z143</f>
        <v>-2</v>
      </c>
      <c r="AI143" s="48">
        <v>8900</v>
      </c>
      <c r="AJ143" s="48">
        <f t="shared" si="48"/>
        <v>765400</v>
      </c>
      <c r="AK143" s="49">
        <f t="shared" si="41"/>
        <v>783200</v>
      </c>
      <c r="AL143" s="49">
        <f>VLOOKUP(B143,'[3]Tranche 1 Actual 2024'!$B$12:$S$367,18,FALSE)</f>
        <v>232290</v>
      </c>
      <c r="AM143" s="49">
        <f>VLOOKUP(B143,'[3]Tranche 2 Actual 2024'!$B$12:$U$343,20,FALSE)</f>
        <v>232290</v>
      </c>
      <c r="AN143" s="49">
        <f t="shared" si="49"/>
        <v>318620</v>
      </c>
      <c r="AO143" s="50">
        <f t="shared" si="38"/>
        <v>-26700</v>
      </c>
      <c r="AP143" s="51">
        <f t="shared" si="50"/>
        <v>-17800</v>
      </c>
      <c r="AQ143" s="52">
        <f t="shared" si="51"/>
        <v>8900</v>
      </c>
      <c r="AR143" s="47">
        <f t="shared" si="52"/>
        <v>-17800</v>
      </c>
      <c r="AS143" s="60">
        <f t="shared" si="53"/>
        <v>-17800</v>
      </c>
      <c r="AT143" s="49"/>
      <c r="AU143" s="49">
        <f t="shared" si="44"/>
        <v>318620</v>
      </c>
      <c r="AV143" s="54">
        <f t="shared" si="45"/>
        <v>318620</v>
      </c>
      <c r="AW143" s="55"/>
      <c r="AX143" s="56">
        <f t="shared" si="40"/>
        <v>0</v>
      </c>
      <c r="AY143" s="57">
        <v>0</v>
      </c>
      <c r="AZ143" s="47">
        <f t="shared" si="40"/>
        <v>0</v>
      </c>
      <c r="BA143" s="53">
        <f t="shared" si="40"/>
        <v>0</v>
      </c>
      <c r="BB143" s="81">
        <f t="shared" si="54"/>
        <v>783200</v>
      </c>
      <c r="BC143" s="58" t="s">
        <v>1825</v>
      </c>
    </row>
    <row r="144" spans="1:55" s="38" customFormat="1" ht="12.75" x14ac:dyDescent="0.2">
      <c r="A144" s="39">
        <f t="shared" si="55"/>
        <v>133</v>
      </c>
      <c r="B144" s="40" t="s">
        <v>590</v>
      </c>
      <c r="C144" s="41" t="s">
        <v>591</v>
      </c>
      <c r="D144" s="41" t="s">
        <v>43</v>
      </c>
      <c r="E144" s="41" t="s">
        <v>1839</v>
      </c>
      <c r="F144" s="41" t="s">
        <v>526</v>
      </c>
      <c r="G144" s="41" t="s">
        <v>58</v>
      </c>
      <c r="H144" s="41" t="s">
        <v>59</v>
      </c>
      <c r="I144" s="41" t="s">
        <v>527</v>
      </c>
      <c r="J144" s="41" t="s">
        <v>528</v>
      </c>
      <c r="K144" s="41" t="s">
        <v>592</v>
      </c>
      <c r="L144" s="41" t="s">
        <v>593</v>
      </c>
      <c r="M144" s="41" t="s">
        <v>3</v>
      </c>
      <c r="N144" s="42" t="s">
        <v>51</v>
      </c>
      <c r="O144" s="41" t="s">
        <v>52</v>
      </c>
      <c r="P144" s="43">
        <v>73</v>
      </c>
      <c r="Q144" s="44">
        <v>73</v>
      </c>
      <c r="R144" s="45">
        <f>VLOOKUP(B144,'[2]School Detailed Data'!A$11:CF$440,84,FALSE)</f>
        <v>72</v>
      </c>
      <c r="S144" s="46">
        <v>72</v>
      </c>
      <c r="T144" s="47">
        <v>72</v>
      </c>
      <c r="U144" s="43">
        <v>11</v>
      </c>
      <c r="V144" s="44">
        <f>VLOOKUP(B144,'[3]PS T3 1st New BRN'!$B$12:$S$104,18,FALSE)</f>
        <v>10</v>
      </c>
      <c r="W144" s="45">
        <f>VLOOKUP(B144,'[2]Student Without BRN'!Z$2:AB$431,3,FALSE)</f>
        <v>10</v>
      </c>
      <c r="X144" s="46">
        <v>10</v>
      </c>
      <c r="Y144" s="47">
        <v>10</v>
      </c>
      <c r="Z144" s="43">
        <f t="shared" si="43"/>
        <v>62</v>
      </c>
      <c r="AA144" s="44">
        <f t="shared" si="43"/>
        <v>63</v>
      </c>
      <c r="AB144" s="45">
        <f t="shared" si="43"/>
        <v>62</v>
      </c>
      <c r="AC144" s="46">
        <f t="shared" si="43"/>
        <v>62</v>
      </c>
      <c r="AD144" s="47">
        <f t="shared" si="42"/>
        <v>62</v>
      </c>
      <c r="AE144" s="44">
        <f t="shared" si="46"/>
        <v>1</v>
      </c>
      <c r="AF144" s="45">
        <f t="shared" ref="AF144:AF203" si="56">AB144-Z144</f>
        <v>0</v>
      </c>
      <c r="AG144" s="46">
        <f t="shared" si="47"/>
        <v>0</v>
      </c>
      <c r="AH144" s="47">
        <f t="shared" si="47"/>
        <v>0</v>
      </c>
      <c r="AI144" s="48">
        <v>8900</v>
      </c>
      <c r="AJ144" s="48">
        <f t="shared" si="48"/>
        <v>640800</v>
      </c>
      <c r="AK144" s="49">
        <f t="shared" si="41"/>
        <v>551800</v>
      </c>
      <c r="AL144" s="49">
        <f>VLOOKUP(B144,'[3]Tranche 1 Actual 2024'!$B$12:$S$367,18,FALSE)</f>
        <v>146850</v>
      </c>
      <c r="AM144" s="49"/>
      <c r="AN144" s="49">
        <f t="shared" si="49"/>
        <v>404950</v>
      </c>
      <c r="AO144" s="50">
        <f t="shared" ref="AO144:AO207" si="57">AE144*AI144</f>
        <v>8900</v>
      </c>
      <c r="AP144" s="51">
        <f t="shared" si="50"/>
        <v>0</v>
      </c>
      <c r="AQ144" s="52">
        <f t="shared" si="51"/>
        <v>0</v>
      </c>
      <c r="AR144" s="47">
        <f t="shared" si="52"/>
        <v>0</v>
      </c>
      <c r="AS144" s="53">
        <f t="shared" si="53"/>
        <v>80100</v>
      </c>
      <c r="AT144" s="49"/>
      <c r="AU144" s="49">
        <f t="shared" si="44"/>
        <v>404950</v>
      </c>
      <c r="AV144" s="54">
        <f t="shared" si="45"/>
        <v>404950</v>
      </c>
      <c r="AW144" s="55">
        <f>IF(AO144&gt;=0,AO144,0)</f>
        <v>8900</v>
      </c>
      <c r="AX144" s="56">
        <f t="shared" si="40"/>
        <v>0</v>
      </c>
      <c r="AY144" s="57">
        <f t="shared" si="40"/>
        <v>0</v>
      </c>
      <c r="AZ144" s="47">
        <f t="shared" si="40"/>
        <v>0</v>
      </c>
      <c r="BA144" s="53">
        <f t="shared" si="40"/>
        <v>80100</v>
      </c>
      <c r="BB144" s="81">
        <f t="shared" si="54"/>
        <v>640800</v>
      </c>
      <c r="BC144" s="58" t="s">
        <v>1829</v>
      </c>
    </row>
    <row r="145" spans="1:55" s="38" customFormat="1" ht="12.75" x14ac:dyDescent="0.2">
      <c r="A145" s="39">
        <f t="shared" si="55"/>
        <v>134</v>
      </c>
      <c r="B145" s="40" t="s">
        <v>594</v>
      </c>
      <c r="C145" s="41" t="s">
        <v>595</v>
      </c>
      <c r="D145" s="41" t="s">
        <v>56</v>
      </c>
      <c r="E145" s="41" t="s">
        <v>1839</v>
      </c>
      <c r="F145" s="41" t="s">
        <v>526</v>
      </c>
      <c r="G145" s="41" t="s">
        <v>58</v>
      </c>
      <c r="H145" s="41" t="s">
        <v>59</v>
      </c>
      <c r="I145" s="41" t="s">
        <v>527</v>
      </c>
      <c r="J145" s="41" t="s">
        <v>528</v>
      </c>
      <c r="K145" s="41" t="s">
        <v>596</v>
      </c>
      <c r="L145" s="41" t="s">
        <v>597</v>
      </c>
      <c r="M145" s="41" t="s">
        <v>3</v>
      </c>
      <c r="N145" s="42" t="s">
        <v>51</v>
      </c>
      <c r="O145" s="41" t="s">
        <v>52</v>
      </c>
      <c r="P145" s="43">
        <v>45</v>
      </c>
      <c r="Q145" s="44">
        <f>VLOOKUP(B145,'[2]School Detailed Data'!A$11:CF$439,84,FALSE)</f>
        <v>45</v>
      </c>
      <c r="R145" s="45">
        <f>VLOOKUP(B145,'[2]School Detailed Data'!A$11:CF$440,84,FALSE)</f>
        <v>45</v>
      </c>
      <c r="S145" s="46">
        <v>45</v>
      </c>
      <c r="T145" s="47">
        <v>45</v>
      </c>
      <c r="U145" s="43">
        <v>3</v>
      </c>
      <c r="V145" s="44">
        <f>VLOOKUP(B145,'[2]School Detailed Data'!A$11:CJ$440,88,FALSE)</f>
        <v>3</v>
      </c>
      <c r="W145" s="45">
        <f>VLOOKUP(B145,'[2]Student Without BRN'!Z$2:AB$431,3,FALSE)</f>
        <v>3</v>
      </c>
      <c r="X145" s="46">
        <v>3</v>
      </c>
      <c r="Y145" s="47">
        <v>3</v>
      </c>
      <c r="Z145" s="43">
        <f t="shared" si="43"/>
        <v>42</v>
      </c>
      <c r="AA145" s="44">
        <f t="shared" si="43"/>
        <v>42</v>
      </c>
      <c r="AB145" s="45">
        <f t="shared" si="43"/>
        <v>42</v>
      </c>
      <c r="AC145" s="46">
        <f t="shared" si="43"/>
        <v>42</v>
      </c>
      <c r="AD145" s="47">
        <f t="shared" si="42"/>
        <v>42</v>
      </c>
      <c r="AE145" s="44">
        <f t="shared" si="46"/>
        <v>0</v>
      </c>
      <c r="AF145" s="45">
        <f t="shared" si="56"/>
        <v>0</v>
      </c>
      <c r="AG145" s="46">
        <f t="shared" si="47"/>
        <v>0</v>
      </c>
      <c r="AH145" s="47">
        <f t="shared" si="47"/>
        <v>0</v>
      </c>
      <c r="AI145" s="48">
        <v>8900</v>
      </c>
      <c r="AJ145" s="48">
        <f t="shared" si="48"/>
        <v>400500</v>
      </c>
      <c r="AK145" s="49">
        <f t="shared" si="41"/>
        <v>373800</v>
      </c>
      <c r="AL145" s="49">
        <f>VLOOKUP(B145,'[3]Tranche 1 Actual 2024'!$B$12:$S$367,18,FALSE)</f>
        <v>93450</v>
      </c>
      <c r="AM145" s="49"/>
      <c r="AN145" s="49">
        <f t="shared" si="49"/>
        <v>280350</v>
      </c>
      <c r="AO145" s="50">
        <f t="shared" si="57"/>
        <v>0</v>
      </c>
      <c r="AP145" s="51">
        <f t="shared" si="50"/>
        <v>0</v>
      </c>
      <c r="AQ145" s="52">
        <f t="shared" si="51"/>
        <v>0</v>
      </c>
      <c r="AR145" s="47">
        <f t="shared" si="52"/>
        <v>0</v>
      </c>
      <c r="AS145" s="53">
        <f t="shared" si="53"/>
        <v>26700</v>
      </c>
      <c r="AT145" s="49"/>
      <c r="AU145" s="49">
        <f t="shared" si="44"/>
        <v>280350</v>
      </c>
      <c r="AV145" s="54">
        <f t="shared" si="45"/>
        <v>280350</v>
      </c>
      <c r="AW145" s="55"/>
      <c r="AX145" s="56">
        <f t="shared" si="40"/>
        <v>0</v>
      </c>
      <c r="AY145" s="57">
        <f t="shared" si="40"/>
        <v>0</v>
      </c>
      <c r="AZ145" s="47">
        <f t="shared" si="40"/>
        <v>0</v>
      </c>
      <c r="BA145" s="53">
        <f t="shared" si="40"/>
        <v>26700</v>
      </c>
      <c r="BB145" s="81">
        <f t="shared" si="54"/>
        <v>400500</v>
      </c>
      <c r="BC145" s="58" t="s">
        <v>1829</v>
      </c>
    </row>
    <row r="146" spans="1:55" s="38" customFormat="1" ht="12.75" x14ac:dyDescent="0.2">
      <c r="A146" s="39">
        <f t="shared" si="55"/>
        <v>135</v>
      </c>
      <c r="B146" s="40" t="s">
        <v>598</v>
      </c>
      <c r="C146" s="41" t="s">
        <v>599</v>
      </c>
      <c r="D146" s="41" t="s">
        <v>43</v>
      </c>
      <c r="E146" s="41" t="s">
        <v>1839</v>
      </c>
      <c r="F146" s="41" t="s">
        <v>526</v>
      </c>
      <c r="G146" s="41" t="s">
        <v>58</v>
      </c>
      <c r="H146" s="41" t="s">
        <v>59</v>
      </c>
      <c r="I146" s="41" t="s">
        <v>527</v>
      </c>
      <c r="J146" s="41" t="s">
        <v>528</v>
      </c>
      <c r="K146" s="41" t="s">
        <v>600</v>
      </c>
      <c r="L146" s="41" t="s">
        <v>601</v>
      </c>
      <c r="M146" s="41" t="s">
        <v>3</v>
      </c>
      <c r="N146" s="42" t="s">
        <v>51</v>
      </c>
      <c r="O146" s="41" t="s">
        <v>52</v>
      </c>
      <c r="P146" s="43">
        <v>63</v>
      </c>
      <c r="Q146" s="44">
        <f>VLOOKUP(B146,'[2]School Detailed Data'!A$11:CF$439,84,FALSE)</f>
        <v>63</v>
      </c>
      <c r="R146" s="45">
        <f>VLOOKUP(B146,'[2]School Detailed Data'!A$11:CF$440,84,FALSE)</f>
        <v>63</v>
      </c>
      <c r="S146" s="46">
        <v>63</v>
      </c>
      <c r="T146" s="47">
        <v>63</v>
      </c>
      <c r="U146" s="43">
        <v>2</v>
      </c>
      <c r="V146" s="44">
        <f>VLOOKUP(B146,'[2]School Detailed Data'!A$11:CJ$440,88,FALSE)</f>
        <v>3</v>
      </c>
      <c r="W146" s="45">
        <f>VLOOKUP(B146,'[2]Student Without BRN'!Z$2:AB$431,3,FALSE)</f>
        <v>2</v>
      </c>
      <c r="X146" s="46">
        <v>2</v>
      </c>
      <c r="Y146" s="47">
        <v>2</v>
      </c>
      <c r="Z146" s="43">
        <f t="shared" si="43"/>
        <v>61</v>
      </c>
      <c r="AA146" s="44">
        <f t="shared" si="43"/>
        <v>60</v>
      </c>
      <c r="AB146" s="45">
        <f t="shared" si="43"/>
        <v>61</v>
      </c>
      <c r="AC146" s="46">
        <f t="shared" si="43"/>
        <v>61</v>
      </c>
      <c r="AD146" s="47">
        <f t="shared" si="42"/>
        <v>61</v>
      </c>
      <c r="AE146" s="44">
        <f t="shared" si="46"/>
        <v>-1</v>
      </c>
      <c r="AF146" s="45">
        <f t="shared" si="56"/>
        <v>0</v>
      </c>
      <c r="AG146" s="46">
        <f t="shared" si="47"/>
        <v>0</v>
      </c>
      <c r="AH146" s="47">
        <f t="shared" si="47"/>
        <v>0</v>
      </c>
      <c r="AI146" s="48">
        <v>8900</v>
      </c>
      <c r="AJ146" s="48">
        <f t="shared" si="48"/>
        <v>560700</v>
      </c>
      <c r="AK146" s="49">
        <f t="shared" si="41"/>
        <v>542900</v>
      </c>
      <c r="AL146" s="49">
        <f>VLOOKUP(B146,'[3]Tranche 1 Actual 2024'!$B$12:$S$367,18,FALSE)</f>
        <v>149520</v>
      </c>
      <c r="AM146" s="49">
        <f>VLOOKUP(B146,'[3]Tranche 2 Actual 2024'!$B$12:$U$343,20,FALSE)</f>
        <v>149520</v>
      </c>
      <c r="AN146" s="49">
        <f t="shared" si="49"/>
        <v>243860</v>
      </c>
      <c r="AO146" s="50">
        <f t="shared" si="57"/>
        <v>-8900</v>
      </c>
      <c r="AP146" s="51">
        <f t="shared" si="50"/>
        <v>0</v>
      </c>
      <c r="AQ146" s="52">
        <f t="shared" si="51"/>
        <v>0</v>
      </c>
      <c r="AR146" s="47">
        <f t="shared" si="52"/>
        <v>0</v>
      </c>
      <c r="AS146" s="53">
        <f t="shared" si="53"/>
        <v>17800</v>
      </c>
      <c r="AT146" s="49"/>
      <c r="AU146" s="49">
        <f t="shared" si="44"/>
        <v>243860</v>
      </c>
      <c r="AV146" s="54">
        <f t="shared" si="45"/>
        <v>243860</v>
      </c>
      <c r="AW146" s="55"/>
      <c r="AX146" s="56">
        <f t="shared" si="40"/>
        <v>0</v>
      </c>
      <c r="AY146" s="57">
        <f t="shared" si="40"/>
        <v>0</v>
      </c>
      <c r="AZ146" s="47">
        <f t="shared" si="40"/>
        <v>0</v>
      </c>
      <c r="BA146" s="53">
        <f t="shared" si="40"/>
        <v>17800</v>
      </c>
      <c r="BB146" s="81">
        <f t="shared" si="54"/>
        <v>560700</v>
      </c>
      <c r="BC146" s="58" t="s">
        <v>1825</v>
      </c>
    </row>
    <row r="147" spans="1:55" s="38" customFormat="1" ht="12.75" x14ac:dyDescent="0.2">
      <c r="A147" s="39">
        <f t="shared" si="55"/>
        <v>136</v>
      </c>
      <c r="B147" s="40" t="s">
        <v>602</v>
      </c>
      <c r="C147" s="41" t="s">
        <v>603</v>
      </c>
      <c r="D147" s="41" t="s">
        <v>43</v>
      </c>
      <c r="E147" s="41" t="s">
        <v>1839</v>
      </c>
      <c r="F147" s="41" t="s">
        <v>526</v>
      </c>
      <c r="G147" s="41" t="s">
        <v>58</v>
      </c>
      <c r="H147" s="41" t="s">
        <v>59</v>
      </c>
      <c r="I147" s="41" t="s">
        <v>527</v>
      </c>
      <c r="J147" s="41" t="s">
        <v>528</v>
      </c>
      <c r="K147" s="41" t="s">
        <v>604</v>
      </c>
      <c r="L147" s="41" t="s">
        <v>605</v>
      </c>
      <c r="M147" s="41" t="s">
        <v>3</v>
      </c>
      <c r="N147" s="42" t="s">
        <v>51</v>
      </c>
      <c r="O147" s="41" t="s">
        <v>52</v>
      </c>
      <c r="P147" s="43">
        <v>47</v>
      </c>
      <c r="Q147" s="44">
        <f>VLOOKUP(B147,'[2]School Detailed Data'!A$11:CF$439,84,FALSE)</f>
        <v>47</v>
      </c>
      <c r="R147" s="45">
        <f>VLOOKUP(B147,'[2]School Detailed Data'!A$11:CF$440,84,FALSE)</f>
        <v>47</v>
      </c>
      <c r="S147" s="46">
        <v>47</v>
      </c>
      <c r="T147" s="47">
        <v>47</v>
      </c>
      <c r="U147" s="43">
        <v>7</v>
      </c>
      <c r="V147" s="44">
        <f>VLOOKUP(B147,'[2]School Detailed Data'!A$11:CJ$440,88,FALSE)</f>
        <v>7</v>
      </c>
      <c r="W147" s="45">
        <f>VLOOKUP(B147,'[2]Student Without BRN'!Z$2:AB$431,3,FALSE)</f>
        <v>7</v>
      </c>
      <c r="X147" s="46">
        <v>7</v>
      </c>
      <c r="Y147" s="47">
        <v>7</v>
      </c>
      <c r="Z147" s="43">
        <f t="shared" si="43"/>
        <v>40</v>
      </c>
      <c r="AA147" s="44">
        <f t="shared" si="43"/>
        <v>40</v>
      </c>
      <c r="AB147" s="45">
        <f t="shared" si="43"/>
        <v>40</v>
      </c>
      <c r="AC147" s="46">
        <f t="shared" si="43"/>
        <v>40</v>
      </c>
      <c r="AD147" s="47">
        <f t="shared" si="42"/>
        <v>40</v>
      </c>
      <c r="AE147" s="44">
        <f t="shared" si="46"/>
        <v>0</v>
      </c>
      <c r="AF147" s="45">
        <f t="shared" si="56"/>
        <v>0</v>
      </c>
      <c r="AG147" s="46">
        <f t="shared" si="47"/>
        <v>0</v>
      </c>
      <c r="AH147" s="47">
        <f t="shared" si="47"/>
        <v>0</v>
      </c>
      <c r="AI147" s="48">
        <v>8900</v>
      </c>
      <c r="AJ147" s="48">
        <f t="shared" si="48"/>
        <v>418300</v>
      </c>
      <c r="AK147" s="49">
        <f t="shared" si="41"/>
        <v>356000</v>
      </c>
      <c r="AL147" s="49">
        <f>VLOOKUP(B147,'[3]Tranche 1 Actual 2024'!$B$12:$S$367,18,FALSE)</f>
        <v>130830</v>
      </c>
      <c r="AM147" s="49">
        <f>VLOOKUP(B147,'[3]Tranche 2 Actual 2024'!$B$12:$U$343,20,FALSE)</f>
        <v>130830</v>
      </c>
      <c r="AN147" s="49">
        <f t="shared" si="49"/>
        <v>94340</v>
      </c>
      <c r="AO147" s="50">
        <f t="shared" si="57"/>
        <v>0</v>
      </c>
      <c r="AP147" s="51">
        <f t="shared" si="50"/>
        <v>0</v>
      </c>
      <c r="AQ147" s="52">
        <f t="shared" si="51"/>
        <v>0</v>
      </c>
      <c r="AR147" s="47">
        <f t="shared" si="52"/>
        <v>0</v>
      </c>
      <c r="AS147" s="53">
        <f t="shared" si="53"/>
        <v>62300</v>
      </c>
      <c r="AT147" s="49"/>
      <c r="AU147" s="49">
        <f t="shared" si="44"/>
        <v>94340</v>
      </c>
      <c r="AV147" s="54">
        <f t="shared" si="45"/>
        <v>94340</v>
      </c>
      <c r="AW147" s="55"/>
      <c r="AX147" s="56">
        <f t="shared" si="40"/>
        <v>0</v>
      </c>
      <c r="AY147" s="57">
        <f t="shared" si="40"/>
        <v>0</v>
      </c>
      <c r="AZ147" s="47">
        <f t="shared" si="40"/>
        <v>0</v>
      </c>
      <c r="BA147" s="53">
        <f t="shared" si="40"/>
        <v>62300</v>
      </c>
      <c r="BB147" s="81">
        <f t="shared" si="54"/>
        <v>418300</v>
      </c>
      <c r="BC147" s="58" t="s">
        <v>1825</v>
      </c>
    </row>
    <row r="148" spans="1:55" s="38" customFormat="1" ht="12.75" x14ac:dyDescent="0.2">
      <c r="A148" s="39">
        <f t="shared" si="55"/>
        <v>137</v>
      </c>
      <c r="B148" s="40" t="s">
        <v>606</v>
      </c>
      <c r="C148" s="41" t="s">
        <v>607</v>
      </c>
      <c r="D148" s="41" t="s">
        <v>43</v>
      </c>
      <c r="E148" s="41" t="s">
        <v>1838</v>
      </c>
      <c r="F148" s="41" t="s">
        <v>345</v>
      </c>
      <c r="G148" s="41" t="s">
        <v>45</v>
      </c>
      <c r="H148" s="41" t="s">
        <v>46</v>
      </c>
      <c r="I148" s="41" t="s">
        <v>527</v>
      </c>
      <c r="J148" s="41" t="s">
        <v>528</v>
      </c>
      <c r="K148" s="41" t="s">
        <v>608</v>
      </c>
      <c r="L148" s="41" t="s">
        <v>609</v>
      </c>
      <c r="M148" s="41" t="s">
        <v>3</v>
      </c>
      <c r="N148" s="42" t="s">
        <v>51</v>
      </c>
      <c r="O148" s="41" t="s">
        <v>52</v>
      </c>
      <c r="P148" s="43">
        <v>69</v>
      </c>
      <c r="Q148" s="44">
        <v>69</v>
      </c>
      <c r="R148" s="45">
        <f>VLOOKUP(B148,'[2]School Detailed Data'!A$11:CF$440,84,FALSE)</f>
        <v>69</v>
      </c>
      <c r="S148" s="46">
        <v>69</v>
      </c>
      <c r="T148" s="47">
        <v>69</v>
      </c>
      <c r="U148" s="43">
        <v>9</v>
      </c>
      <c r="V148" s="44">
        <f>VLOOKUP(B148,'[3]PS T3 1st New BRN'!$B$12:$S$104,18,FALSE)</f>
        <v>8</v>
      </c>
      <c r="W148" s="45">
        <f>VLOOKUP(B148,'[2]Student Without BRN'!Z$2:AB$431,3,FALSE)</f>
        <v>8</v>
      </c>
      <c r="X148" s="46">
        <v>8</v>
      </c>
      <c r="Y148" s="47">
        <v>8</v>
      </c>
      <c r="Z148" s="43">
        <f t="shared" si="43"/>
        <v>60</v>
      </c>
      <c r="AA148" s="44">
        <f t="shared" si="43"/>
        <v>61</v>
      </c>
      <c r="AB148" s="45">
        <f t="shared" si="43"/>
        <v>61</v>
      </c>
      <c r="AC148" s="46">
        <f t="shared" si="43"/>
        <v>61</v>
      </c>
      <c r="AD148" s="47">
        <f t="shared" si="42"/>
        <v>61</v>
      </c>
      <c r="AE148" s="44">
        <f t="shared" si="46"/>
        <v>1</v>
      </c>
      <c r="AF148" s="45">
        <f>AB148-AA148</f>
        <v>0</v>
      </c>
      <c r="AG148" s="46">
        <f t="shared" si="47"/>
        <v>0</v>
      </c>
      <c r="AH148" s="47">
        <f t="shared" si="47"/>
        <v>0</v>
      </c>
      <c r="AI148" s="48">
        <v>8900</v>
      </c>
      <c r="AJ148" s="48">
        <f t="shared" si="48"/>
        <v>614100</v>
      </c>
      <c r="AK148" s="49">
        <f t="shared" si="41"/>
        <v>534000</v>
      </c>
      <c r="AL148" s="49">
        <f>VLOOKUP(B148,'[3]Tranche 1 Actual 2024'!$B$12:$S$367,18,FALSE)</f>
        <v>186900</v>
      </c>
      <c r="AM148" s="49"/>
      <c r="AN148" s="49">
        <f t="shared" si="49"/>
        <v>347100</v>
      </c>
      <c r="AO148" s="50">
        <f t="shared" si="57"/>
        <v>8900</v>
      </c>
      <c r="AP148" s="51">
        <f t="shared" si="50"/>
        <v>0</v>
      </c>
      <c r="AQ148" s="52">
        <f t="shared" si="51"/>
        <v>0</v>
      </c>
      <c r="AR148" s="47">
        <f t="shared" si="52"/>
        <v>0</v>
      </c>
      <c r="AS148" s="53">
        <f t="shared" si="53"/>
        <v>71200</v>
      </c>
      <c r="AT148" s="49"/>
      <c r="AU148" s="49">
        <f t="shared" si="44"/>
        <v>347100</v>
      </c>
      <c r="AV148" s="54">
        <f t="shared" si="45"/>
        <v>347100</v>
      </c>
      <c r="AW148" s="55">
        <f>IF(AO148&gt;=0,AO148,0)</f>
        <v>8900</v>
      </c>
      <c r="AX148" s="56">
        <f t="shared" si="40"/>
        <v>0</v>
      </c>
      <c r="AY148" s="57">
        <f t="shared" si="40"/>
        <v>0</v>
      </c>
      <c r="AZ148" s="47">
        <f t="shared" si="40"/>
        <v>0</v>
      </c>
      <c r="BA148" s="53">
        <f t="shared" si="40"/>
        <v>71200</v>
      </c>
      <c r="BB148" s="81">
        <f t="shared" si="54"/>
        <v>614100</v>
      </c>
      <c r="BC148" s="58" t="s">
        <v>1829</v>
      </c>
    </row>
    <row r="149" spans="1:55" s="38" customFormat="1" ht="12.75" x14ac:dyDescent="0.2">
      <c r="A149" s="39">
        <f t="shared" si="55"/>
        <v>138</v>
      </c>
      <c r="B149" s="40" t="s">
        <v>610</v>
      </c>
      <c r="C149" s="41" t="s">
        <v>611</v>
      </c>
      <c r="D149" s="41" t="s">
        <v>43</v>
      </c>
      <c r="E149" s="41" t="s">
        <v>1839</v>
      </c>
      <c r="F149" s="41" t="s">
        <v>526</v>
      </c>
      <c r="G149" s="41" t="s">
        <v>58</v>
      </c>
      <c r="H149" s="41" t="s">
        <v>59</v>
      </c>
      <c r="I149" s="41" t="s">
        <v>612</v>
      </c>
      <c r="J149" s="41" t="s">
        <v>528</v>
      </c>
      <c r="K149" s="41" t="s">
        <v>613</v>
      </c>
      <c r="L149" s="41" t="s">
        <v>614</v>
      </c>
      <c r="M149" s="41" t="s">
        <v>3</v>
      </c>
      <c r="N149" s="42" t="s">
        <v>51</v>
      </c>
      <c r="O149" s="41" t="s">
        <v>52</v>
      </c>
      <c r="P149" s="43">
        <v>126</v>
      </c>
      <c r="Q149" s="44">
        <f>VLOOKUP(B149,'[2]School Detailed Data'!A$11:CF$439,84,FALSE)</f>
        <v>126</v>
      </c>
      <c r="R149" s="45">
        <f>VLOOKUP(B149,'[2]School Detailed Data'!A$11:CF$440,84,FALSE)</f>
        <v>126</v>
      </c>
      <c r="S149" s="46">
        <v>126</v>
      </c>
      <c r="T149" s="47">
        <v>126</v>
      </c>
      <c r="U149" s="43">
        <v>47</v>
      </c>
      <c r="V149" s="44">
        <f>VLOOKUP(B149,'[2]School Detailed Data'!A$11:CJ$440,88,FALSE)</f>
        <v>61</v>
      </c>
      <c r="W149" s="45">
        <f>VLOOKUP(B149,'[2]Student Without BRN'!Z$2:AB$431,3,FALSE)</f>
        <v>47</v>
      </c>
      <c r="X149" s="46">
        <v>40</v>
      </c>
      <c r="Y149" s="47">
        <v>40</v>
      </c>
      <c r="Z149" s="43">
        <f t="shared" si="43"/>
        <v>79</v>
      </c>
      <c r="AA149" s="44">
        <f t="shared" si="43"/>
        <v>65</v>
      </c>
      <c r="AB149" s="45">
        <f t="shared" si="43"/>
        <v>79</v>
      </c>
      <c r="AC149" s="46">
        <f t="shared" si="43"/>
        <v>86</v>
      </c>
      <c r="AD149" s="47">
        <f t="shared" si="42"/>
        <v>86</v>
      </c>
      <c r="AE149" s="44">
        <f t="shared" si="46"/>
        <v>-14</v>
      </c>
      <c r="AF149" s="45">
        <f>AB149-Z149</f>
        <v>0</v>
      </c>
      <c r="AG149" s="46">
        <f t="shared" si="47"/>
        <v>7</v>
      </c>
      <c r="AH149" s="47">
        <f t="shared" si="47"/>
        <v>0</v>
      </c>
      <c r="AI149" s="48">
        <v>8900</v>
      </c>
      <c r="AJ149" s="48">
        <f t="shared" si="48"/>
        <v>1121400</v>
      </c>
      <c r="AK149" s="49">
        <f t="shared" si="41"/>
        <v>703100</v>
      </c>
      <c r="AL149" s="49">
        <f>VLOOKUP(B149,'[3]Tranche 1 Actual 2024'!$B$12:$S$367,18,FALSE)</f>
        <v>333750</v>
      </c>
      <c r="AM149" s="49">
        <f>VLOOKUP(B149,'[3]Tranche 2 Actual 2024'!$B$12:$U$343,20,FALSE)</f>
        <v>333750</v>
      </c>
      <c r="AN149" s="49">
        <f t="shared" si="49"/>
        <v>35600</v>
      </c>
      <c r="AO149" s="50">
        <f t="shared" si="57"/>
        <v>-124600</v>
      </c>
      <c r="AP149" s="51">
        <f t="shared" si="50"/>
        <v>0</v>
      </c>
      <c r="AQ149" s="52">
        <f t="shared" si="51"/>
        <v>62300</v>
      </c>
      <c r="AR149" s="47">
        <f t="shared" si="52"/>
        <v>0</v>
      </c>
      <c r="AS149" s="53">
        <f t="shared" si="53"/>
        <v>356000</v>
      </c>
      <c r="AT149" s="49"/>
      <c r="AU149" s="49">
        <f t="shared" si="44"/>
        <v>35600</v>
      </c>
      <c r="AV149" s="54">
        <f t="shared" si="45"/>
        <v>35600</v>
      </c>
      <c r="AW149" s="55"/>
      <c r="AX149" s="56">
        <f t="shared" si="40"/>
        <v>0</v>
      </c>
      <c r="AY149" s="57">
        <f t="shared" si="40"/>
        <v>62300</v>
      </c>
      <c r="AZ149" s="47">
        <f t="shared" si="40"/>
        <v>0</v>
      </c>
      <c r="BA149" s="53">
        <f t="shared" si="40"/>
        <v>356000</v>
      </c>
      <c r="BB149" s="81">
        <f t="shared" si="54"/>
        <v>1121400</v>
      </c>
      <c r="BC149" s="58" t="s">
        <v>1825</v>
      </c>
    </row>
    <row r="150" spans="1:55" s="38" customFormat="1" ht="12.75" x14ac:dyDescent="0.2">
      <c r="A150" s="39">
        <f t="shared" si="55"/>
        <v>139</v>
      </c>
      <c r="B150" s="40" t="s">
        <v>615</v>
      </c>
      <c r="C150" s="41" t="s">
        <v>616</v>
      </c>
      <c r="D150" s="41" t="s">
        <v>43</v>
      </c>
      <c r="E150" s="41" t="s">
        <v>1824</v>
      </c>
      <c r="F150" s="41" t="s">
        <v>44</v>
      </c>
      <c r="G150" s="41" t="s">
        <v>45</v>
      </c>
      <c r="H150" s="41" t="s">
        <v>46</v>
      </c>
      <c r="I150" s="41" t="s">
        <v>612</v>
      </c>
      <c r="J150" s="41" t="s">
        <v>528</v>
      </c>
      <c r="K150" s="41" t="s">
        <v>617</v>
      </c>
      <c r="L150" s="41" t="s">
        <v>618</v>
      </c>
      <c r="M150" s="41" t="s">
        <v>3</v>
      </c>
      <c r="N150" s="42" t="s">
        <v>51</v>
      </c>
      <c r="O150" s="41" t="s">
        <v>52</v>
      </c>
      <c r="P150" s="43">
        <v>193</v>
      </c>
      <c r="Q150" s="44">
        <v>193</v>
      </c>
      <c r="R150" s="45">
        <f>VLOOKUP(B150,'[2]School Detailed Data'!A$11:CF$440,84,FALSE)</f>
        <v>192</v>
      </c>
      <c r="S150" s="46">
        <v>192</v>
      </c>
      <c r="T150" s="47">
        <v>192</v>
      </c>
      <c r="U150" s="43">
        <v>120</v>
      </c>
      <c r="V150" s="44">
        <f>VLOOKUP(B150,'[3]PS T3 1st New BRN'!$B$12:$S$104,18,FALSE)</f>
        <v>85</v>
      </c>
      <c r="W150" s="45">
        <f>VLOOKUP(B150,'[2]Student Without BRN'!Z$2:AB$431,3,FALSE)</f>
        <v>85</v>
      </c>
      <c r="X150" s="46">
        <v>85</v>
      </c>
      <c r="Y150" s="47">
        <v>85</v>
      </c>
      <c r="Z150" s="43">
        <f t="shared" si="43"/>
        <v>73</v>
      </c>
      <c r="AA150" s="44">
        <f t="shared" si="43"/>
        <v>108</v>
      </c>
      <c r="AB150" s="45">
        <f t="shared" si="43"/>
        <v>107</v>
      </c>
      <c r="AC150" s="46">
        <f t="shared" si="43"/>
        <v>107</v>
      </c>
      <c r="AD150" s="47">
        <f t="shared" si="42"/>
        <v>107</v>
      </c>
      <c r="AE150" s="44">
        <f t="shared" si="46"/>
        <v>35</v>
      </c>
      <c r="AF150" s="45">
        <f>AB150-AA150</f>
        <v>-1</v>
      </c>
      <c r="AG150" s="46">
        <f t="shared" si="47"/>
        <v>0</v>
      </c>
      <c r="AH150" s="47">
        <f t="shared" si="47"/>
        <v>0</v>
      </c>
      <c r="AI150" s="48">
        <v>8900</v>
      </c>
      <c r="AJ150" s="48">
        <f t="shared" si="48"/>
        <v>1708800</v>
      </c>
      <c r="AK150" s="49">
        <f t="shared" si="41"/>
        <v>649700</v>
      </c>
      <c r="AL150" s="49">
        <f>VLOOKUP(B150,'[3]Tranche 1 Actual 2024'!$B$12:$S$367,18,FALSE)</f>
        <v>293700</v>
      </c>
      <c r="AM150" s="49">
        <f>VLOOKUP(B150,'[3]Tranche 2 Actual 2024'!$B$12:$U$343,20,FALSE)</f>
        <v>293700</v>
      </c>
      <c r="AN150" s="49">
        <f t="shared" si="49"/>
        <v>62300</v>
      </c>
      <c r="AO150" s="50">
        <f t="shared" si="57"/>
        <v>311500</v>
      </c>
      <c r="AP150" s="51">
        <f t="shared" si="50"/>
        <v>-8900</v>
      </c>
      <c r="AQ150" s="52">
        <f t="shared" si="51"/>
        <v>0</v>
      </c>
      <c r="AR150" s="47">
        <f t="shared" si="52"/>
        <v>0</v>
      </c>
      <c r="AS150" s="53">
        <f t="shared" si="53"/>
        <v>747600</v>
      </c>
      <c r="AT150" s="49"/>
      <c r="AU150" s="49">
        <f t="shared" si="44"/>
        <v>62300</v>
      </c>
      <c r="AV150" s="54">
        <f t="shared" si="45"/>
        <v>62300</v>
      </c>
      <c r="AW150" s="55">
        <f>IF(AO150&gt;=0,AO150,0)</f>
        <v>311500</v>
      </c>
      <c r="AX150" s="56">
        <f t="shared" si="40"/>
        <v>0</v>
      </c>
      <c r="AY150" s="57">
        <f t="shared" si="40"/>
        <v>0</v>
      </c>
      <c r="AZ150" s="47">
        <f t="shared" si="40"/>
        <v>0</v>
      </c>
      <c r="BA150" s="53">
        <f t="shared" si="40"/>
        <v>747600</v>
      </c>
      <c r="BB150" s="81">
        <f t="shared" si="54"/>
        <v>1708800</v>
      </c>
      <c r="BC150" s="58" t="s">
        <v>1825</v>
      </c>
    </row>
    <row r="151" spans="1:55" s="38" customFormat="1" ht="12.75" x14ac:dyDescent="0.2">
      <c r="A151" s="39">
        <f t="shared" si="55"/>
        <v>140</v>
      </c>
      <c r="B151" s="40" t="s">
        <v>619</v>
      </c>
      <c r="C151" s="41" t="s">
        <v>620</v>
      </c>
      <c r="D151" s="41" t="s">
        <v>43</v>
      </c>
      <c r="E151" s="41" t="s">
        <v>1839</v>
      </c>
      <c r="F151" s="41" t="s">
        <v>526</v>
      </c>
      <c r="G151" s="41" t="s">
        <v>58</v>
      </c>
      <c r="H151" s="41" t="s">
        <v>59</v>
      </c>
      <c r="I151" s="41" t="s">
        <v>612</v>
      </c>
      <c r="J151" s="41" t="s">
        <v>528</v>
      </c>
      <c r="K151" s="41" t="s">
        <v>621</v>
      </c>
      <c r="L151" s="41" t="s">
        <v>622</v>
      </c>
      <c r="M151" s="41" t="s">
        <v>3</v>
      </c>
      <c r="N151" s="42" t="s">
        <v>51</v>
      </c>
      <c r="O151" s="41" t="s">
        <v>52</v>
      </c>
      <c r="P151" s="43">
        <v>238</v>
      </c>
      <c r="Q151" s="44">
        <f>VLOOKUP(B151,'[2]School Detailed Data'!A$11:CF$439,84,FALSE)</f>
        <v>237</v>
      </c>
      <c r="R151" s="45">
        <f>VLOOKUP(B151,'[2]School Detailed Data'!A$11:CF$440,84,FALSE)</f>
        <v>237</v>
      </c>
      <c r="S151" s="46">
        <v>237</v>
      </c>
      <c r="T151" s="47">
        <v>237</v>
      </c>
      <c r="U151" s="43">
        <v>33</v>
      </c>
      <c r="V151" s="44">
        <f>VLOOKUP(B151,'[2]School Detailed Data'!A$11:CJ$440,88,FALSE)</f>
        <v>52</v>
      </c>
      <c r="W151" s="45">
        <f>VLOOKUP(B151,'[2]Student Without BRN'!Z$2:AB$431,3,FALSE)</f>
        <v>33</v>
      </c>
      <c r="X151" s="46">
        <v>33</v>
      </c>
      <c r="Y151" s="47">
        <v>33</v>
      </c>
      <c r="Z151" s="43">
        <f t="shared" si="43"/>
        <v>205</v>
      </c>
      <c r="AA151" s="44">
        <f t="shared" si="43"/>
        <v>185</v>
      </c>
      <c r="AB151" s="45">
        <f t="shared" si="43"/>
        <v>204</v>
      </c>
      <c r="AC151" s="46">
        <f t="shared" si="43"/>
        <v>204</v>
      </c>
      <c r="AD151" s="47">
        <f t="shared" si="42"/>
        <v>204</v>
      </c>
      <c r="AE151" s="44">
        <f t="shared" si="46"/>
        <v>-20</v>
      </c>
      <c r="AF151" s="45">
        <f t="shared" si="56"/>
        <v>-1</v>
      </c>
      <c r="AG151" s="46">
        <f t="shared" si="47"/>
        <v>0</v>
      </c>
      <c r="AH151" s="47">
        <f t="shared" si="47"/>
        <v>0</v>
      </c>
      <c r="AI151" s="48">
        <v>8900</v>
      </c>
      <c r="AJ151" s="48">
        <f t="shared" si="48"/>
        <v>2109300</v>
      </c>
      <c r="AK151" s="49">
        <f t="shared" si="41"/>
        <v>1824500</v>
      </c>
      <c r="AL151" s="49">
        <f>VLOOKUP(B151,'[3]Tranche 1 Actual 2024'!$B$12:$S$367,18,FALSE)</f>
        <v>659490</v>
      </c>
      <c r="AM151" s="49">
        <f>VLOOKUP(B151,'[3]Tranche 2 Actual 2024'!$B$12:$U$343,20,FALSE)</f>
        <v>659490</v>
      </c>
      <c r="AN151" s="49">
        <f t="shared" si="49"/>
        <v>505520</v>
      </c>
      <c r="AO151" s="50">
        <f t="shared" si="57"/>
        <v>-178000</v>
      </c>
      <c r="AP151" s="51">
        <f t="shared" si="50"/>
        <v>-8900</v>
      </c>
      <c r="AQ151" s="52">
        <f t="shared" si="51"/>
        <v>0</v>
      </c>
      <c r="AR151" s="47">
        <f t="shared" si="52"/>
        <v>0</v>
      </c>
      <c r="AS151" s="53">
        <f t="shared" si="53"/>
        <v>284800</v>
      </c>
      <c r="AT151" s="49"/>
      <c r="AU151" s="49">
        <f t="shared" si="44"/>
        <v>505520</v>
      </c>
      <c r="AV151" s="54">
        <f t="shared" si="45"/>
        <v>505520</v>
      </c>
      <c r="AW151" s="55"/>
      <c r="AX151" s="56">
        <f t="shared" si="40"/>
        <v>0</v>
      </c>
      <c r="AY151" s="57">
        <f t="shared" si="40"/>
        <v>0</v>
      </c>
      <c r="AZ151" s="47">
        <f t="shared" si="40"/>
        <v>0</v>
      </c>
      <c r="BA151" s="53">
        <f t="shared" si="40"/>
        <v>284800</v>
      </c>
      <c r="BB151" s="81">
        <f t="shared" si="54"/>
        <v>2109300</v>
      </c>
      <c r="BC151" s="58" t="s">
        <v>1825</v>
      </c>
    </row>
    <row r="152" spans="1:55" s="38" customFormat="1" ht="12.75" x14ac:dyDescent="0.2">
      <c r="A152" s="39">
        <f t="shared" si="55"/>
        <v>141</v>
      </c>
      <c r="B152" s="40" t="s">
        <v>623</v>
      </c>
      <c r="C152" s="41" t="s">
        <v>624</v>
      </c>
      <c r="D152" s="41" t="s">
        <v>56</v>
      </c>
      <c r="E152" s="41" t="s">
        <v>1839</v>
      </c>
      <c r="F152" s="41" t="s">
        <v>526</v>
      </c>
      <c r="G152" s="41" t="s">
        <v>58</v>
      </c>
      <c r="H152" s="41" t="s">
        <v>59</v>
      </c>
      <c r="I152" s="41" t="s">
        <v>612</v>
      </c>
      <c r="J152" s="41" t="s">
        <v>528</v>
      </c>
      <c r="K152" s="41" t="s">
        <v>625</v>
      </c>
      <c r="L152" s="41" t="s">
        <v>626</v>
      </c>
      <c r="M152" s="41" t="s">
        <v>3</v>
      </c>
      <c r="N152" s="42" t="s">
        <v>51</v>
      </c>
      <c r="O152" s="41" t="s">
        <v>52</v>
      </c>
      <c r="P152" s="43">
        <v>36</v>
      </c>
      <c r="Q152" s="44">
        <f>VLOOKUP(B152,'[2]School Detailed Data'!A$11:CF$439,84,FALSE)</f>
        <v>36</v>
      </c>
      <c r="R152" s="45">
        <f>VLOOKUP(B152,'[2]School Detailed Data'!A$11:CF$440,84,FALSE)</f>
        <v>36</v>
      </c>
      <c r="S152" s="46">
        <v>36</v>
      </c>
      <c r="T152" s="47">
        <v>36</v>
      </c>
      <c r="U152" s="43">
        <v>10</v>
      </c>
      <c r="V152" s="44">
        <f>VLOOKUP(B152,'[2]School Detailed Data'!A$11:CJ$440,88,FALSE)</f>
        <v>11</v>
      </c>
      <c r="W152" s="45">
        <f>VLOOKUP(B152,'[2]Student Without BRN'!Z$2:AB$431,3,FALSE)</f>
        <v>10</v>
      </c>
      <c r="X152" s="46">
        <v>10</v>
      </c>
      <c r="Y152" s="47">
        <v>10</v>
      </c>
      <c r="Z152" s="43">
        <f t="shared" si="43"/>
        <v>26</v>
      </c>
      <c r="AA152" s="44">
        <f t="shared" si="43"/>
        <v>25</v>
      </c>
      <c r="AB152" s="45">
        <f t="shared" si="43"/>
        <v>26</v>
      </c>
      <c r="AC152" s="46">
        <f t="shared" si="43"/>
        <v>26</v>
      </c>
      <c r="AD152" s="47">
        <f t="shared" si="42"/>
        <v>26</v>
      </c>
      <c r="AE152" s="44">
        <f t="shared" si="46"/>
        <v>-1</v>
      </c>
      <c r="AF152" s="45">
        <f t="shared" si="56"/>
        <v>0</v>
      </c>
      <c r="AG152" s="46">
        <f t="shared" si="47"/>
        <v>0</v>
      </c>
      <c r="AH152" s="47">
        <f t="shared" si="47"/>
        <v>0</v>
      </c>
      <c r="AI152" s="48">
        <v>8900</v>
      </c>
      <c r="AJ152" s="48">
        <f t="shared" si="48"/>
        <v>320400</v>
      </c>
      <c r="AK152" s="49">
        <f t="shared" si="41"/>
        <v>231400</v>
      </c>
      <c r="AL152" s="49">
        <f>VLOOKUP(B152,'[3]Tranche 1 Actual 2024'!$B$12:$S$367,18,FALSE)</f>
        <v>90780</v>
      </c>
      <c r="AM152" s="49">
        <f>VLOOKUP(B152,'[3]Tranche 2 Actual 2024'!$B$12:$U$343,20,FALSE)</f>
        <v>90780</v>
      </c>
      <c r="AN152" s="49">
        <f t="shared" si="49"/>
        <v>49840</v>
      </c>
      <c r="AO152" s="50">
        <f t="shared" si="57"/>
        <v>-8900</v>
      </c>
      <c r="AP152" s="51">
        <f t="shared" si="50"/>
        <v>0</v>
      </c>
      <c r="AQ152" s="52">
        <f t="shared" si="51"/>
        <v>0</v>
      </c>
      <c r="AR152" s="47">
        <f t="shared" si="52"/>
        <v>0</v>
      </c>
      <c r="AS152" s="53">
        <f t="shared" si="53"/>
        <v>89000</v>
      </c>
      <c r="AT152" s="49"/>
      <c r="AU152" s="49">
        <f t="shared" si="44"/>
        <v>49840</v>
      </c>
      <c r="AV152" s="54">
        <f t="shared" si="45"/>
        <v>49840</v>
      </c>
      <c r="AW152" s="55"/>
      <c r="AX152" s="56">
        <f t="shared" si="40"/>
        <v>0</v>
      </c>
      <c r="AY152" s="57">
        <f t="shared" si="40"/>
        <v>0</v>
      </c>
      <c r="AZ152" s="47">
        <f t="shared" si="40"/>
        <v>0</v>
      </c>
      <c r="BA152" s="53">
        <f t="shared" si="40"/>
        <v>89000</v>
      </c>
      <c r="BB152" s="81">
        <f t="shared" si="54"/>
        <v>320400</v>
      </c>
      <c r="BC152" s="58" t="s">
        <v>1825</v>
      </c>
    </row>
    <row r="153" spans="1:55" s="38" customFormat="1" ht="12.75" x14ac:dyDescent="0.2">
      <c r="A153" s="39">
        <f t="shared" si="55"/>
        <v>142</v>
      </c>
      <c r="B153" s="40" t="s">
        <v>627</v>
      </c>
      <c r="C153" s="41" t="s">
        <v>628</v>
      </c>
      <c r="D153" s="41" t="s">
        <v>43</v>
      </c>
      <c r="E153" s="41" t="s">
        <v>1839</v>
      </c>
      <c r="F153" s="41" t="s">
        <v>526</v>
      </c>
      <c r="G153" s="41" t="s">
        <v>58</v>
      </c>
      <c r="H153" s="41" t="s">
        <v>59</v>
      </c>
      <c r="I153" s="41" t="s">
        <v>612</v>
      </c>
      <c r="J153" s="41" t="s">
        <v>528</v>
      </c>
      <c r="K153" s="41" t="s">
        <v>629</v>
      </c>
      <c r="L153" s="41" t="s">
        <v>630</v>
      </c>
      <c r="M153" s="41" t="s">
        <v>3</v>
      </c>
      <c r="N153" s="42" t="s">
        <v>51</v>
      </c>
      <c r="O153" s="41" t="s">
        <v>52</v>
      </c>
      <c r="P153" s="43">
        <v>118</v>
      </c>
      <c r="Q153" s="44">
        <v>118</v>
      </c>
      <c r="R153" s="45">
        <f>VLOOKUP(B153,'[2]School Detailed Data'!A$11:CF$440,84,FALSE)</f>
        <v>118</v>
      </c>
      <c r="S153" s="46">
        <v>118</v>
      </c>
      <c r="T153" s="47">
        <v>118</v>
      </c>
      <c r="U153" s="43">
        <v>25</v>
      </c>
      <c r="V153" s="44">
        <f>VLOOKUP(B153,'[3]PS T3 1st New BRN'!$B$12:$S$104,18,FALSE)</f>
        <v>10</v>
      </c>
      <c r="W153" s="45">
        <f>VLOOKUP(B153,'[2]Student Without BRN'!Z$2:AB$431,3,FALSE)</f>
        <v>10</v>
      </c>
      <c r="X153" s="46">
        <v>10</v>
      </c>
      <c r="Y153" s="47">
        <v>10</v>
      </c>
      <c r="Z153" s="43">
        <f t="shared" si="43"/>
        <v>93</v>
      </c>
      <c r="AA153" s="44">
        <f t="shared" si="43"/>
        <v>108</v>
      </c>
      <c r="AB153" s="45">
        <f t="shared" si="43"/>
        <v>108</v>
      </c>
      <c r="AC153" s="46">
        <f t="shared" si="43"/>
        <v>108</v>
      </c>
      <c r="AD153" s="47">
        <f t="shared" si="42"/>
        <v>108</v>
      </c>
      <c r="AE153" s="44">
        <f t="shared" si="46"/>
        <v>15</v>
      </c>
      <c r="AF153" s="45">
        <f>AB153-AA153</f>
        <v>0</v>
      </c>
      <c r="AG153" s="46">
        <f t="shared" si="47"/>
        <v>0</v>
      </c>
      <c r="AH153" s="47">
        <f t="shared" si="47"/>
        <v>0</v>
      </c>
      <c r="AI153" s="48">
        <v>8900</v>
      </c>
      <c r="AJ153" s="48">
        <f t="shared" si="48"/>
        <v>1050200</v>
      </c>
      <c r="AK153" s="49">
        <f t="shared" si="41"/>
        <v>827700</v>
      </c>
      <c r="AL153" s="49">
        <f>VLOOKUP(B153,'[3]Tranche 1 Actual 2024'!$B$12:$S$367,18,FALSE)</f>
        <v>312390</v>
      </c>
      <c r="AM153" s="49">
        <f>VLOOKUP(B153,'[3]Tranche 2 Actual 2024'!$B$12:$U$343,20,FALSE)</f>
        <v>312390</v>
      </c>
      <c r="AN153" s="49">
        <f t="shared" si="49"/>
        <v>202920</v>
      </c>
      <c r="AO153" s="50">
        <f t="shared" si="57"/>
        <v>133500</v>
      </c>
      <c r="AP153" s="51">
        <f t="shared" si="50"/>
        <v>0</v>
      </c>
      <c r="AQ153" s="52">
        <f t="shared" si="51"/>
        <v>0</v>
      </c>
      <c r="AR153" s="47">
        <f t="shared" si="52"/>
        <v>0</v>
      </c>
      <c r="AS153" s="53">
        <f t="shared" si="53"/>
        <v>89000</v>
      </c>
      <c r="AT153" s="49"/>
      <c r="AU153" s="49">
        <f t="shared" si="44"/>
        <v>202920</v>
      </c>
      <c r="AV153" s="54">
        <f t="shared" si="45"/>
        <v>202920</v>
      </c>
      <c r="AW153" s="55">
        <f>IF(AO153&gt;=0,AO153,0)</f>
        <v>133500</v>
      </c>
      <c r="AX153" s="56">
        <f t="shared" si="40"/>
        <v>0</v>
      </c>
      <c r="AY153" s="57">
        <f t="shared" si="40"/>
        <v>0</v>
      </c>
      <c r="AZ153" s="47">
        <f t="shared" si="40"/>
        <v>0</v>
      </c>
      <c r="BA153" s="53">
        <f t="shared" si="40"/>
        <v>89000</v>
      </c>
      <c r="BB153" s="81">
        <f t="shared" si="54"/>
        <v>1050200</v>
      </c>
      <c r="BC153" s="58" t="s">
        <v>1825</v>
      </c>
    </row>
    <row r="154" spans="1:55" s="38" customFormat="1" ht="12.75" x14ac:dyDescent="0.2">
      <c r="A154" s="39">
        <f t="shared" si="55"/>
        <v>143</v>
      </c>
      <c r="B154" s="40" t="s">
        <v>631</v>
      </c>
      <c r="C154" s="41" t="s">
        <v>632</v>
      </c>
      <c r="D154" s="41" t="s">
        <v>56</v>
      </c>
      <c r="E154" s="41" t="s">
        <v>1839</v>
      </c>
      <c r="F154" s="41" t="s">
        <v>526</v>
      </c>
      <c r="G154" s="41" t="s">
        <v>58</v>
      </c>
      <c r="H154" s="41" t="s">
        <v>59</v>
      </c>
      <c r="I154" s="41" t="s">
        <v>612</v>
      </c>
      <c r="J154" s="41" t="s">
        <v>528</v>
      </c>
      <c r="K154" s="41" t="s">
        <v>633</v>
      </c>
      <c r="L154" s="41" t="s">
        <v>634</v>
      </c>
      <c r="M154" s="41" t="s">
        <v>3</v>
      </c>
      <c r="N154" s="42" t="s">
        <v>51</v>
      </c>
      <c r="O154" s="41" t="s">
        <v>52</v>
      </c>
      <c r="P154" s="43">
        <v>97</v>
      </c>
      <c r="Q154" s="44">
        <f>VLOOKUP(B154,'[2]School Detailed Data'!A$11:CF$439,84,FALSE)</f>
        <v>97</v>
      </c>
      <c r="R154" s="45">
        <f>VLOOKUP(B154,'[2]School Detailed Data'!A$11:CF$440,84,FALSE)</f>
        <v>97</v>
      </c>
      <c r="S154" s="46">
        <v>97</v>
      </c>
      <c r="T154" s="47">
        <v>97</v>
      </c>
      <c r="U154" s="43">
        <v>10</v>
      </c>
      <c r="V154" s="44">
        <f>VLOOKUP(B154,'[2]School Detailed Data'!A$11:CJ$440,88,FALSE)</f>
        <v>16</v>
      </c>
      <c r="W154" s="45">
        <f>VLOOKUP(B154,'[2]Student Without BRN'!Z$2:AB$431,3,FALSE)</f>
        <v>10</v>
      </c>
      <c r="X154" s="46">
        <v>10</v>
      </c>
      <c r="Y154" s="47">
        <v>10</v>
      </c>
      <c r="Z154" s="43">
        <f t="shared" si="43"/>
        <v>87</v>
      </c>
      <c r="AA154" s="44">
        <f t="shared" si="43"/>
        <v>81</v>
      </c>
      <c r="AB154" s="45">
        <f t="shared" si="43"/>
        <v>87</v>
      </c>
      <c r="AC154" s="46">
        <f t="shared" si="43"/>
        <v>87</v>
      </c>
      <c r="AD154" s="47">
        <f t="shared" si="42"/>
        <v>87</v>
      </c>
      <c r="AE154" s="44">
        <f t="shared" si="46"/>
        <v>-6</v>
      </c>
      <c r="AF154" s="45">
        <f t="shared" si="56"/>
        <v>0</v>
      </c>
      <c r="AG154" s="46">
        <f t="shared" si="47"/>
        <v>0</v>
      </c>
      <c r="AH154" s="47">
        <f t="shared" si="47"/>
        <v>0</v>
      </c>
      <c r="AI154" s="48">
        <v>8900</v>
      </c>
      <c r="AJ154" s="48">
        <f t="shared" si="48"/>
        <v>863300</v>
      </c>
      <c r="AK154" s="49">
        <f t="shared" si="41"/>
        <v>774300</v>
      </c>
      <c r="AL154" s="49">
        <f>VLOOKUP(B154,'[3]Tranche 1 Actual 2024'!$B$12:$S$367,18,FALSE)</f>
        <v>296370</v>
      </c>
      <c r="AM154" s="49">
        <f>VLOOKUP(B154,'[3]Tranche 2 Actual 2024'!$B$12:$U$343,20,FALSE)</f>
        <v>296370</v>
      </c>
      <c r="AN154" s="49">
        <f t="shared" si="49"/>
        <v>181560</v>
      </c>
      <c r="AO154" s="50">
        <f t="shared" si="57"/>
        <v>-53400</v>
      </c>
      <c r="AP154" s="51">
        <f t="shared" si="50"/>
        <v>0</v>
      </c>
      <c r="AQ154" s="52">
        <f t="shared" si="51"/>
        <v>0</v>
      </c>
      <c r="AR154" s="47">
        <f t="shared" si="52"/>
        <v>0</v>
      </c>
      <c r="AS154" s="53">
        <f t="shared" si="53"/>
        <v>89000</v>
      </c>
      <c r="AT154" s="49"/>
      <c r="AU154" s="49">
        <f t="shared" si="44"/>
        <v>181560</v>
      </c>
      <c r="AV154" s="54">
        <f t="shared" si="45"/>
        <v>181560</v>
      </c>
      <c r="AW154" s="55"/>
      <c r="AX154" s="56">
        <f t="shared" si="40"/>
        <v>0</v>
      </c>
      <c r="AY154" s="57">
        <f t="shared" si="40"/>
        <v>0</v>
      </c>
      <c r="AZ154" s="47">
        <f t="shared" si="40"/>
        <v>0</v>
      </c>
      <c r="BA154" s="53">
        <f t="shared" si="40"/>
        <v>89000</v>
      </c>
      <c r="BB154" s="81">
        <f t="shared" si="54"/>
        <v>863300</v>
      </c>
      <c r="BC154" s="58" t="s">
        <v>1825</v>
      </c>
    </row>
    <row r="155" spans="1:55" s="38" customFormat="1" ht="12.75" x14ac:dyDescent="0.2">
      <c r="A155" s="39">
        <f t="shared" si="55"/>
        <v>144</v>
      </c>
      <c r="B155" s="40" t="s">
        <v>635</v>
      </c>
      <c r="C155" s="41" t="s">
        <v>636</v>
      </c>
      <c r="D155" s="41" t="s">
        <v>43</v>
      </c>
      <c r="E155" s="41" t="s">
        <v>1824</v>
      </c>
      <c r="F155" s="41" t="s">
        <v>44</v>
      </c>
      <c r="G155" s="41" t="s">
        <v>45</v>
      </c>
      <c r="H155" s="41" t="s">
        <v>46</v>
      </c>
      <c r="I155" s="41" t="s">
        <v>612</v>
      </c>
      <c r="J155" s="41" t="s">
        <v>528</v>
      </c>
      <c r="K155" s="41" t="s">
        <v>637</v>
      </c>
      <c r="L155" s="41" t="s">
        <v>638</v>
      </c>
      <c r="M155" s="41" t="s">
        <v>3</v>
      </c>
      <c r="N155" s="42" t="s">
        <v>51</v>
      </c>
      <c r="O155" s="41" t="s">
        <v>52</v>
      </c>
      <c r="P155" s="43">
        <v>97</v>
      </c>
      <c r="Q155" s="44">
        <f>VLOOKUP(B155,'[2]School Detailed Data'!A$11:CF$439,84,FALSE)</f>
        <v>96</v>
      </c>
      <c r="R155" s="45">
        <f>VLOOKUP(B155,'[2]School Detailed Data'!A$11:CF$440,84,FALSE)</f>
        <v>96</v>
      </c>
      <c r="S155" s="46">
        <v>96</v>
      </c>
      <c r="T155" s="47">
        <v>96</v>
      </c>
      <c r="U155" s="43">
        <v>6</v>
      </c>
      <c r="V155" s="44">
        <f>VLOOKUP(B155,'[2]School Detailed Data'!A$11:CJ$440,88,FALSE)</f>
        <v>10</v>
      </c>
      <c r="W155" s="45">
        <f>VLOOKUP(B155,'[2]Student Without BRN'!Z$2:AB$431,3,FALSE)</f>
        <v>6</v>
      </c>
      <c r="X155" s="46">
        <v>6</v>
      </c>
      <c r="Y155" s="47">
        <v>6</v>
      </c>
      <c r="Z155" s="43">
        <f t="shared" si="43"/>
        <v>91</v>
      </c>
      <c r="AA155" s="44">
        <f t="shared" si="43"/>
        <v>86</v>
      </c>
      <c r="AB155" s="45">
        <f t="shared" si="43"/>
        <v>90</v>
      </c>
      <c r="AC155" s="46">
        <f t="shared" si="43"/>
        <v>90</v>
      </c>
      <c r="AD155" s="47">
        <f t="shared" si="42"/>
        <v>90</v>
      </c>
      <c r="AE155" s="44">
        <f t="shared" si="46"/>
        <v>-5</v>
      </c>
      <c r="AF155" s="45">
        <f t="shared" si="56"/>
        <v>-1</v>
      </c>
      <c r="AG155" s="46">
        <f t="shared" si="47"/>
        <v>0</v>
      </c>
      <c r="AH155" s="47">
        <f t="shared" si="47"/>
        <v>0</v>
      </c>
      <c r="AI155" s="48">
        <v>8900</v>
      </c>
      <c r="AJ155" s="48">
        <f t="shared" si="48"/>
        <v>854400</v>
      </c>
      <c r="AK155" s="49">
        <f t="shared" si="41"/>
        <v>809900</v>
      </c>
      <c r="AL155" s="49">
        <f>VLOOKUP(B155,'[3]Tranche 1 Actual 2024'!$B$12:$S$367,18,FALSE)</f>
        <v>242970</v>
      </c>
      <c r="AM155" s="49">
        <f>VLOOKUP(B155,'[3]Tranche 2 Actual 2024'!$B$12:$U$343,20,FALSE)</f>
        <v>242970</v>
      </c>
      <c r="AN155" s="49">
        <f t="shared" si="49"/>
        <v>323960</v>
      </c>
      <c r="AO155" s="50">
        <f t="shared" si="57"/>
        <v>-44500</v>
      </c>
      <c r="AP155" s="51">
        <f t="shared" si="50"/>
        <v>-8900</v>
      </c>
      <c r="AQ155" s="52">
        <f t="shared" si="51"/>
        <v>0</v>
      </c>
      <c r="AR155" s="47">
        <f t="shared" si="52"/>
        <v>0</v>
      </c>
      <c r="AS155" s="53">
        <f t="shared" si="53"/>
        <v>44500</v>
      </c>
      <c r="AT155" s="49"/>
      <c r="AU155" s="49">
        <f t="shared" si="44"/>
        <v>323960</v>
      </c>
      <c r="AV155" s="54">
        <f t="shared" si="45"/>
        <v>323960</v>
      </c>
      <c r="AW155" s="55"/>
      <c r="AX155" s="56">
        <f t="shared" si="40"/>
        <v>0</v>
      </c>
      <c r="AY155" s="57">
        <f t="shared" si="40"/>
        <v>0</v>
      </c>
      <c r="AZ155" s="47">
        <f t="shared" si="40"/>
        <v>0</v>
      </c>
      <c r="BA155" s="53">
        <f t="shared" si="40"/>
        <v>44500</v>
      </c>
      <c r="BB155" s="81">
        <f t="shared" si="54"/>
        <v>854400</v>
      </c>
      <c r="BC155" s="58" t="s">
        <v>1825</v>
      </c>
    </row>
    <row r="156" spans="1:55" s="38" customFormat="1" ht="12.75" x14ac:dyDescent="0.2">
      <c r="A156" s="39">
        <f t="shared" si="55"/>
        <v>145</v>
      </c>
      <c r="B156" s="40" t="s">
        <v>639</v>
      </c>
      <c r="C156" s="41" t="s">
        <v>640</v>
      </c>
      <c r="D156" s="41" t="s">
        <v>56</v>
      </c>
      <c r="E156" s="41" t="s">
        <v>1839</v>
      </c>
      <c r="F156" s="41" t="s">
        <v>526</v>
      </c>
      <c r="G156" s="41" t="s">
        <v>58</v>
      </c>
      <c r="H156" s="41" t="s">
        <v>59</v>
      </c>
      <c r="I156" s="41" t="s">
        <v>543</v>
      </c>
      <c r="J156" s="41" t="s">
        <v>528</v>
      </c>
      <c r="K156" s="41" t="s">
        <v>641</v>
      </c>
      <c r="L156" s="41" t="s">
        <v>642</v>
      </c>
      <c r="M156" s="41" t="s">
        <v>3</v>
      </c>
      <c r="N156" s="42" t="s">
        <v>51</v>
      </c>
      <c r="O156" s="41" t="s">
        <v>52</v>
      </c>
      <c r="P156" s="43">
        <v>174</v>
      </c>
      <c r="Q156" s="44">
        <v>174</v>
      </c>
      <c r="R156" s="45">
        <f>VLOOKUP(B156,'[2]School Detailed Data'!A$11:CF$440,84,FALSE)</f>
        <v>174</v>
      </c>
      <c r="S156" s="46">
        <v>174</v>
      </c>
      <c r="T156" s="47">
        <v>174</v>
      </c>
      <c r="U156" s="43">
        <v>67</v>
      </c>
      <c r="V156" s="44">
        <f>VLOOKUP(B156,'[3]PS T3 1st New BRN'!$B$12:$S$104,18,FALSE)</f>
        <v>66</v>
      </c>
      <c r="W156" s="45">
        <f>VLOOKUP(B156,'[2]Student Without BRN'!Z$2:AB$431,3,FALSE)</f>
        <v>66</v>
      </c>
      <c r="X156" s="46">
        <v>65</v>
      </c>
      <c r="Y156" s="47">
        <v>65</v>
      </c>
      <c r="Z156" s="43">
        <f t="shared" si="43"/>
        <v>107</v>
      </c>
      <c r="AA156" s="44">
        <f t="shared" si="43"/>
        <v>108</v>
      </c>
      <c r="AB156" s="45">
        <f t="shared" si="43"/>
        <v>108</v>
      </c>
      <c r="AC156" s="46">
        <f t="shared" si="43"/>
        <v>109</v>
      </c>
      <c r="AD156" s="47">
        <f t="shared" si="42"/>
        <v>109</v>
      </c>
      <c r="AE156" s="44">
        <f t="shared" si="46"/>
        <v>1</v>
      </c>
      <c r="AF156" s="45">
        <f>AB156-AA156</f>
        <v>0</v>
      </c>
      <c r="AG156" s="46">
        <f t="shared" si="47"/>
        <v>1</v>
      </c>
      <c r="AH156" s="47">
        <f t="shared" si="47"/>
        <v>0</v>
      </c>
      <c r="AI156" s="48">
        <v>8900</v>
      </c>
      <c r="AJ156" s="48">
        <f t="shared" si="48"/>
        <v>1548600</v>
      </c>
      <c r="AK156" s="49">
        <f t="shared" si="41"/>
        <v>952300</v>
      </c>
      <c r="AL156" s="49">
        <f>VLOOKUP(B156,'[3]Tranche 1 Actual 2024'!$B$12:$S$367,18,FALSE)</f>
        <v>392490</v>
      </c>
      <c r="AM156" s="49">
        <f>VLOOKUP(B156,'[3]Tranche 2 Actual 2024'!$B$12:$U$343,20,FALSE)</f>
        <v>392490</v>
      </c>
      <c r="AN156" s="49">
        <f t="shared" si="49"/>
        <v>167320</v>
      </c>
      <c r="AO156" s="50">
        <f t="shared" si="57"/>
        <v>8900</v>
      </c>
      <c r="AP156" s="51">
        <f t="shared" si="50"/>
        <v>0</v>
      </c>
      <c r="AQ156" s="52">
        <f t="shared" si="51"/>
        <v>8900</v>
      </c>
      <c r="AR156" s="47">
        <f t="shared" si="52"/>
        <v>0</v>
      </c>
      <c r="AS156" s="53">
        <f t="shared" si="53"/>
        <v>578500</v>
      </c>
      <c r="AT156" s="49"/>
      <c r="AU156" s="49">
        <f t="shared" si="44"/>
        <v>167320</v>
      </c>
      <c r="AV156" s="54">
        <f t="shared" si="45"/>
        <v>167320</v>
      </c>
      <c r="AW156" s="55">
        <f>IF(AO156&gt;=0,AO156,0)</f>
        <v>8900</v>
      </c>
      <c r="AX156" s="56">
        <f t="shared" ref="AX156:BA219" si="58">IF(AP156&gt;=0,AP156,0)</f>
        <v>0</v>
      </c>
      <c r="AY156" s="57">
        <f t="shared" si="58"/>
        <v>8900</v>
      </c>
      <c r="AZ156" s="47">
        <f t="shared" si="58"/>
        <v>0</v>
      </c>
      <c r="BA156" s="53">
        <f t="shared" si="58"/>
        <v>578500</v>
      </c>
      <c r="BB156" s="81">
        <f t="shared" si="54"/>
        <v>1548600</v>
      </c>
      <c r="BC156" s="58" t="s">
        <v>1825</v>
      </c>
    </row>
    <row r="157" spans="1:55" s="38" customFormat="1" ht="12.75" x14ac:dyDescent="0.2">
      <c r="A157" s="39">
        <f t="shared" si="55"/>
        <v>146</v>
      </c>
      <c r="B157" s="40" t="s">
        <v>643</v>
      </c>
      <c r="C157" s="41" t="s">
        <v>644</v>
      </c>
      <c r="D157" s="41" t="s">
        <v>43</v>
      </c>
      <c r="E157" s="41" t="s">
        <v>1839</v>
      </c>
      <c r="F157" s="41" t="s">
        <v>526</v>
      </c>
      <c r="G157" s="41" t="s">
        <v>58</v>
      </c>
      <c r="H157" s="41" t="s">
        <v>59</v>
      </c>
      <c r="I157" s="41" t="s">
        <v>543</v>
      </c>
      <c r="J157" s="41" t="s">
        <v>528</v>
      </c>
      <c r="K157" s="41" t="s">
        <v>645</v>
      </c>
      <c r="L157" s="41" t="s">
        <v>646</v>
      </c>
      <c r="M157" s="41" t="s">
        <v>3</v>
      </c>
      <c r="N157" s="42" t="s">
        <v>51</v>
      </c>
      <c r="O157" s="41" t="s">
        <v>52</v>
      </c>
      <c r="P157" s="43">
        <v>178</v>
      </c>
      <c r="Q157" s="44">
        <f>VLOOKUP(B157,'[2]School Detailed Data'!A$11:CF$439,84,FALSE)</f>
        <v>178</v>
      </c>
      <c r="R157" s="45">
        <f>VLOOKUP(B157,'[2]School Detailed Data'!A$11:CF$440,84,FALSE)</f>
        <v>178</v>
      </c>
      <c r="S157" s="46">
        <v>178</v>
      </c>
      <c r="T157" s="47">
        <v>178</v>
      </c>
      <c r="U157" s="43">
        <v>15</v>
      </c>
      <c r="V157" s="44">
        <f>VLOOKUP(B157,'[2]School Detailed Data'!A$11:CJ$440,88,FALSE)</f>
        <v>26</v>
      </c>
      <c r="W157" s="45">
        <f>VLOOKUP(B157,'[2]Student Without BRN'!Z$2:AB$431,3,FALSE)</f>
        <v>15</v>
      </c>
      <c r="X157" s="46">
        <v>15</v>
      </c>
      <c r="Y157" s="47">
        <v>15</v>
      </c>
      <c r="Z157" s="43">
        <f t="shared" si="43"/>
        <v>163</v>
      </c>
      <c r="AA157" s="44">
        <f t="shared" si="43"/>
        <v>152</v>
      </c>
      <c r="AB157" s="45">
        <f t="shared" si="43"/>
        <v>163</v>
      </c>
      <c r="AC157" s="46">
        <f t="shared" si="43"/>
        <v>163</v>
      </c>
      <c r="AD157" s="47">
        <f t="shared" si="42"/>
        <v>163</v>
      </c>
      <c r="AE157" s="44">
        <f t="shared" si="46"/>
        <v>-11</v>
      </c>
      <c r="AF157" s="45">
        <f t="shared" si="56"/>
        <v>0</v>
      </c>
      <c r="AG157" s="46">
        <f t="shared" si="47"/>
        <v>0</v>
      </c>
      <c r="AH157" s="47">
        <f t="shared" si="47"/>
        <v>0</v>
      </c>
      <c r="AI157" s="48">
        <v>8900</v>
      </c>
      <c r="AJ157" s="48">
        <f t="shared" si="48"/>
        <v>1584200</v>
      </c>
      <c r="AK157" s="49">
        <f t="shared" si="41"/>
        <v>1450700</v>
      </c>
      <c r="AL157" s="49">
        <f>VLOOKUP(B157,'[3]Tranche 1 Actual 2024'!$B$12:$S$367,18,FALSE)</f>
        <v>437880</v>
      </c>
      <c r="AM157" s="49">
        <f>VLOOKUP(B157,'[3]Tranche 2 Actual 2024'!$B$12:$U$343,20,FALSE)</f>
        <v>437880</v>
      </c>
      <c r="AN157" s="49">
        <f t="shared" si="49"/>
        <v>574940</v>
      </c>
      <c r="AO157" s="50">
        <f t="shared" si="57"/>
        <v>-97900</v>
      </c>
      <c r="AP157" s="51">
        <f t="shared" si="50"/>
        <v>0</v>
      </c>
      <c r="AQ157" s="52">
        <f t="shared" si="51"/>
        <v>0</v>
      </c>
      <c r="AR157" s="47">
        <f t="shared" si="52"/>
        <v>0</v>
      </c>
      <c r="AS157" s="53">
        <f t="shared" si="53"/>
        <v>133500</v>
      </c>
      <c r="AT157" s="49"/>
      <c r="AU157" s="49">
        <f t="shared" si="44"/>
        <v>574940</v>
      </c>
      <c r="AV157" s="54">
        <f t="shared" si="45"/>
        <v>574940</v>
      </c>
      <c r="AW157" s="55"/>
      <c r="AX157" s="56">
        <f t="shared" si="58"/>
        <v>0</v>
      </c>
      <c r="AY157" s="57">
        <f t="shared" si="58"/>
        <v>0</v>
      </c>
      <c r="AZ157" s="47">
        <f t="shared" si="58"/>
        <v>0</v>
      </c>
      <c r="BA157" s="53">
        <f t="shared" si="58"/>
        <v>133500</v>
      </c>
      <c r="BB157" s="81">
        <f t="shared" si="54"/>
        <v>1584200</v>
      </c>
      <c r="BC157" s="58" t="s">
        <v>1825</v>
      </c>
    </row>
    <row r="158" spans="1:55" s="38" customFormat="1" ht="12.75" x14ac:dyDescent="0.2">
      <c r="A158" s="39">
        <f t="shared" si="55"/>
        <v>147</v>
      </c>
      <c r="B158" s="40" t="s">
        <v>647</v>
      </c>
      <c r="C158" s="41" t="s">
        <v>648</v>
      </c>
      <c r="D158" s="41" t="s">
        <v>43</v>
      </c>
      <c r="E158" s="41" t="s">
        <v>1839</v>
      </c>
      <c r="F158" s="41" t="s">
        <v>526</v>
      </c>
      <c r="G158" s="41" t="s">
        <v>58</v>
      </c>
      <c r="H158" s="41" t="s">
        <v>59</v>
      </c>
      <c r="I158" s="41" t="s">
        <v>543</v>
      </c>
      <c r="J158" s="41" t="s">
        <v>528</v>
      </c>
      <c r="K158" s="41" t="s">
        <v>649</v>
      </c>
      <c r="L158" s="41" t="s">
        <v>650</v>
      </c>
      <c r="M158" s="41" t="s">
        <v>3</v>
      </c>
      <c r="N158" s="42" t="s">
        <v>53</v>
      </c>
      <c r="O158" s="41" t="s">
        <v>52</v>
      </c>
      <c r="P158" s="43">
        <v>211</v>
      </c>
      <c r="Q158" s="44">
        <f>VLOOKUP(B158,'[2]School Detailed Data'!A$11:CF$439,84,FALSE)</f>
        <v>211</v>
      </c>
      <c r="R158" s="45">
        <f>VLOOKUP(B158,'[2]School Detailed Data'!A$11:CF$440,84,FALSE)</f>
        <v>211</v>
      </c>
      <c r="S158" s="46">
        <v>211</v>
      </c>
      <c r="T158" s="47">
        <v>211</v>
      </c>
      <c r="U158" s="43">
        <v>19</v>
      </c>
      <c r="V158" s="44">
        <f>VLOOKUP(B158,'[2]School Detailed Data'!A$11:CJ$440,88,FALSE)</f>
        <v>36</v>
      </c>
      <c r="W158" s="45">
        <f>VLOOKUP(B158,'[2]Student Without BRN'!Z$2:AB$431,3,FALSE)</f>
        <v>19</v>
      </c>
      <c r="X158" s="46">
        <v>19</v>
      </c>
      <c r="Y158" s="47">
        <v>19</v>
      </c>
      <c r="Z158" s="43">
        <f t="shared" si="43"/>
        <v>192</v>
      </c>
      <c r="AA158" s="44">
        <f t="shared" si="43"/>
        <v>175</v>
      </c>
      <c r="AB158" s="45">
        <f t="shared" si="43"/>
        <v>192</v>
      </c>
      <c r="AC158" s="46">
        <f t="shared" si="43"/>
        <v>192</v>
      </c>
      <c r="AD158" s="47">
        <f t="shared" si="42"/>
        <v>192</v>
      </c>
      <c r="AE158" s="44">
        <f t="shared" si="46"/>
        <v>-17</v>
      </c>
      <c r="AF158" s="45">
        <f t="shared" si="56"/>
        <v>0</v>
      </c>
      <c r="AG158" s="46">
        <f t="shared" si="47"/>
        <v>0</v>
      </c>
      <c r="AH158" s="47">
        <f t="shared" si="47"/>
        <v>0</v>
      </c>
      <c r="AI158" s="48">
        <v>8900</v>
      </c>
      <c r="AJ158" s="48">
        <f t="shared" si="48"/>
        <v>1877900</v>
      </c>
      <c r="AK158" s="49">
        <f t="shared" si="41"/>
        <v>1708800</v>
      </c>
      <c r="AL158" s="49">
        <f>VLOOKUP(B158,'[3]Tranche 1 Actual 2024'!$B$12:$S$367,18,FALSE)</f>
        <v>590070</v>
      </c>
      <c r="AM158" s="49">
        <f>VLOOKUP(B158,'[3]Tranche 2 Actual 2024'!$B$12:$U$343,20,FALSE)</f>
        <v>590070</v>
      </c>
      <c r="AN158" s="49">
        <f t="shared" si="49"/>
        <v>528660</v>
      </c>
      <c r="AO158" s="50">
        <f t="shared" si="57"/>
        <v>-151300</v>
      </c>
      <c r="AP158" s="51">
        <f t="shared" si="50"/>
        <v>0</v>
      </c>
      <c r="AQ158" s="52">
        <f t="shared" si="51"/>
        <v>0</v>
      </c>
      <c r="AR158" s="47">
        <f t="shared" si="52"/>
        <v>0</v>
      </c>
      <c r="AS158" s="53">
        <f t="shared" si="53"/>
        <v>169100</v>
      </c>
      <c r="AT158" s="49"/>
      <c r="AU158" s="49">
        <f t="shared" si="44"/>
        <v>528660</v>
      </c>
      <c r="AV158" s="54">
        <f t="shared" si="45"/>
        <v>528660</v>
      </c>
      <c r="AW158" s="55"/>
      <c r="AX158" s="56">
        <f t="shared" si="58"/>
        <v>0</v>
      </c>
      <c r="AY158" s="57">
        <f t="shared" si="58"/>
        <v>0</v>
      </c>
      <c r="AZ158" s="47">
        <f t="shared" si="58"/>
        <v>0</v>
      </c>
      <c r="BA158" s="53">
        <f t="shared" si="58"/>
        <v>169100</v>
      </c>
      <c r="BB158" s="81">
        <f t="shared" si="54"/>
        <v>1877900</v>
      </c>
      <c r="BC158" s="58" t="s">
        <v>1825</v>
      </c>
    </row>
    <row r="159" spans="1:55" s="38" customFormat="1" ht="12.75" x14ac:dyDescent="0.2">
      <c r="A159" s="39">
        <f t="shared" si="55"/>
        <v>148</v>
      </c>
      <c r="B159" s="40" t="s">
        <v>651</v>
      </c>
      <c r="C159" s="41" t="s">
        <v>652</v>
      </c>
      <c r="D159" s="41" t="s">
        <v>56</v>
      </c>
      <c r="E159" s="41" t="s">
        <v>1833</v>
      </c>
      <c r="F159" s="41" t="s">
        <v>179</v>
      </c>
      <c r="G159" s="41" t="s">
        <v>45</v>
      </c>
      <c r="H159" s="41" t="s">
        <v>46</v>
      </c>
      <c r="I159" s="41" t="s">
        <v>543</v>
      </c>
      <c r="J159" s="41" t="s">
        <v>528</v>
      </c>
      <c r="K159" s="41" t="s">
        <v>653</v>
      </c>
      <c r="L159" s="41" t="s">
        <v>654</v>
      </c>
      <c r="M159" s="41" t="s">
        <v>3</v>
      </c>
      <c r="N159" s="42" t="s">
        <v>51</v>
      </c>
      <c r="O159" s="41" t="s">
        <v>52</v>
      </c>
      <c r="P159" s="43">
        <v>69</v>
      </c>
      <c r="Q159" s="44">
        <f>VLOOKUP(B159,'[2]School Detailed Data'!A$11:CF$439,84,FALSE)</f>
        <v>69</v>
      </c>
      <c r="R159" s="45">
        <f>VLOOKUP(B159,'[2]School Detailed Data'!A$11:CF$440,84,FALSE)</f>
        <v>69</v>
      </c>
      <c r="S159" s="46">
        <v>69</v>
      </c>
      <c r="T159" s="47">
        <v>69</v>
      </c>
      <c r="U159" s="43">
        <v>6</v>
      </c>
      <c r="V159" s="44">
        <f>VLOOKUP(B159,'[2]School Detailed Data'!A$11:CJ$440,88,FALSE)</f>
        <v>6</v>
      </c>
      <c r="W159" s="45">
        <f>VLOOKUP(B159,'[2]Student Without BRN'!Z$2:AB$431,3,FALSE)</f>
        <v>6</v>
      </c>
      <c r="X159" s="46">
        <v>6</v>
      </c>
      <c r="Y159" s="47">
        <v>6</v>
      </c>
      <c r="Z159" s="43">
        <f t="shared" si="43"/>
        <v>63</v>
      </c>
      <c r="AA159" s="44">
        <f t="shared" si="43"/>
        <v>63</v>
      </c>
      <c r="AB159" s="45">
        <f t="shared" si="43"/>
        <v>63</v>
      </c>
      <c r="AC159" s="46">
        <f t="shared" si="43"/>
        <v>63</v>
      </c>
      <c r="AD159" s="47">
        <f t="shared" si="42"/>
        <v>63</v>
      </c>
      <c r="AE159" s="44">
        <f t="shared" si="46"/>
        <v>0</v>
      </c>
      <c r="AF159" s="45">
        <f t="shared" si="56"/>
        <v>0</v>
      </c>
      <c r="AG159" s="46">
        <f t="shared" si="47"/>
        <v>0</v>
      </c>
      <c r="AH159" s="47">
        <f t="shared" si="47"/>
        <v>0</v>
      </c>
      <c r="AI159" s="48">
        <v>8900</v>
      </c>
      <c r="AJ159" s="48">
        <f t="shared" si="48"/>
        <v>614100</v>
      </c>
      <c r="AK159" s="49">
        <f t="shared" si="41"/>
        <v>560700</v>
      </c>
      <c r="AL159" s="49">
        <f>VLOOKUP(B159,'[3]Tranche 1 Actual 2024'!$B$12:$S$367,18,FALSE)</f>
        <v>213600</v>
      </c>
      <c r="AM159" s="49"/>
      <c r="AN159" s="49">
        <f t="shared" si="49"/>
        <v>347100</v>
      </c>
      <c r="AO159" s="50">
        <f t="shared" si="57"/>
        <v>0</v>
      </c>
      <c r="AP159" s="51">
        <f t="shared" si="50"/>
        <v>0</v>
      </c>
      <c r="AQ159" s="52">
        <f t="shared" si="51"/>
        <v>0</v>
      </c>
      <c r="AR159" s="47">
        <f t="shared" si="52"/>
        <v>0</v>
      </c>
      <c r="AS159" s="53">
        <f t="shared" si="53"/>
        <v>53400</v>
      </c>
      <c r="AT159" s="49"/>
      <c r="AU159" s="49">
        <f t="shared" si="44"/>
        <v>347100</v>
      </c>
      <c r="AV159" s="54">
        <f t="shared" si="45"/>
        <v>347100</v>
      </c>
      <c r="AW159" s="55"/>
      <c r="AX159" s="56">
        <f t="shared" si="58"/>
        <v>0</v>
      </c>
      <c r="AY159" s="57">
        <f t="shared" si="58"/>
        <v>0</v>
      </c>
      <c r="AZ159" s="47">
        <f t="shared" si="58"/>
        <v>0</v>
      </c>
      <c r="BA159" s="53">
        <f t="shared" si="58"/>
        <v>53400</v>
      </c>
      <c r="BB159" s="81">
        <f t="shared" si="54"/>
        <v>614100</v>
      </c>
      <c r="BC159" s="58" t="s">
        <v>1829</v>
      </c>
    </row>
    <row r="160" spans="1:55" s="38" customFormat="1" ht="12.75" x14ac:dyDescent="0.2">
      <c r="A160" s="39">
        <f t="shared" si="55"/>
        <v>149</v>
      </c>
      <c r="B160" s="40" t="s">
        <v>655</v>
      </c>
      <c r="C160" s="41" t="s">
        <v>656</v>
      </c>
      <c r="D160" s="41" t="s">
        <v>43</v>
      </c>
      <c r="E160" s="41" t="s">
        <v>1824</v>
      </c>
      <c r="F160" s="41" t="s">
        <v>44</v>
      </c>
      <c r="G160" s="41" t="s">
        <v>45</v>
      </c>
      <c r="H160" s="41" t="s">
        <v>46</v>
      </c>
      <c r="I160" s="41" t="s">
        <v>543</v>
      </c>
      <c r="J160" s="41" t="s">
        <v>528</v>
      </c>
      <c r="K160" s="41" t="s">
        <v>657</v>
      </c>
      <c r="L160" s="41" t="s">
        <v>658</v>
      </c>
      <c r="M160" s="41" t="s">
        <v>3</v>
      </c>
      <c r="N160" s="42" t="s">
        <v>51</v>
      </c>
      <c r="O160" s="41" t="s">
        <v>52</v>
      </c>
      <c r="P160" s="43">
        <v>116</v>
      </c>
      <c r="Q160" s="44">
        <v>116</v>
      </c>
      <c r="R160" s="45">
        <f>VLOOKUP(B160,'[2]School Detailed Data'!A$11:CF$440,84,FALSE)</f>
        <v>116</v>
      </c>
      <c r="S160" s="46">
        <v>116</v>
      </c>
      <c r="T160" s="47">
        <v>116</v>
      </c>
      <c r="U160" s="43">
        <v>9</v>
      </c>
      <c r="V160" s="44">
        <f>VLOOKUP(B160,'[3]PS T3 1st New BRN'!$B$12:$S$104,18,FALSE)</f>
        <v>8</v>
      </c>
      <c r="W160" s="45">
        <f>VLOOKUP(B160,'[2]Student Without BRN'!Z$2:AB$431,3,FALSE)</f>
        <v>8</v>
      </c>
      <c r="X160" s="46">
        <v>8</v>
      </c>
      <c r="Y160" s="47">
        <v>8</v>
      </c>
      <c r="Z160" s="43">
        <f t="shared" si="43"/>
        <v>107</v>
      </c>
      <c r="AA160" s="44">
        <f t="shared" si="43"/>
        <v>108</v>
      </c>
      <c r="AB160" s="45">
        <f t="shared" si="43"/>
        <v>108</v>
      </c>
      <c r="AC160" s="46">
        <f t="shared" si="43"/>
        <v>108</v>
      </c>
      <c r="AD160" s="47">
        <f t="shared" si="42"/>
        <v>108</v>
      </c>
      <c r="AE160" s="44">
        <f t="shared" si="46"/>
        <v>1</v>
      </c>
      <c r="AF160" s="45">
        <f>AB160-AA160</f>
        <v>0</v>
      </c>
      <c r="AG160" s="46">
        <f t="shared" si="47"/>
        <v>0</v>
      </c>
      <c r="AH160" s="47">
        <f t="shared" si="47"/>
        <v>0</v>
      </c>
      <c r="AI160" s="48">
        <v>8900</v>
      </c>
      <c r="AJ160" s="48">
        <f t="shared" si="48"/>
        <v>1032400</v>
      </c>
      <c r="AK160" s="49">
        <f t="shared" si="41"/>
        <v>952300</v>
      </c>
      <c r="AL160" s="49">
        <f>VLOOKUP(B160,'[3]Tranche 1 Actual 2024'!$B$12:$S$367,18,FALSE)</f>
        <v>291030</v>
      </c>
      <c r="AM160" s="49"/>
      <c r="AN160" s="49">
        <f t="shared" si="49"/>
        <v>661270</v>
      </c>
      <c r="AO160" s="50">
        <f t="shared" si="57"/>
        <v>8900</v>
      </c>
      <c r="AP160" s="51">
        <f t="shared" si="50"/>
        <v>0</v>
      </c>
      <c r="AQ160" s="52">
        <f t="shared" si="51"/>
        <v>0</v>
      </c>
      <c r="AR160" s="47">
        <f t="shared" si="52"/>
        <v>0</v>
      </c>
      <c r="AS160" s="53">
        <f t="shared" si="53"/>
        <v>71200</v>
      </c>
      <c r="AT160" s="49"/>
      <c r="AU160" s="49">
        <f t="shared" si="44"/>
        <v>661270</v>
      </c>
      <c r="AV160" s="54">
        <f t="shared" si="45"/>
        <v>661270</v>
      </c>
      <c r="AW160" s="55">
        <f>IF(AO160&gt;=0,AO160,0)</f>
        <v>8900</v>
      </c>
      <c r="AX160" s="56">
        <f t="shared" si="58"/>
        <v>0</v>
      </c>
      <c r="AY160" s="57">
        <f t="shared" si="58"/>
        <v>0</v>
      </c>
      <c r="AZ160" s="47">
        <f t="shared" si="58"/>
        <v>0</v>
      </c>
      <c r="BA160" s="53">
        <f t="shared" si="58"/>
        <v>71200</v>
      </c>
      <c r="BB160" s="81">
        <f t="shared" si="54"/>
        <v>1032400</v>
      </c>
      <c r="BC160" s="58" t="s">
        <v>1829</v>
      </c>
    </row>
    <row r="161" spans="1:55" s="38" customFormat="1" ht="12.75" x14ac:dyDescent="0.2">
      <c r="A161" s="39">
        <f t="shared" si="55"/>
        <v>150</v>
      </c>
      <c r="B161" s="40" t="s">
        <v>659</v>
      </c>
      <c r="C161" s="41" t="s">
        <v>660</v>
      </c>
      <c r="D161" s="41" t="s">
        <v>43</v>
      </c>
      <c r="E161" s="41" t="s">
        <v>1824</v>
      </c>
      <c r="F161" s="41" t="s">
        <v>44</v>
      </c>
      <c r="G161" s="41" t="s">
        <v>45</v>
      </c>
      <c r="H161" s="41" t="s">
        <v>46</v>
      </c>
      <c r="I161" s="41" t="s">
        <v>543</v>
      </c>
      <c r="J161" s="41" t="s">
        <v>528</v>
      </c>
      <c r="K161" s="41" t="s">
        <v>661</v>
      </c>
      <c r="L161" s="41" t="s">
        <v>662</v>
      </c>
      <c r="M161" s="41" t="s">
        <v>3</v>
      </c>
      <c r="N161" s="42" t="s">
        <v>51</v>
      </c>
      <c r="O161" s="41" t="s">
        <v>52</v>
      </c>
      <c r="P161" s="43">
        <v>146</v>
      </c>
      <c r="Q161" s="44">
        <f>VLOOKUP(B161,'[2]School Detailed Data'!A$11:CF$439,84,FALSE)</f>
        <v>146</v>
      </c>
      <c r="R161" s="45">
        <f>VLOOKUP(B161,'[2]School Detailed Data'!A$11:CF$440,84,FALSE)</f>
        <v>146</v>
      </c>
      <c r="S161" s="46">
        <v>146</v>
      </c>
      <c r="T161" s="47">
        <v>146</v>
      </c>
      <c r="U161" s="43">
        <v>4</v>
      </c>
      <c r="V161" s="44">
        <f>VLOOKUP(B161,'[2]School Detailed Data'!A$11:CJ$440,88,FALSE)</f>
        <v>31</v>
      </c>
      <c r="W161" s="45">
        <f>VLOOKUP(B161,'[2]Student Without BRN'!Z$2:AB$431,3,FALSE)</f>
        <v>4</v>
      </c>
      <c r="X161" s="46">
        <v>4</v>
      </c>
      <c r="Y161" s="47">
        <v>4</v>
      </c>
      <c r="Z161" s="43">
        <f t="shared" si="43"/>
        <v>142</v>
      </c>
      <c r="AA161" s="44">
        <f t="shared" si="43"/>
        <v>115</v>
      </c>
      <c r="AB161" s="45">
        <f t="shared" si="43"/>
        <v>142</v>
      </c>
      <c r="AC161" s="46">
        <f t="shared" si="43"/>
        <v>142</v>
      </c>
      <c r="AD161" s="47">
        <f t="shared" si="42"/>
        <v>142</v>
      </c>
      <c r="AE161" s="44">
        <f t="shared" si="46"/>
        <v>-27</v>
      </c>
      <c r="AF161" s="45">
        <f t="shared" si="56"/>
        <v>0</v>
      </c>
      <c r="AG161" s="46">
        <f t="shared" si="47"/>
        <v>0</v>
      </c>
      <c r="AH161" s="47">
        <f t="shared" si="47"/>
        <v>0</v>
      </c>
      <c r="AI161" s="48">
        <v>8900</v>
      </c>
      <c r="AJ161" s="48">
        <f t="shared" si="48"/>
        <v>1299400</v>
      </c>
      <c r="AK161" s="49">
        <f t="shared" si="41"/>
        <v>1263800</v>
      </c>
      <c r="AL161" s="49">
        <f>VLOOKUP(B161,'[3]Tranche 1 Actual 2024'!$B$12:$S$367,18,FALSE)</f>
        <v>365790</v>
      </c>
      <c r="AM161" s="49">
        <f>VLOOKUP(B161,'[3]Tranche 2 Actual 2024'!$B$12:$U$343,20,FALSE)</f>
        <v>365790</v>
      </c>
      <c r="AN161" s="49">
        <f t="shared" si="49"/>
        <v>532220</v>
      </c>
      <c r="AO161" s="50">
        <f t="shared" si="57"/>
        <v>-240300</v>
      </c>
      <c r="AP161" s="51">
        <f t="shared" si="50"/>
        <v>0</v>
      </c>
      <c r="AQ161" s="52">
        <f t="shared" si="51"/>
        <v>0</v>
      </c>
      <c r="AR161" s="47">
        <f t="shared" si="52"/>
        <v>0</v>
      </c>
      <c r="AS161" s="53">
        <f t="shared" si="53"/>
        <v>35600</v>
      </c>
      <c r="AT161" s="49"/>
      <c r="AU161" s="49">
        <f t="shared" si="44"/>
        <v>532220</v>
      </c>
      <c r="AV161" s="54">
        <f t="shared" si="45"/>
        <v>532220</v>
      </c>
      <c r="AW161" s="55"/>
      <c r="AX161" s="56">
        <f t="shared" si="58"/>
        <v>0</v>
      </c>
      <c r="AY161" s="57">
        <f t="shared" si="58"/>
        <v>0</v>
      </c>
      <c r="AZ161" s="47">
        <f t="shared" si="58"/>
        <v>0</v>
      </c>
      <c r="BA161" s="53">
        <f t="shared" si="58"/>
        <v>35600</v>
      </c>
      <c r="BB161" s="81">
        <f t="shared" si="54"/>
        <v>1299400</v>
      </c>
      <c r="BC161" s="58" t="s">
        <v>1825</v>
      </c>
    </row>
    <row r="162" spans="1:55" s="38" customFormat="1" ht="12.75" x14ac:dyDescent="0.2">
      <c r="A162" s="39">
        <f t="shared" si="55"/>
        <v>151</v>
      </c>
      <c r="B162" s="40" t="s">
        <v>663</v>
      </c>
      <c r="C162" s="41" t="s">
        <v>664</v>
      </c>
      <c r="D162" s="41" t="s">
        <v>43</v>
      </c>
      <c r="E162" s="41" t="s">
        <v>1824</v>
      </c>
      <c r="F162" s="41" t="s">
        <v>44</v>
      </c>
      <c r="G162" s="41" t="s">
        <v>45</v>
      </c>
      <c r="H162" s="41" t="s">
        <v>46</v>
      </c>
      <c r="I162" s="41" t="s">
        <v>543</v>
      </c>
      <c r="J162" s="41" t="s">
        <v>528</v>
      </c>
      <c r="K162" s="41" t="s">
        <v>665</v>
      </c>
      <c r="L162" s="41" t="s">
        <v>666</v>
      </c>
      <c r="M162" s="41" t="s">
        <v>3</v>
      </c>
      <c r="N162" s="42" t="s">
        <v>51</v>
      </c>
      <c r="O162" s="41" t="s">
        <v>52</v>
      </c>
      <c r="P162" s="43">
        <v>69</v>
      </c>
      <c r="Q162" s="44">
        <f>VLOOKUP(B162,'[2]School Detailed Data'!A$11:CF$439,84,FALSE)</f>
        <v>69</v>
      </c>
      <c r="R162" s="45">
        <f>VLOOKUP(B162,'[2]School Detailed Data'!A$11:CF$440,84,FALSE)</f>
        <v>69</v>
      </c>
      <c r="S162" s="46">
        <v>69</v>
      </c>
      <c r="T162" s="47">
        <v>69</v>
      </c>
      <c r="U162" s="43">
        <v>31</v>
      </c>
      <c r="V162" s="44">
        <f>VLOOKUP(B162,'[2]School Detailed Data'!A$11:CJ$440,88,FALSE)</f>
        <v>35</v>
      </c>
      <c r="W162" s="45">
        <f>VLOOKUP(B162,'[2]Student Without BRN'!Z$2:AB$431,3,FALSE)</f>
        <v>31</v>
      </c>
      <c r="X162" s="46">
        <v>31</v>
      </c>
      <c r="Y162" s="47">
        <v>31</v>
      </c>
      <c r="Z162" s="43">
        <f t="shared" si="43"/>
        <v>38</v>
      </c>
      <c r="AA162" s="44">
        <f t="shared" si="43"/>
        <v>34</v>
      </c>
      <c r="AB162" s="45">
        <f t="shared" si="43"/>
        <v>38</v>
      </c>
      <c r="AC162" s="46">
        <f t="shared" si="43"/>
        <v>38</v>
      </c>
      <c r="AD162" s="47">
        <f t="shared" si="42"/>
        <v>38</v>
      </c>
      <c r="AE162" s="44">
        <f t="shared" si="46"/>
        <v>-4</v>
      </c>
      <c r="AF162" s="45">
        <f t="shared" si="56"/>
        <v>0</v>
      </c>
      <c r="AG162" s="46">
        <f t="shared" si="47"/>
        <v>0</v>
      </c>
      <c r="AH162" s="47">
        <f t="shared" si="47"/>
        <v>0</v>
      </c>
      <c r="AI162" s="48">
        <v>8900</v>
      </c>
      <c r="AJ162" s="48">
        <f t="shared" si="48"/>
        <v>614100</v>
      </c>
      <c r="AK162" s="49">
        <f t="shared" si="41"/>
        <v>338200</v>
      </c>
      <c r="AL162" s="49">
        <f>VLOOKUP(B162,'[3]Tranche 1 Actual 2024'!$B$12:$S$367,18,FALSE)</f>
        <v>184230</v>
      </c>
      <c r="AM162" s="49"/>
      <c r="AN162" s="49">
        <f t="shared" si="49"/>
        <v>153970</v>
      </c>
      <c r="AO162" s="50">
        <f t="shared" si="57"/>
        <v>-35600</v>
      </c>
      <c r="AP162" s="51">
        <f t="shared" si="50"/>
        <v>0</v>
      </c>
      <c r="AQ162" s="52">
        <f t="shared" si="51"/>
        <v>0</v>
      </c>
      <c r="AR162" s="47">
        <f t="shared" si="52"/>
        <v>0</v>
      </c>
      <c r="AS162" s="53">
        <f t="shared" si="53"/>
        <v>275900</v>
      </c>
      <c r="AT162" s="49"/>
      <c r="AU162" s="49">
        <f t="shared" si="44"/>
        <v>153970</v>
      </c>
      <c r="AV162" s="54">
        <f t="shared" si="45"/>
        <v>153970</v>
      </c>
      <c r="AW162" s="55"/>
      <c r="AX162" s="56">
        <f t="shared" si="58"/>
        <v>0</v>
      </c>
      <c r="AY162" s="57">
        <f t="shared" si="58"/>
        <v>0</v>
      </c>
      <c r="AZ162" s="47">
        <f t="shared" si="58"/>
        <v>0</v>
      </c>
      <c r="BA162" s="53">
        <f t="shared" si="58"/>
        <v>275900</v>
      </c>
      <c r="BB162" s="81">
        <f t="shared" si="54"/>
        <v>614100</v>
      </c>
      <c r="BC162" s="58" t="s">
        <v>1829</v>
      </c>
    </row>
    <row r="163" spans="1:55" s="38" customFormat="1" ht="12.75" x14ac:dyDescent="0.2">
      <c r="A163" s="39">
        <f t="shared" si="55"/>
        <v>152</v>
      </c>
      <c r="B163" s="40" t="s">
        <v>667</v>
      </c>
      <c r="C163" s="41" t="s">
        <v>668</v>
      </c>
      <c r="D163" s="41" t="s">
        <v>43</v>
      </c>
      <c r="E163" s="41" t="s">
        <v>1824</v>
      </c>
      <c r="F163" s="41" t="s">
        <v>44</v>
      </c>
      <c r="G163" s="41" t="s">
        <v>45</v>
      </c>
      <c r="H163" s="41" t="s">
        <v>46</v>
      </c>
      <c r="I163" s="41" t="s">
        <v>543</v>
      </c>
      <c r="J163" s="41" t="s">
        <v>528</v>
      </c>
      <c r="K163" s="41" t="s">
        <v>669</v>
      </c>
      <c r="L163" s="41" t="s">
        <v>670</v>
      </c>
      <c r="M163" s="41" t="s">
        <v>3</v>
      </c>
      <c r="N163" s="42" t="s">
        <v>51</v>
      </c>
      <c r="O163" s="41" t="s">
        <v>52</v>
      </c>
      <c r="P163" s="43">
        <v>126</v>
      </c>
      <c r="Q163" s="44">
        <v>126</v>
      </c>
      <c r="R163" s="45">
        <f>VLOOKUP(B163,'[2]School Detailed Data'!A$11:CF$440,84,FALSE)</f>
        <v>125</v>
      </c>
      <c r="S163" s="46">
        <v>125</v>
      </c>
      <c r="T163" s="47">
        <v>125</v>
      </c>
      <c r="U163" s="43">
        <v>40</v>
      </c>
      <c r="V163" s="44">
        <f>VLOOKUP(B163,'[3]PS T3 1st New BRN'!$B$12:$S$104,18,FALSE)</f>
        <v>33</v>
      </c>
      <c r="W163" s="45">
        <f>VLOOKUP(B163,'[2]Student Without BRN'!Z$2:AB$431,3,FALSE)</f>
        <v>33</v>
      </c>
      <c r="X163" s="46">
        <v>24</v>
      </c>
      <c r="Y163" s="47">
        <v>24</v>
      </c>
      <c r="Z163" s="43">
        <f t="shared" si="43"/>
        <v>86</v>
      </c>
      <c r="AA163" s="44">
        <f t="shared" si="43"/>
        <v>93</v>
      </c>
      <c r="AB163" s="45">
        <f t="shared" si="43"/>
        <v>92</v>
      </c>
      <c r="AC163" s="46">
        <f t="shared" si="43"/>
        <v>101</v>
      </c>
      <c r="AD163" s="47">
        <f t="shared" si="42"/>
        <v>101</v>
      </c>
      <c r="AE163" s="44">
        <f t="shared" si="46"/>
        <v>7</v>
      </c>
      <c r="AF163" s="45">
        <f>AB163-AA163</f>
        <v>-1</v>
      </c>
      <c r="AG163" s="46">
        <f t="shared" si="47"/>
        <v>9</v>
      </c>
      <c r="AH163" s="47">
        <f t="shared" si="47"/>
        <v>0</v>
      </c>
      <c r="AI163" s="48">
        <v>8900</v>
      </c>
      <c r="AJ163" s="48">
        <f t="shared" si="48"/>
        <v>1112500</v>
      </c>
      <c r="AK163" s="49">
        <f t="shared" si="41"/>
        <v>765400</v>
      </c>
      <c r="AL163" s="49">
        <f>VLOOKUP(B163,'[3]Tranche 1 Actual 2024'!$B$12:$S$367,18,FALSE)</f>
        <v>389820</v>
      </c>
      <c r="AM163" s="49">
        <f>VLOOKUP(B163,'[3]Tranche 2 Actual 2024'!$B$12:$U$343,20,FALSE)</f>
        <v>389820</v>
      </c>
      <c r="AN163" s="49">
        <f t="shared" si="49"/>
        <v>-14240</v>
      </c>
      <c r="AO163" s="50">
        <f t="shared" si="57"/>
        <v>62300</v>
      </c>
      <c r="AP163" s="51">
        <f t="shared" si="50"/>
        <v>-8900</v>
      </c>
      <c r="AQ163" s="52">
        <f t="shared" si="51"/>
        <v>80100</v>
      </c>
      <c r="AR163" s="47">
        <f t="shared" si="52"/>
        <v>0</v>
      </c>
      <c r="AS163" s="53">
        <f t="shared" si="53"/>
        <v>213600</v>
      </c>
      <c r="AT163" s="49"/>
      <c r="AU163" s="49">
        <f t="shared" si="44"/>
        <v>-14240</v>
      </c>
      <c r="AV163" s="54">
        <f t="shared" si="45"/>
        <v>0</v>
      </c>
      <c r="AW163" s="55">
        <f>AN163+AO163</f>
        <v>48060</v>
      </c>
      <c r="AX163" s="56">
        <f t="shared" si="58"/>
        <v>0</v>
      </c>
      <c r="AY163" s="57">
        <f>AP163+AQ163</f>
        <v>71200</v>
      </c>
      <c r="AZ163" s="47">
        <f t="shared" si="58"/>
        <v>0</v>
      </c>
      <c r="BA163" s="53">
        <f t="shared" si="58"/>
        <v>213600</v>
      </c>
      <c r="BB163" s="81">
        <f t="shared" si="54"/>
        <v>1112500</v>
      </c>
      <c r="BC163" s="58" t="s">
        <v>1825</v>
      </c>
    </row>
    <row r="164" spans="1:55" s="38" customFormat="1" ht="12.75" x14ac:dyDescent="0.2">
      <c r="A164" s="39">
        <f t="shared" si="55"/>
        <v>153</v>
      </c>
      <c r="B164" s="40" t="s">
        <v>671</v>
      </c>
      <c r="C164" s="41" t="s">
        <v>672</v>
      </c>
      <c r="D164" s="41" t="s">
        <v>43</v>
      </c>
      <c r="E164" s="41" t="s">
        <v>1839</v>
      </c>
      <c r="F164" s="41" t="s">
        <v>526</v>
      </c>
      <c r="G164" s="41" t="s">
        <v>58</v>
      </c>
      <c r="H164" s="41" t="s">
        <v>59</v>
      </c>
      <c r="I164" s="41" t="s">
        <v>543</v>
      </c>
      <c r="J164" s="41" t="s">
        <v>528</v>
      </c>
      <c r="K164" s="41" t="s">
        <v>673</v>
      </c>
      <c r="L164" s="41" t="s">
        <v>674</v>
      </c>
      <c r="M164" s="41" t="s">
        <v>3</v>
      </c>
      <c r="N164" s="42" t="s">
        <v>51</v>
      </c>
      <c r="O164" s="41" t="s">
        <v>52</v>
      </c>
      <c r="P164" s="43">
        <v>91</v>
      </c>
      <c r="Q164" s="44">
        <f>VLOOKUP(B164,'[2]School Detailed Data'!A$11:CF$439,84,FALSE)</f>
        <v>91</v>
      </c>
      <c r="R164" s="45">
        <f>VLOOKUP(B164,'[2]School Detailed Data'!A$11:CF$440,84,FALSE)</f>
        <v>91</v>
      </c>
      <c r="S164" s="46">
        <v>91</v>
      </c>
      <c r="T164" s="47">
        <v>91</v>
      </c>
      <c r="U164" s="43">
        <v>4</v>
      </c>
      <c r="V164" s="44">
        <f>VLOOKUP(B164,'[2]School Detailed Data'!A$11:CJ$440,88,FALSE)</f>
        <v>7</v>
      </c>
      <c r="W164" s="45">
        <f>VLOOKUP(B164,'[2]Student Without BRN'!Z$2:AB$431,3,FALSE)</f>
        <v>4</v>
      </c>
      <c r="X164" s="46">
        <v>4</v>
      </c>
      <c r="Y164" s="47">
        <v>4</v>
      </c>
      <c r="Z164" s="43">
        <f t="shared" si="43"/>
        <v>87</v>
      </c>
      <c r="AA164" s="44">
        <f t="shared" si="43"/>
        <v>84</v>
      </c>
      <c r="AB164" s="45">
        <f t="shared" si="43"/>
        <v>87</v>
      </c>
      <c r="AC164" s="46">
        <f t="shared" si="43"/>
        <v>87</v>
      </c>
      <c r="AD164" s="47">
        <f t="shared" si="42"/>
        <v>87</v>
      </c>
      <c r="AE164" s="44">
        <f t="shared" si="46"/>
        <v>-3</v>
      </c>
      <c r="AF164" s="45">
        <f t="shared" si="56"/>
        <v>0</v>
      </c>
      <c r="AG164" s="46">
        <f t="shared" si="47"/>
        <v>0</v>
      </c>
      <c r="AH164" s="47">
        <f t="shared" si="47"/>
        <v>0</v>
      </c>
      <c r="AI164" s="48">
        <v>8900</v>
      </c>
      <c r="AJ164" s="48">
        <f t="shared" si="48"/>
        <v>809900</v>
      </c>
      <c r="AK164" s="49">
        <f t="shared" si="41"/>
        <v>774300</v>
      </c>
      <c r="AL164" s="49">
        <f>VLOOKUP(B164,'[3]Tranche 1 Actual 2024'!$B$12:$S$367,18,FALSE)</f>
        <v>267000</v>
      </c>
      <c r="AM164" s="49">
        <f>VLOOKUP(B164,'[3]Tranche 2 Actual 2024'!$B$12:$U$343,20,FALSE)</f>
        <v>267000</v>
      </c>
      <c r="AN164" s="49">
        <f t="shared" si="49"/>
        <v>240300</v>
      </c>
      <c r="AO164" s="50">
        <f t="shared" si="57"/>
        <v>-26700</v>
      </c>
      <c r="AP164" s="51">
        <f t="shared" si="50"/>
        <v>0</v>
      </c>
      <c r="AQ164" s="52">
        <f t="shared" si="51"/>
        <v>0</v>
      </c>
      <c r="AR164" s="47">
        <f t="shared" si="52"/>
        <v>0</v>
      </c>
      <c r="AS164" s="53">
        <f t="shared" si="53"/>
        <v>35600</v>
      </c>
      <c r="AT164" s="49"/>
      <c r="AU164" s="49">
        <f t="shared" si="44"/>
        <v>240300</v>
      </c>
      <c r="AV164" s="54">
        <f t="shared" si="45"/>
        <v>240300</v>
      </c>
      <c r="AW164" s="55"/>
      <c r="AX164" s="56">
        <f t="shared" si="58"/>
        <v>0</v>
      </c>
      <c r="AY164" s="57">
        <f t="shared" si="58"/>
        <v>0</v>
      </c>
      <c r="AZ164" s="47">
        <f t="shared" si="58"/>
        <v>0</v>
      </c>
      <c r="BA164" s="53">
        <f t="shared" si="58"/>
        <v>35600</v>
      </c>
      <c r="BB164" s="81">
        <f t="shared" si="54"/>
        <v>809900</v>
      </c>
      <c r="BC164" s="58" t="s">
        <v>1825</v>
      </c>
    </row>
    <row r="165" spans="1:55" s="38" customFormat="1" ht="12.75" x14ac:dyDescent="0.2">
      <c r="A165" s="39">
        <f t="shared" si="55"/>
        <v>154</v>
      </c>
      <c r="B165" s="40" t="s">
        <v>675</v>
      </c>
      <c r="C165" s="41" t="s">
        <v>676</v>
      </c>
      <c r="D165" s="41" t="s">
        <v>56</v>
      </c>
      <c r="E165" s="41" t="s">
        <v>1833</v>
      </c>
      <c r="F165" s="41" t="s">
        <v>179</v>
      </c>
      <c r="G165" s="41" t="s">
        <v>45</v>
      </c>
      <c r="H165" s="41" t="s">
        <v>46</v>
      </c>
      <c r="I165" s="41" t="s">
        <v>543</v>
      </c>
      <c r="J165" s="41" t="s">
        <v>528</v>
      </c>
      <c r="K165" s="41" t="s">
        <v>677</v>
      </c>
      <c r="L165" s="41" t="s">
        <v>678</v>
      </c>
      <c r="M165" s="41" t="s">
        <v>3</v>
      </c>
      <c r="N165" s="42" t="s">
        <v>51</v>
      </c>
      <c r="O165" s="41" t="s">
        <v>52</v>
      </c>
      <c r="P165" s="43">
        <v>165</v>
      </c>
      <c r="Q165" s="44">
        <f>VLOOKUP(B165,'[2]School Detailed Data'!A$11:CF$439,84,FALSE)</f>
        <v>165</v>
      </c>
      <c r="R165" s="45">
        <f>VLOOKUP(B165,'[2]School Detailed Data'!A$11:CF$440,84,FALSE)</f>
        <v>165</v>
      </c>
      <c r="S165" s="46">
        <v>165</v>
      </c>
      <c r="T165" s="47">
        <v>165</v>
      </c>
      <c r="U165" s="43">
        <v>42</v>
      </c>
      <c r="V165" s="44">
        <f>VLOOKUP(B165,'[2]School Detailed Data'!A$11:CJ$440,88,FALSE)</f>
        <v>47</v>
      </c>
      <c r="W165" s="45">
        <f>VLOOKUP(B165,'[2]Student Without BRN'!Z$2:AB$431,3,FALSE)</f>
        <v>42</v>
      </c>
      <c r="X165" s="46">
        <v>42</v>
      </c>
      <c r="Y165" s="47">
        <v>42</v>
      </c>
      <c r="Z165" s="43">
        <f t="shared" si="43"/>
        <v>123</v>
      </c>
      <c r="AA165" s="44">
        <f t="shared" si="43"/>
        <v>118</v>
      </c>
      <c r="AB165" s="45">
        <f t="shared" si="43"/>
        <v>123</v>
      </c>
      <c r="AC165" s="46">
        <f t="shared" si="43"/>
        <v>123</v>
      </c>
      <c r="AD165" s="47">
        <f t="shared" si="42"/>
        <v>123</v>
      </c>
      <c r="AE165" s="44">
        <f t="shared" si="46"/>
        <v>-5</v>
      </c>
      <c r="AF165" s="45">
        <f t="shared" si="56"/>
        <v>0</v>
      </c>
      <c r="AG165" s="46">
        <f t="shared" si="47"/>
        <v>0</v>
      </c>
      <c r="AH165" s="47">
        <f t="shared" si="47"/>
        <v>0</v>
      </c>
      <c r="AI165" s="48">
        <v>8900</v>
      </c>
      <c r="AJ165" s="48">
        <f t="shared" si="48"/>
        <v>1468500</v>
      </c>
      <c r="AK165" s="49">
        <f t="shared" si="41"/>
        <v>1094700</v>
      </c>
      <c r="AL165" s="49">
        <f>VLOOKUP(B165,'[3]Tranche 1 Actual 2024'!$B$12:$S$367,18,FALSE)</f>
        <v>328410</v>
      </c>
      <c r="AM165" s="49">
        <f>VLOOKUP(B165,'[3]Tranche 2 Actual 2024'!$B$12:$U$343,20,FALSE)</f>
        <v>328410</v>
      </c>
      <c r="AN165" s="49">
        <f t="shared" si="49"/>
        <v>437880</v>
      </c>
      <c r="AO165" s="50">
        <f t="shared" si="57"/>
        <v>-44500</v>
      </c>
      <c r="AP165" s="51">
        <f t="shared" si="50"/>
        <v>0</v>
      </c>
      <c r="AQ165" s="52">
        <f t="shared" si="51"/>
        <v>0</v>
      </c>
      <c r="AR165" s="47">
        <f t="shared" si="52"/>
        <v>0</v>
      </c>
      <c r="AS165" s="53">
        <f t="shared" si="53"/>
        <v>373800</v>
      </c>
      <c r="AT165" s="49"/>
      <c r="AU165" s="49">
        <f t="shared" si="44"/>
        <v>437880</v>
      </c>
      <c r="AV165" s="54">
        <f t="shared" si="45"/>
        <v>437880</v>
      </c>
      <c r="AW165" s="55"/>
      <c r="AX165" s="56">
        <f t="shared" si="58"/>
        <v>0</v>
      </c>
      <c r="AY165" s="57">
        <f t="shared" si="58"/>
        <v>0</v>
      </c>
      <c r="AZ165" s="47">
        <f t="shared" si="58"/>
        <v>0</v>
      </c>
      <c r="BA165" s="53">
        <f t="shared" si="58"/>
        <v>373800</v>
      </c>
      <c r="BB165" s="81">
        <f t="shared" si="54"/>
        <v>1468500</v>
      </c>
      <c r="BC165" s="58" t="s">
        <v>1825</v>
      </c>
    </row>
    <row r="166" spans="1:55" s="38" customFormat="1" ht="12.75" x14ac:dyDescent="0.2">
      <c r="A166" s="39">
        <f t="shared" si="55"/>
        <v>155</v>
      </c>
      <c r="B166" s="40" t="s">
        <v>679</v>
      </c>
      <c r="C166" s="41" t="s">
        <v>680</v>
      </c>
      <c r="D166" s="41" t="s">
        <v>43</v>
      </c>
      <c r="E166" s="41" t="s">
        <v>1839</v>
      </c>
      <c r="F166" s="41" t="s">
        <v>526</v>
      </c>
      <c r="G166" s="41" t="s">
        <v>58</v>
      </c>
      <c r="H166" s="41" t="s">
        <v>59</v>
      </c>
      <c r="I166" s="41" t="s">
        <v>543</v>
      </c>
      <c r="J166" s="41" t="s">
        <v>528</v>
      </c>
      <c r="K166" s="41" t="s">
        <v>681</v>
      </c>
      <c r="L166" s="41" t="s">
        <v>682</v>
      </c>
      <c r="M166" s="41" t="s">
        <v>3</v>
      </c>
      <c r="N166" s="42" t="s">
        <v>51</v>
      </c>
      <c r="O166" s="41" t="s">
        <v>52</v>
      </c>
      <c r="P166" s="43">
        <v>127</v>
      </c>
      <c r="Q166" s="44">
        <f>VLOOKUP(B166,'[2]School Detailed Data'!A$11:CF$439,84,FALSE)</f>
        <v>127</v>
      </c>
      <c r="R166" s="45">
        <f>VLOOKUP(B166,'[2]School Detailed Data'!A$11:CF$440,84,FALSE)</f>
        <v>127</v>
      </c>
      <c r="S166" s="46">
        <v>127</v>
      </c>
      <c r="T166" s="47">
        <v>127</v>
      </c>
      <c r="U166" s="43">
        <v>7</v>
      </c>
      <c r="V166" s="44">
        <f>VLOOKUP(B166,'[2]School Detailed Data'!A$11:CJ$440,88,FALSE)</f>
        <v>21</v>
      </c>
      <c r="W166" s="45">
        <f>VLOOKUP(B166,'[2]Student Without BRN'!Z$2:AB$431,3,FALSE)</f>
        <v>7</v>
      </c>
      <c r="X166" s="46">
        <v>7</v>
      </c>
      <c r="Y166" s="47">
        <v>7</v>
      </c>
      <c r="Z166" s="43">
        <f t="shared" si="43"/>
        <v>120</v>
      </c>
      <c r="AA166" s="44">
        <f t="shared" si="43"/>
        <v>106</v>
      </c>
      <c r="AB166" s="45">
        <f t="shared" si="43"/>
        <v>120</v>
      </c>
      <c r="AC166" s="46">
        <f t="shared" si="43"/>
        <v>120</v>
      </c>
      <c r="AD166" s="47">
        <f t="shared" si="42"/>
        <v>120</v>
      </c>
      <c r="AE166" s="44">
        <f t="shared" si="46"/>
        <v>-14</v>
      </c>
      <c r="AF166" s="45">
        <f t="shared" si="56"/>
        <v>0</v>
      </c>
      <c r="AG166" s="46">
        <f t="shared" si="47"/>
        <v>0</v>
      </c>
      <c r="AH166" s="47">
        <f t="shared" si="47"/>
        <v>0</v>
      </c>
      <c r="AI166" s="48">
        <v>8900</v>
      </c>
      <c r="AJ166" s="48">
        <f t="shared" si="48"/>
        <v>1130300</v>
      </c>
      <c r="AK166" s="49">
        <f t="shared" si="41"/>
        <v>1068000</v>
      </c>
      <c r="AL166" s="49">
        <f>VLOOKUP(B166,'[3]Tranche 1 Actual 2024'!$B$12:$S$367,18,FALSE)</f>
        <v>333750</v>
      </c>
      <c r="AM166" s="49">
        <f>VLOOKUP(B166,'[3]Tranche 2 Actual 2024'!$B$12:$U$343,20,FALSE)</f>
        <v>333750</v>
      </c>
      <c r="AN166" s="49">
        <f t="shared" si="49"/>
        <v>400500</v>
      </c>
      <c r="AO166" s="50">
        <f t="shared" si="57"/>
        <v>-124600</v>
      </c>
      <c r="AP166" s="51">
        <f t="shared" si="50"/>
        <v>0</v>
      </c>
      <c r="AQ166" s="52">
        <f t="shared" si="51"/>
        <v>0</v>
      </c>
      <c r="AR166" s="47">
        <f t="shared" si="52"/>
        <v>0</v>
      </c>
      <c r="AS166" s="53">
        <f t="shared" si="53"/>
        <v>62300</v>
      </c>
      <c r="AT166" s="49"/>
      <c r="AU166" s="49">
        <f t="shared" si="44"/>
        <v>400500</v>
      </c>
      <c r="AV166" s="54">
        <f t="shared" si="45"/>
        <v>400500</v>
      </c>
      <c r="AW166" s="55"/>
      <c r="AX166" s="56">
        <f t="shared" si="58"/>
        <v>0</v>
      </c>
      <c r="AY166" s="57">
        <f t="shared" si="58"/>
        <v>0</v>
      </c>
      <c r="AZ166" s="47">
        <f t="shared" si="58"/>
        <v>0</v>
      </c>
      <c r="BA166" s="53">
        <f t="shared" si="58"/>
        <v>62300</v>
      </c>
      <c r="BB166" s="81">
        <f t="shared" si="54"/>
        <v>1130300</v>
      </c>
      <c r="BC166" s="58" t="s">
        <v>1825</v>
      </c>
    </row>
    <row r="167" spans="1:55" s="38" customFormat="1" ht="12.75" x14ac:dyDescent="0.2">
      <c r="A167" s="39">
        <f t="shared" si="55"/>
        <v>156</v>
      </c>
      <c r="B167" s="40" t="s">
        <v>683</v>
      </c>
      <c r="C167" s="41" t="s">
        <v>684</v>
      </c>
      <c r="D167" s="41" t="s">
        <v>43</v>
      </c>
      <c r="E167" s="41" t="s">
        <v>1824</v>
      </c>
      <c r="F167" s="41" t="s">
        <v>44</v>
      </c>
      <c r="G167" s="41" t="s">
        <v>45</v>
      </c>
      <c r="H167" s="41" t="s">
        <v>46</v>
      </c>
      <c r="I167" s="41" t="s">
        <v>543</v>
      </c>
      <c r="J167" s="41" t="s">
        <v>528</v>
      </c>
      <c r="K167" s="41" t="s">
        <v>685</v>
      </c>
      <c r="L167" s="41" t="s">
        <v>686</v>
      </c>
      <c r="M167" s="41" t="s">
        <v>3</v>
      </c>
      <c r="N167" s="42" t="s">
        <v>51</v>
      </c>
      <c r="O167" s="41" t="s">
        <v>52</v>
      </c>
      <c r="P167" s="43">
        <v>187</v>
      </c>
      <c r="Q167" s="44">
        <f>VLOOKUP(B167,'[2]School Detailed Data'!A$11:CF$439,84,FALSE)</f>
        <v>187</v>
      </c>
      <c r="R167" s="45">
        <f>VLOOKUP(B167,'[2]School Detailed Data'!A$11:CF$440,84,FALSE)</f>
        <v>187</v>
      </c>
      <c r="S167" s="46">
        <v>187</v>
      </c>
      <c r="T167" s="47">
        <v>185</v>
      </c>
      <c r="U167" s="43">
        <v>47</v>
      </c>
      <c r="V167" s="44">
        <f>VLOOKUP(B167,'[2]School Detailed Data'!A$11:CJ$440,88,FALSE)</f>
        <v>52</v>
      </c>
      <c r="W167" s="45">
        <f>VLOOKUP(B167,'[2]Student Without BRN'!Z$2:AB$431,3,FALSE)</f>
        <v>47</v>
      </c>
      <c r="X167" s="46">
        <v>47</v>
      </c>
      <c r="Y167" s="47">
        <v>47</v>
      </c>
      <c r="Z167" s="43">
        <f t="shared" si="43"/>
        <v>140</v>
      </c>
      <c r="AA167" s="44">
        <f t="shared" si="43"/>
        <v>135</v>
      </c>
      <c r="AB167" s="45">
        <f t="shared" si="43"/>
        <v>140</v>
      </c>
      <c r="AC167" s="46">
        <f t="shared" si="43"/>
        <v>140</v>
      </c>
      <c r="AD167" s="47">
        <f t="shared" si="42"/>
        <v>138</v>
      </c>
      <c r="AE167" s="44">
        <f t="shared" si="46"/>
        <v>-5</v>
      </c>
      <c r="AF167" s="45">
        <f t="shared" si="56"/>
        <v>0</v>
      </c>
      <c r="AG167" s="46">
        <f t="shared" si="47"/>
        <v>0</v>
      </c>
      <c r="AH167" s="47">
        <f>AC167-AD167</f>
        <v>2</v>
      </c>
      <c r="AI167" s="48">
        <v>8900</v>
      </c>
      <c r="AJ167" s="48">
        <f t="shared" si="48"/>
        <v>1646500</v>
      </c>
      <c r="AK167" s="49">
        <f t="shared" ref="AK167:AK230" si="59">Z167*AI167</f>
        <v>1246000</v>
      </c>
      <c r="AL167" s="49">
        <f>VLOOKUP(B167,'[3]Tranche 1 Actual 2024'!$B$12:$S$367,18,FALSE)</f>
        <v>485940</v>
      </c>
      <c r="AM167" s="49">
        <f>VLOOKUP(B167,'[3]Tranche 2 Actual 2024'!$B$12:$U$343,20,FALSE)</f>
        <v>485940</v>
      </c>
      <c r="AN167" s="49">
        <f t="shared" si="49"/>
        <v>274120</v>
      </c>
      <c r="AO167" s="50">
        <f t="shared" si="57"/>
        <v>-44500</v>
      </c>
      <c r="AP167" s="51">
        <f t="shared" si="50"/>
        <v>0</v>
      </c>
      <c r="AQ167" s="52">
        <f t="shared" si="51"/>
        <v>0</v>
      </c>
      <c r="AR167" s="47">
        <f t="shared" si="52"/>
        <v>17800</v>
      </c>
      <c r="AS167" s="53">
        <f t="shared" si="53"/>
        <v>382700</v>
      </c>
      <c r="AT167" s="49"/>
      <c r="AU167" s="49">
        <f t="shared" si="44"/>
        <v>274120</v>
      </c>
      <c r="AV167" s="54">
        <f t="shared" si="45"/>
        <v>274120</v>
      </c>
      <c r="AW167" s="55"/>
      <c r="AX167" s="56">
        <f t="shared" si="58"/>
        <v>0</v>
      </c>
      <c r="AY167" s="57">
        <f t="shared" si="58"/>
        <v>0</v>
      </c>
      <c r="AZ167" s="47">
        <f t="shared" si="58"/>
        <v>17800</v>
      </c>
      <c r="BA167" s="53">
        <f t="shared" si="58"/>
        <v>382700</v>
      </c>
      <c r="BB167" s="81">
        <f t="shared" si="54"/>
        <v>1646500</v>
      </c>
      <c r="BC167" s="58" t="s">
        <v>1825</v>
      </c>
    </row>
    <row r="168" spans="1:55" s="38" customFormat="1" ht="12.75" x14ac:dyDescent="0.2">
      <c r="A168" s="39">
        <f t="shared" si="55"/>
        <v>157</v>
      </c>
      <c r="B168" s="40" t="s">
        <v>687</v>
      </c>
      <c r="C168" s="41" t="s">
        <v>688</v>
      </c>
      <c r="D168" s="41" t="s">
        <v>56</v>
      </c>
      <c r="E168" s="41" t="s">
        <v>1833</v>
      </c>
      <c r="F168" s="41" t="s">
        <v>179</v>
      </c>
      <c r="G168" s="41" t="s">
        <v>45</v>
      </c>
      <c r="H168" s="41" t="s">
        <v>46</v>
      </c>
      <c r="I168" s="41" t="s">
        <v>543</v>
      </c>
      <c r="J168" s="41" t="s">
        <v>528</v>
      </c>
      <c r="K168" s="41" t="s">
        <v>689</v>
      </c>
      <c r="L168" s="41" t="s">
        <v>690</v>
      </c>
      <c r="M168" s="41" t="s">
        <v>3</v>
      </c>
      <c r="N168" s="42" t="s">
        <v>51</v>
      </c>
      <c r="O168" s="41" t="s">
        <v>52</v>
      </c>
      <c r="P168" s="43">
        <v>145</v>
      </c>
      <c r="Q168" s="44">
        <f>VLOOKUP(B168,'[2]School Detailed Data'!A$11:CF$439,84,FALSE)</f>
        <v>145</v>
      </c>
      <c r="R168" s="45">
        <f>VLOOKUP(B168,'[2]School Detailed Data'!A$11:CF$440,84,FALSE)</f>
        <v>145</v>
      </c>
      <c r="S168" s="46">
        <v>145</v>
      </c>
      <c r="T168" s="47">
        <v>145</v>
      </c>
      <c r="U168" s="43">
        <v>7</v>
      </c>
      <c r="V168" s="44">
        <f>VLOOKUP(B168,'[2]School Detailed Data'!A$11:CJ$440,88,FALSE)</f>
        <v>25</v>
      </c>
      <c r="W168" s="45">
        <f>VLOOKUP(B168,'[2]Student Without BRN'!Z$2:AB$431,3,FALSE)</f>
        <v>7</v>
      </c>
      <c r="X168" s="46">
        <v>7</v>
      </c>
      <c r="Y168" s="47">
        <v>7</v>
      </c>
      <c r="Z168" s="43">
        <f t="shared" si="43"/>
        <v>138</v>
      </c>
      <c r="AA168" s="44">
        <f t="shared" si="43"/>
        <v>120</v>
      </c>
      <c r="AB168" s="45">
        <f t="shared" si="43"/>
        <v>138</v>
      </c>
      <c r="AC168" s="46">
        <f t="shared" si="43"/>
        <v>138</v>
      </c>
      <c r="AD168" s="47">
        <f t="shared" si="42"/>
        <v>138</v>
      </c>
      <c r="AE168" s="44">
        <f t="shared" si="46"/>
        <v>-18</v>
      </c>
      <c r="AF168" s="45">
        <f t="shared" si="56"/>
        <v>0</v>
      </c>
      <c r="AG168" s="46">
        <f t="shared" si="47"/>
        <v>0</v>
      </c>
      <c r="AH168" s="47">
        <f t="shared" si="47"/>
        <v>0</v>
      </c>
      <c r="AI168" s="48">
        <v>8900</v>
      </c>
      <c r="AJ168" s="48">
        <f t="shared" si="48"/>
        <v>1290500</v>
      </c>
      <c r="AK168" s="49">
        <f t="shared" si="59"/>
        <v>1228200</v>
      </c>
      <c r="AL168" s="49">
        <f>VLOOKUP(B168,'[3]Tranche 1 Actual 2024'!$B$12:$S$367,18,FALSE)</f>
        <v>397830</v>
      </c>
      <c r="AM168" s="49">
        <f>VLOOKUP(B168,'[3]Tranche 2 Actual 2024'!$B$12:$U$343,20,FALSE)</f>
        <v>397830</v>
      </c>
      <c r="AN168" s="49">
        <f t="shared" si="49"/>
        <v>432540</v>
      </c>
      <c r="AO168" s="50">
        <f t="shared" si="57"/>
        <v>-160200</v>
      </c>
      <c r="AP168" s="51">
        <f t="shared" si="50"/>
        <v>0</v>
      </c>
      <c r="AQ168" s="52">
        <f t="shared" si="51"/>
        <v>0</v>
      </c>
      <c r="AR168" s="47">
        <f t="shared" si="52"/>
        <v>0</v>
      </c>
      <c r="AS168" s="53">
        <f t="shared" si="53"/>
        <v>62300</v>
      </c>
      <c r="AT168" s="49"/>
      <c r="AU168" s="49">
        <f t="shared" si="44"/>
        <v>432540</v>
      </c>
      <c r="AV168" s="54">
        <f t="shared" si="45"/>
        <v>432540</v>
      </c>
      <c r="AW168" s="55"/>
      <c r="AX168" s="56">
        <f t="shared" si="58"/>
        <v>0</v>
      </c>
      <c r="AY168" s="57">
        <f t="shared" si="58"/>
        <v>0</v>
      </c>
      <c r="AZ168" s="47">
        <f t="shared" si="58"/>
        <v>0</v>
      </c>
      <c r="BA168" s="53">
        <f t="shared" si="58"/>
        <v>62300</v>
      </c>
      <c r="BB168" s="81">
        <f t="shared" si="54"/>
        <v>1290500</v>
      </c>
      <c r="BC168" s="58" t="s">
        <v>1825</v>
      </c>
    </row>
    <row r="169" spans="1:55" s="38" customFormat="1" ht="12.75" x14ac:dyDescent="0.2">
      <c r="A169" s="39">
        <f t="shared" si="55"/>
        <v>158</v>
      </c>
      <c r="B169" s="40" t="s">
        <v>691</v>
      </c>
      <c r="C169" s="41" t="s">
        <v>692</v>
      </c>
      <c r="D169" s="41" t="s">
        <v>43</v>
      </c>
      <c r="E169" s="41" t="s">
        <v>1839</v>
      </c>
      <c r="F169" s="41" t="s">
        <v>526</v>
      </c>
      <c r="G169" s="41" t="s">
        <v>58</v>
      </c>
      <c r="H169" s="41" t="s">
        <v>59</v>
      </c>
      <c r="I169" s="41" t="s">
        <v>543</v>
      </c>
      <c r="J169" s="41" t="s">
        <v>528</v>
      </c>
      <c r="K169" s="41" t="s">
        <v>693</v>
      </c>
      <c r="L169" s="41" t="s">
        <v>694</v>
      </c>
      <c r="M169" s="41" t="s">
        <v>3</v>
      </c>
      <c r="N169" s="42" t="s">
        <v>51</v>
      </c>
      <c r="O169" s="41" t="s">
        <v>52</v>
      </c>
      <c r="P169" s="43">
        <v>149</v>
      </c>
      <c r="Q169" s="44">
        <f>VLOOKUP(B169,'[2]School Detailed Data'!A$11:CF$439,84,FALSE)</f>
        <v>149</v>
      </c>
      <c r="R169" s="45">
        <f>VLOOKUP(B169,'[2]School Detailed Data'!A$11:CF$440,84,FALSE)</f>
        <v>149</v>
      </c>
      <c r="S169" s="46">
        <v>149</v>
      </c>
      <c r="T169" s="47">
        <v>149</v>
      </c>
      <c r="U169" s="43">
        <v>13</v>
      </c>
      <c r="V169" s="44">
        <f>VLOOKUP(B169,'[2]School Detailed Data'!A$11:CJ$440,88,FALSE)</f>
        <v>55</v>
      </c>
      <c r="W169" s="45">
        <f>VLOOKUP(B169,'[2]Student Without BRN'!Z$2:AB$431,3,FALSE)</f>
        <v>13</v>
      </c>
      <c r="X169" s="46">
        <v>13</v>
      </c>
      <c r="Y169" s="47">
        <v>13</v>
      </c>
      <c r="Z169" s="43">
        <f t="shared" si="43"/>
        <v>136</v>
      </c>
      <c r="AA169" s="44">
        <f t="shared" si="43"/>
        <v>94</v>
      </c>
      <c r="AB169" s="45">
        <f t="shared" si="43"/>
        <v>136</v>
      </c>
      <c r="AC169" s="46">
        <f t="shared" si="43"/>
        <v>136</v>
      </c>
      <c r="AD169" s="47">
        <f t="shared" si="42"/>
        <v>136</v>
      </c>
      <c r="AE169" s="44">
        <f t="shared" si="46"/>
        <v>-42</v>
      </c>
      <c r="AF169" s="45">
        <f t="shared" si="56"/>
        <v>0</v>
      </c>
      <c r="AG169" s="46">
        <f t="shared" si="47"/>
        <v>0</v>
      </c>
      <c r="AH169" s="47">
        <f t="shared" si="47"/>
        <v>0</v>
      </c>
      <c r="AI169" s="48">
        <v>8900</v>
      </c>
      <c r="AJ169" s="48">
        <f t="shared" si="48"/>
        <v>1326100</v>
      </c>
      <c r="AK169" s="49">
        <f t="shared" si="59"/>
        <v>1210400</v>
      </c>
      <c r="AL169" s="49">
        <f>VLOOKUP(B169,'[3]Tranche 1 Actual 2024'!$B$12:$S$367,18,FALSE)</f>
        <v>373800</v>
      </c>
      <c r="AM169" s="49">
        <f>VLOOKUP(B169,'[3]Tranche 2 Actual 2024'!$B$12:$U$343,20,FALSE)</f>
        <v>373800</v>
      </c>
      <c r="AN169" s="49">
        <f t="shared" si="49"/>
        <v>462800</v>
      </c>
      <c r="AO169" s="50">
        <f t="shared" si="57"/>
        <v>-373800</v>
      </c>
      <c r="AP169" s="51">
        <f t="shared" si="50"/>
        <v>0</v>
      </c>
      <c r="AQ169" s="52">
        <f t="shared" si="51"/>
        <v>0</v>
      </c>
      <c r="AR169" s="47">
        <f t="shared" si="52"/>
        <v>0</v>
      </c>
      <c r="AS169" s="53">
        <f t="shared" si="53"/>
        <v>115700</v>
      </c>
      <c r="AT169" s="49"/>
      <c r="AU169" s="49">
        <f t="shared" si="44"/>
        <v>462800</v>
      </c>
      <c r="AV169" s="54">
        <f t="shared" si="45"/>
        <v>462800</v>
      </c>
      <c r="AW169" s="55"/>
      <c r="AX169" s="56">
        <f t="shared" si="58"/>
        <v>0</v>
      </c>
      <c r="AY169" s="57">
        <f t="shared" si="58"/>
        <v>0</v>
      </c>
      <c r="AZ169" s="47">
        <f t="shared" si="58"/>
        <v>0</v>
      </c>
      <c r="BA169" s="53">
        <f t="shared" si="58"/>
        <v>115700</v>
      </c>
      <c r="BB169" s="81">
        <f t="shared" si="54"/>
        <v>1326100</v>
      </c>
      <c r="BC169" s="58" t="s">
        <v>1825</v>
      </c>
    </row>
    <row r="170" spans="1:55" s="38" customFormat="1" ht="12.75" x14ac:dyDescent="0.2">
      <c r="A170" s="39">
        <f t="shared" si="55"/>
        <v>159</v>
      </c>
      <c r="B170" s="40" t="s">
        <v>695</v>
      </c>
      <c r="C170" s="41" t="s">
        <v>696</v>
      </c>
      <c r="D170" s="41" t="s">
        <v>56</v>
      </c>
      <c r="E170" s="41" t="s">
        <v>1833</v>
      </c>
      <c r="F170" s="41" t="s">
        <v>179</v>
      </c>
      <c r="G170" s="41" t="s">
        <v>45</v>
      </c>
      <c r="H170" s="41" t="s">
        <v>46</v>
      </c>
      <c r="I170" s="41" t="s">
        <v>543</v>
      </c>
      <c r="J170" s="41" t="s">
        <v>528</v>
      </c>
      <c r="K170" s="41" t="s">
        <v>697</v>
      </c>
      <c r="L170" s="41" t="s">
        <v>698</v>
      </c>
      <c r="M170" s="41" t="s">
        <v>3</v>
      </c>
      <c r="N170" s="42" t="s">
        <v>51</v>
      </c>
      <c r="O170" s="41" t="s">
        <v>52</v>
      </c>
      <c r="P170" s="43">
        <v>73</v>
      </c>
      <c r="Q170" s="44">
        <f>VLOOKUP(B170,'[2]School Detailed Data'!A$11:CF$439,84,FALSE)</f>
        <v>73</v>
      </c>
      <c r="R170" s="45">
        <f>VLOOKUP(B170,'[2]School Detailed Data'!A$11:CF$440,84,FALSE)</f>
        <v>73</v>
      </c>
      <c r="S170" s="46">
        <v>73</v>
      </c>
      <c r="T170" s="47">
        <v>73</v>
      </c>
      <c r="U170" s="43">
        <v>9</v>
      </c>
      <c r="V170" s="44">
        <f>VLOOKUP(B170,'[2]School Detailed Data'!A$11:CJ$440,88,FALSE)</f>
        <v>9</v>
      </c>
      <c r="W170" s="45">
        <f>VLOOKUP(B170,'[2]Student Without BRN'!Z$2:AB$431,3,FALSE)</f>
        <v>9</v>
      </c>
      <c r="X170" s="46">
        <v>9</v>
      </c>
      <c r="Y170" s="47">
        <v>9</v>
      </c>
      <c r="Z170" s="43">
        <f t="shared" si="43"/>
        <v>64</v>
      </c>
      <c r="AA170" s="44">
        <f t="shared" si="43"/>
        <v>64</v>
      </c>
      <c r="AB170" s="45">
        <f t="shared" si="43"/>
        <v>64</v>
      </c>
      <c r="AC170" s="46">
        <f t="shared" si="43"/>
        <v>64</v>
      </c>
      <c r="AD170" s="47">
        <f t="shared" si="42"/>
        <v>64</v>
      </c>
      <c r="AE170" s="44">
        <f t="shared" si="46"/>
        <v>0</v>
      </c>
      <c r="AF170" s="45">
        <f t="shared" si="56"/>
        <v>0</v>
      </c>
      <c r="AG170" s="46">
        <f t="shared" si="47"/>
        <v>0</v>
      </c>
      <c r="AH170" s="47">
        <f t="shared" si="47"/>
        <v>0</v>
      </c>
      <c r="AI170" s="48">
        <v>8900</v>
      </c>
      <c r="AJ170" s="48">
        <f t="shared" si="48"/>
        <v>649700</v>
      </c>
      <c r="AK170" s="49">
        <f t="shared" si="59"/>
        <v>569600</v>
      </c>
      <c r="AL170" s="49">
        <f>VLOOKUP(B170,'[3]Tranche 1 Actual 2024'!$B$12:$S$367,18,FALSE)</f>
        <v>240300</v>
      </c>
      <c r="AM170" s="49">
        <f>VLOOKUP(B170,'[3]Tranche 2 Actual 2024'!$B$12:$U$343,20,FALSE)</f>
        <v>240300</v>
      </c>
      <c r="AN170" s="49">
        <f t="shared" si="49"/>
        <v>89000</v>
      </c>
      <c r="AO170" s="50">
        <f t="shared" si="57"/>
        <v>0</v>
      </c>
      <c r="AP170" s="51">
        <f t="shared" si="50"/>
        <v>0</v>
      </c>
      <c r="AQ170" s="52">
        <f t="shared" si="51"/>
        <v>0</v>
      </c>
      <c r="AR170" s="47">
        <f t="shared" si="52"/>
        <v>0</v>
      </c>
      <c r="AS170" s="53">
        <f t="shared" si="53"/>
        <v>80100</v>
      </c>
      <c r="AT170" s="49"/>
      <c r="AU170" s="49">
        <f t="shared" si="44"/>
        <v>89000</v>
      </c>
      <c r="AV170" s="54">
        <f t="shared" si="45"/>
        <v>89000</v>
      </c>
      <c r="AW170" s="55"/>
      <c r="AX170" s="56">
        <f t="shared" si="58"/>
        <v>0</v>
      </c>
      <c r="AY170" s="57">
        <f t="shared" si="58"/>
        <v>0</v>
      </c>
      <c r="AZ170" s="47">
        <f t="shared" si="58"/>
        <v>0</v>
      </c>
      <c r="BA170" s="53">
        <f t="shared" si="58"/>
        <v>80100</v>
      </c>
      <c r="BB170" s="81">
        <f t="shared" si="54"/>
        <v>649700</v>
      </c>
      <c r="BC170" s="58" t="s">
        <v>1825</v>
      </c>
    </row>
    <row r="171" spans="1:55" s="38" customFormat="1" ht="12.75" x14ac:dyDescent="0.2">
      <c r="A171" s="39">
        <f t="shared" si="55"/>
        <v>160</v>
      </c>
      <c r="B171" s="40" t="s">
        <v>699</v>
      </c>
      <c r="C171" s="41" t="s">
        <v>700</v>
      </c>
      <c r="D171" s="41" t="s">
        <v>56</v>
      </c>
      <c r="E171" s="41" t="s">
        <v>1833</v>
      </c>
      <c r="F171" s="41" t="s">
        <v>179</v>
      </c>
      <c r="G171" s="41" t="s">
        <v>45</v>
      </c>
      <c r="H171" s="41" t="s">
        <v>46</v>
      </c>
      <c r="I171" s="41" t="s">
        <v>543</v>
      </c>
      <c r="J171" s="41" t="s">
        <v>528</v>
      </c>
      <c r="K171" s="41" t="s">
        <v>701</v>
      </c>
      <c r="L171" s="41" t="s">
        <v>702</v>
      </c>
      <c r="M171" s="41" t="s">
        <v>3</v>
      </c>
      <c r="N171" s="42" t="s">
        <v>51</v>
      </c>
      <c r="O171" s="41" t="s">
        <v>52</v>
      </c>
      <c r="P171" s="43">
        <v>188</v>
      </c>
      <c r="Q171" s="44">
        <f>VLOOKUP(B171,'[2]School Detailed Data'!A$11:CF$439,84,FALSE)</f>
        <v>188</v>
      </c>
      <c r="R171" s="45">
        <f>VLOOKUP(B171,'[2]School Detailed Data'!A$11:CF$440,84,FALSE)</f>
        <v>188</v>
      </c>
      <c r="S171" s="46">
        <v>188</v>
      </c>
      <c r="T171" s="47">
        <v>188</v>
      </c>
      <c r="U171" s="43">
        <v>13</v>
      </c>
      <c r="V171" s="44">
        <f>VLOOKUP(B171,'[2]School Detailed Data'!A$11:CJ$440,88,FALSE)</f>
        <v>33</v>
      </c>
      <c r="W171" s="45">
        <f>VLOOKUP(B171,'[2]Student Without BRN'!Z$2:AB$431,3,FALSE)</f>
        <v>13</v>
      </c>
      <c r="X171" s="46">
        <v>13</v>
      </c>
      <c r="Y171" s="47">
        <v>13</v>
      </c>
      <c r="Z171" s="43">
        <f t="shared" si="43"/>
        <v>175</v>
      </c>
      <c r="AA171" s="44">
        <f t="shared" si="43"/>
        <v>155</v>
      </c>
      <c r="AB171" s="45">
        <f t="shared" si="43"/>
        <v>175</v>
      </c>
      <c r="AC171" s="46">
        <f t="shared" si="43"/>
        <v>175</v>
      </c>
      <c r="AD171" s="47">
        <f t="shared" si="42"/>
        <v>175</v>
      </c>
      <c r="AE171" s="44">
        <f t="shared" si="46"/>
        <v>-20</v>
      </c>
      <c r="AF171" s="45">
        <f t="shared" si="56"/>
        <v>0</v>
      </c>
      <c r="AG171" s="46">
        <f t="shared" si="47"/>
        <v>0</v>
      </c>
      <c r="AH171" s="47">
        <f t="shared" si="47"/>
        <v>0</v>
      </c>
      <c r="AI171" s="48">
        <v>8900</v>
      </c>
      <c r="AJ171" s="48">
        <f t="shared" si="48"/>
        <v>1673200</v>
      </c>
      <c r="AK171" s="49">
        <f t="shared" si="59"/>
        <v>1557500</v>
      </c>
      <c r="AL171" s="49">
        <f>VLOOKUP(B171,'[3]Tranche 1 Actual 2024'!$B$12:$S$367,18,FALSE)</f>
        <v>608760</v>
      </c>
      <c r="AM171" s="49">
        <f>VLOOKUP(B171,'[3]Tranche 2 Actual 2024'!$B$12:$U$343,20,FALSE)</f>
        <v>608760</v>
      </c>
      <c r="AN171" s="49">
        <f t="shared" si="49"/>
        <v>339980</v>
      </c>
      <c r="AO171" s="50">
        <f t="shared" si="57"/>
        <v>-178000</v>
      </c>
      <c r="AP171" s="51">
        <f t="shared" si="50"/>
        <v>0</v>
      </c>
      <c r="AQ171" s="52">
        <f t="shared" si="51"/>
        <v>0</v>
      </c>
      <c r="AR171" s="47">
        <f t="shared" si="52"/>
        <v>0</v>
      </c>
      <c r="AS171" s="53">
        <f t="shared" si="53"/>
        <v>115700</v>
      </c>
      <c r="AT171" s="49"/>
      <c r="AU171" s="49">
        <f t="shared" si="44"/>
        <v>339980</v>
      </c>
      <c r="AV171" s="54">
        <f t="shared" si="45"/>
        <v>339980</v>
      </c>
      <c r="AW171" s="55"/>
      <c r="AX171" s="56">
        <f t="shared" si="58"/>
        <v>0</v>
      </c>
      <c r="AY171" s="57">
        <f t="shared" si="58"/>
        <v>0</v>
      </c>
      <c r="AZ171" s="47">
        <f t="shared" si="58"/>
        <v>0</v>
      </c>
      <c r="BA171" s="53">
        <f t="shared" si="58"/>
        <v>115700</v>
      </c>
      <c r="BB171" s="81">
        <f t="shared" si="54"/>
        <v>1673200</v>
      </c>
      <c r="BC171" s="58" t="s">
        <v>1825</v>
      </c>
    </row>
    <row r="172" spans="1:55" s="38" customFormat="1" ht="12.75" x14ac:dyDescent="0.2">
      <c r="A172" s="39">
        <f t="shared" si="55"/>
        <v>161</v>
      </c>
      <c r="B172" s="40" t="s">
        <v>703</v>
      </c>
      <c r="C172" s="41" t="s">
        <v>704</v>
      </c>
      <c r="D172" s="41" t="s">
        <v>56</v>
      </c>
      <c r="E172" s="41" t="s">
        <v>1833</v>
      </c>
      <c r="F172" s="41" t="s">
        <v>179</v>
      </c>
      <c r="G172" s="41" t="s">
        <v>45</v>
      </c>
      <c r="H172" s="41" t="s">
        <v>46</v>
      </c>
      <c r="I172" s="41" t="s">
        <v>543</v>
      </c>
      <c r="J172" s="41" t="s">
        <v>528</v>
      </c>
      <c r="K172" s="41" t="s">
        <v>705</v>
      </c>
      <c r="L172" s="41" t="s">
        <v>706</v>
      </c>
      <c r="M172" s="41" t="s">
        <v>3</v>
      </c>
      <c r="N172" s="42" t="s">
        <v>51</v>
      </c>
      <c r="O172" s="41" t="s">
        <v>52</v>
      </c>
      <c r="P172" s="43">
        <v>115</v>
      </c>
      <c r="Q172" s="44">
        <v>115</v>
      </c>
      <c r="R172" s="45">
        <f>VLOOKUP(B172,'[2]School Detailed Data'!A$11:CF$440,84,FALSE)</f>
        <v>119</v>
      </c>
      <c r="S172" s="46">
        <v>118</v>
      </c>
      <c r="T172" s="47">
        <v>118</v>
      </c>
      <c r="U172" s="43">
        <v>63</v>
      </c>
      <c r="V172" s="44">
        <f>VLOOKUP(B172,'[3]PS T3 1st New BRN'!$B$12:$S$104,18,FALSE)</f>
        <v>51</v>
      </c>
      <c r="W172" s="45">
        <f>VLOOKUP(B172,'[2]Student Without BRN'!Z$2:AB$431,3,FALSE)</f>
        <v>51</v>
      </c>
      <c r="X172" s="46">
        <v>24</v>
      </c>
      <c r="Y172" s="47">
        <v>24</v>
      </c>
      <c r="Z172" s="43">
        <f t="shared" si="43"/>
        <v>52</v>
      </c>
      <c r="AA172" s="44">
        <f t="shared" si="43"/>
        <v>64</v>
      </c>
      <c r="AB172" s="45">
        <f t="shared" si="43"/>
        <v>68</v>
      </c>
      <c r="AC172" s="46">
        <f t="shared" si="43"/>
        <v>94</v>
      </c>
      <c r="AD172" s="47">
        <f t="shared" si="42"/>
        <v>94</v>
      </c>
      <c r="AE172" s="44">
        <f t="shared" si="46"/>
        <v>12</v>
      </c>
      <c r="AF172" s="45">
        <f>AB172-AA172</f>
        <v>4</v>
      </c>
      <c r="AG172" s="46">
        <f t="shared" si="47"/>
        <v>26</v>
      </c>
      <c r="AH172" s="47">
        <f t="shared" si="47"/>
        <v>0</v>
      </c>
      <c r="AI172" s="48">
        <v>8900</v>
      </c>
      <c r="AJ172" s="48">
        <f t="shared" si="48"/>
        <v>1050200</v>
      </c>
      <c r="AK172" s="49">
        <f t="shared" si="59"/>
        <v>462800</v>
      </c>
      <c r="AL172" s="49">
        <f>VLOOKUP(B172,'[3]Tranche 1 Actual 2024'!$B$12:$S$367,18,FALSE)</f>
        <v>232290</v>
      </c>
      <c r="AM172" s="49">
        <f>VLOOKUP(B172,'[3]Tranche 2 Actual 2024'!$B$12:$U$343,20,FALSE)</f>
        <v>232290</v>
      </c>
      <c r="AN172" s="49">
        <f t="shared" si="49"/>
        <v>-1780</v>
      </c>
      <c r="AO172" s="50">
        <f t="shared" si="57"/>
        <v>106800</v>
      </c>
      <c r="AP172" s="51">
        <f t="shared" si="50"/>
        <v>35600</v>
      </c>
      <c r="AQ172" s="52">
        <f t="shared" si="51"/>
        <v>231400</v>
      </c>
      <c r="AR172" s="47">
        <f t="shared" si="52"/>
        <v>0</v>
      </c>
      <c r="AS172" s="53">
        <f t="shared" si="53"/>
        <v>213600</v>
      </c>
      <c r="AT172" s="49"/>
      <c r="AU172" s="49">
        <f t="shared" si="44"/>
        <v>-1780</v>
      </c>
      <c r="AV172" s="54">
        <f t="shared" si="45"/>
        <v>0</v>
      </c>
      <c r="AW172" s="55">
        <f>AN172+AO172</f>
        <v>105020</v>
      </c>
      <c r="AX172" s="56">
        <f t="shared" si="58"/>
        <v>35600</v>
      </c>
      <c r="AY172" s="57">
        <f t="shared" si="58"/>
        <v>231400</v>
      </c>
      <c r="AZ172" s="47">
        <f t="shared" si="58"/>
        <v>0</v>
      </c>
      <c r="BA172" s="53">
        <f t="shared" si="58"/>
        <v>213600</v>
      </c>
      <c r="BB172" s="81">
        <f t="shared" si="54"/>
        <v>1050200</v>
      </c>
      <c r="BC172" s="58" t="s">
        <v>1825</v>
      </c>
    </row>
    <row r="173" spans="1:55" s="38" customFormat="1" ht="12.75" x14ac:dyDescent="0.2">
      <c r="A173" s="39">
        <f t="shared" si="55"/>
        <v>162</v>
      </c>
      <c r="B173" s="40" t="s">
        <v>707</v>
      </c>
      <c r="C173" s="41" t="s">
        <v>708</v>
      </c>
      <c r="D173" s="41" t="s">
        <v>56</v>
      </c>
      <c r="E173" s="41" t="s">
        <v>1839</v>
      </c>
      <c r="F173" s="41" t="s">
        <v>526</v>
      </c>
      <c r="G173" s="41" t="s">
        <v>58</v>
      </c>
      <c r="H173" s="41" t="s">
        <v>59</v>
      </c>
      <c r="I173" s="41" t="s">
        <v>543</v>
      </c>
      <c r="J173" s="41" t="s">
        <v>528</v>
      </c>
      <c r="K173" s="41" t="s">
        <v>709</v>
      </c>
      <c r="L173" s="41" t="s">
        <v>710</v>
      </c>
      <c r="M173" s="41" t="s">
        <v>3</v>
      </c>
      <c r="N173" s="42" t="s">
        <v>51</v>
      </c>
      <c r="O173" s="41" t="s">
        <v>52</v>
      </c>
      <c r="P173" s="43">
        <v>95</v>
      </c>
      <c r="Q173" s="44">
        <v>95</v>
      </c>
      <c r="R173" s="45">
        <f>VLOOKUP(B173,'[2]School Detailed Data'!A$11:CF$440,84,FALSE)</f>
        <v>94</v>
      </c>
      <c r="S173" s="46">
        <v>94</v>
      </c>
      <c r="T173" s="47">
        <v>94</v>
      </c>
      <c r="U173" s="43">
        <v>61</v>
      </c>
      <c r="V173" s="44">
        <f>VLOOKUP(B173,'[2]School Detailed Data'!A$11:CJ$440,88,FALSE)</f>
        <v>48</v>
      </c>
      <c r="W173" s="45">
        <f>VLOOKUP(B173,'[2]Student Without BRN'!Z$2:AB$431,3,FALSE)</f>
        <v>45</v>
      </c>
      <c r="X173" s="46">
        <v>45</v>
      </c>
      <c r="Y173" s="47">
        <v>41</v>
      </c>
      <c r="Z173" s="43">
        <f t="shared" si="43"/>
        <v>34</v>
      </c>
      <c r="AA173" s="44">
        <f t="shared" si="43"/>
        <v>47</v>
      </c>
      <c r="AB173" s="45">
        <f t="shared" si="43"/>
        <v>49</v>
      </c>
      <c r="AC173" s="46">
        <f t="shared" si="43"/>
        <v>49</v>
      </c>
      <c r="AD173" s="47">
        <f t="shared" si="42"/>
        <v>53</v>
      </c>
      <c r="AE173" s="44">
        <f t="shared" si="46"/>
        <v>13</v>
      </c>
      <c r="AF173" s="45">
        <f>AB173-AA173</f>
        <v>2</v>
      </c>
      <c r="AG173" s="46">
        <f t="shared" si="47"/>
        <v>0</v>
      </c>
      <c r="AH173" s="47">
        <f t="shared" si="47"/>
        <v>4</v>
      </c>
      <c r="AI173" s="48">
        <v>8900</v>
      </c>
      <c r="AJ173" s="48">
        <f t="shared" si="48"/>
        <v>836600</v>
      </c>
      <c r="AK173" s="49">
        <f t="shared" si="59"/>
        <v>302600</v>
      </c>
      <c r="AL173" s="49">
        <f>VLOOKUP(B173,'[3]Tranche 1 Actual 2024'!$B$12:$S$367,18,FALSE)</f>
        <v>283020</v>
      </c>
      <c r="AM173" s="49">
        <f>VLOOKUP(B173,'[3]Tranche 2 Actual 2024'!$B$12:$U$343,20,FALSE)</f>
        <v>283020</v>
      </c>
      <c r="AN173" s="49">
        <f t="shared" si="49"/>
        <v>-263440</v>
      </c>
      <c r="AO173" s="50">
        <f t="shared" si="57"/>
        <v>115700</v>
      </c>
      <c r="AP173" s="51">
        <f t="shared" si="50"/>
        <v>17800</v>
      </c>
      <c r="AQ173" s="52">
        <f t="shared" si="51"/>
        <v>0</v>
      </c>
      <c r="AR173" s="47">
        <f t="shared" si="52"/>
        <v>35600</v>
      </c>
      <c r="AS173" s="53">
        <f t="shared" si="53"/>
        <v>217160</v>
      </c>
      <c r="AT173" s="49"/>
      <c r="AU173" s="49">
        <f t="shared" si="44"/>
        <v>-263440</v>
      </c>
      <c r="AV173" s="54">
        <f t="shared" si="45"/>
        <v>0</v>
      </c>
      <c r="AW173" s="55"/>
      <c r="AX173" s="56">
        <f t="shared" si="58"/>
        <v>17800</v>
      </c>
      <c r="AY173" s="57">
        <f t="shared" si="58"/>
        <v>0</v>
      </c>
      <c r="AZ173" s="47">
        <f t="shared" si="58"/>
        <v>35600</v>
      </c>
      <c r="BA173" s="53">
        <f t="shared" si="58"/>
        <v>217160</v>
      </c>
      <c r="BB173" s="81">
        <f t="shared" si="54"/>
        <v>836600</v>
      </c>
      <c r="BC173" s="58" t="s">
        <v>1825</v>
      </c>
    </row>
    <row r="174" spans="1:55" s="38" customFormat="1" ht="12.75" x14ac:dyDescent="0.2">
      <c r="A174" s="39">
        <f t="shared" si="55"/>
        <v>163</v>
      </c>
      <c r="B174" s="40" t="s">
        <v>711</v>
      </c>
      <c r="C174" s="41" t="s">
        <v>712</v>
      </c>
      <c r="D174" s="41" t="s">
        <v>43</v>
      </c>
      <c r="E174" s="41" t="s">
        <v>1839</v>
      </c>
      <c r="F174" s="41" t="s">
        <v>526</v>
      </c>
      <c r="G174" s="41" t="s">
        <v>58</v>
      </c>
      <c r="H174" s="41" t="s">
        <v>59</v>
      </c>
      <c r="I174" s="41" t="s">
        <v>543</v>
      </c>
      <c r="J174" s="41" t="s">
        <v>528</v>
      </c>
      <c r="K174" s="41" t="s">
        <v>713</v>
      </c>
      <c r="L174" s="41" t="s">
        <v>714</v>
      </c>
      <c r="M174" s="41" t="s">
        <v>3</v>
      </c>
      <c r="N174" s="42" t="s">
        <v>51</v>
      </c>
      <c r="O174" s="41" t="s">
        <v>52</v>
      </c>
      <c r="P174" s="43">
        <v>155</v>
      </c>
      <c r="Q174" s="44">
        <f>VLOOKUP(B174,'[2]School Detailed Data'!A$11:CF$439,84,FALSE)</f>
        <v>155</v>
      </c>
      <c r="R174" s="45">
        <f>VLOOKUP(B174,'[2]School Detailed Data'!A$11:CF$440,84,FALSE)</f>
        <v>155</v>
      </c>
      <c r="S174" s="46">
        <v>155</v>
      </c>
      <c r="T174" s="47">
        <v>155</v>
      </c>
      <c r="U174" s="43">
        <v>23</v>
      </c>
      <c r="V174" s="44">
        <f>VLOOKUP(B174,'[2]School Detailed Data'!A$11:CJ$440,88,FALSE)</f>
        <v>34</v>
      </c>
      <c r="W174" s="45">
        <f>VLOOKUP(B174,'[2]Student Without BRN'!Z$2:AB$431,3,FALSE)</f>
        <v>23</v>
      </c>
      <c r="X174" s="46">
        <v>23</v>
      </c>
      <c r="Y174" s="47">
        <v>23</v>
      </c>
      <c r="Z174" s="43">
        <f t="shared" si="43"/>
        <v>132</v>
      </c>
      <c r="AA174" s="44">
        <f t="shared" si="43"/>
        <v>121</v>
      </c>
      <c r="AB174" s="45">
        <f t="shared" si="43"/>
        <v>132</v>
      </c>
      <c r="AC174" s="46">
        <f t="shared" si="43"/>
        <v>132</v>
      </c>
      <c r="AD174" s="47">
        <f t="shared" si="42"/>
        <v>132</v>
      </c>
      <c r="AE174" s="44">
        <f t="shared" si="46"/>
        <v>-11</v>
      </c>
      <c r="AF174" s="45">
        <f>AB174-Z174</f>
        <v>0</v>
      </c>
      <c r="AG174" s="46">
        <f t="shared" si="47"/>
        <v>0</v>
      </c>
      <c r="AH174" s="47">
        <f t="shared" si="47"/>
        <v>0</v>
      </c>
      <c r="AI174" s="48">
        <v>8900</v>
      </c>
      <c r="AJ174" s="48">
        <f t="shared" si="48"/>
        <v>1379500</v>
      </c>
      <c r="AK174" s="49">
        <f t="shared" si="59"/>
        <v>1174800</v>
      </c>
      <c r="AL174" s="49">
        <f>VLOOKUP(B174,'[3]Tranche 1 Actual 2024'!$B$12:$S$367,18,FALSE)</f>
        <v>461910</v>
      </c>
      <c r="AM174" s="49">
        <f>VLOOKUP(B174,'[3]Tranche 2 Actual 2024'!$B$12:$U$343,20,FALSE)</f>
        <v>461910</v>
      </c>
      <c r="AN174" s="49">
        <f t="shared" si="49"/>
        <v>250980</v>
      </c>
      <c r="AO174" s="50">
        <f t="shared" si="57"/>
        <v>-97900</v>
      </c>
      <c r="AP174" s="51">
        <f t="shared" si="50"/>
        <v>0</v>
      </c>
      <c r="AQ174" s="52">
        <f t="shared" si="51"/>
        <v>0</v>
      </c>
      <c r="AR174" s="47">
        <f t="shared" si="52"/>
        <v>0</v>
      </c>
      <c r="AS174" s="53">
        <f t="shared" si="53"/>
        <v>204700</v>
      </c>
      <c r="AT174" s="49"/>
      <c r="AU174" s="49">
        <f t="shared" si="44"/>
        <v>250980</v>
      </c>
      <c r="AV174" s="54">
        <f t="shared" si="45"/>
        <v>250980</v>
      </c>
      <c r="AW174" s="55"/>
      <c r="AX174" s="56">
        <f t="shared" si="58"/>
        <v>0</v>
      </c>
      <c r="AY174" s="57">
        <f t="shared" si="58"/>
        <v>0</v>
      </c>
      <c r="AZ174" s="47">
        <f t="shared" si="58"/>
        <v>0</v>
      </c>
      <c r="BA174" s="53">
        <f t="shared" si="58"/>
        <v>204700</v>
      </c>
      <c r="BB174" s="81">
        <f t="shared" si="54"/>
        <v>1379500</v>
      </c>
      <c r="BC174" s="58" t="s">
        <v>1825</v>
      </c>
    </row>
    <row r="175" spans="1:55" s="38" customFormat="1" ht="12.75" x14ac:dyDescent="0.2">
      <c r="A175" s="39">
        <f t="shared" si="55"/>
        <v>164</v>
      </c>
      <c r="B175" s="40" t="s">
        <v>715</v>
      </c>
      <c r="C175" s="41" t="s">
        <v>716</v>
      </c>
      <c r="D175" s="41" t="s">
        <v>56</v>
      </c>
      <c r="E175" s="41" t="s">
        <v>1833</v>
      </c>
      <c r="F175" s="41" t="s">
        <v>179</v>
      </c>
      <c r="G175" s="41" t="s">
        <v>45</v>
      </c>
      <c r="H175" s="41" t="s">
        <v>46</v>
      </c>
      <c r="I175" s="41" t="s">
        <v>543</v>
      </c>
      <c r="J175" s="41" t="s">
        <v>528</v>
      </c>
      <c r="K175" s="41" t="s">
        <v>717</v>
      </c>
      <c r="L175" s="41" t="s">
        <v>718</v>
      </c>
      <c r="M175" s="41" t="s">
        <v>3</v>
      </c>
      <c r="N175" s="42" t="s">
        <v>51</v>
      </c>
      <c r="O175" s="41" t="s">
        <v>52</v>
      </c>
      <c r="P175" s="43">
        <v>124</v>
      </c>
      <c r="Q175" s="44">
        <v>124</v>
      </c>
      <c r="R175" s="45">
        <f>VLOOKUP(B175,'[2]School Detailed Data'!A$11:CF$440,84,FALSE)</f>
        <v>124</v>
      </c>
      <c r="S175" s="46">
        <v>124</v>
      </c>
      <c r="T175" s="47">
        <v>124</v>
      </c>
      <c r="U175" s="43">
        <v>27</v>
      </c>
      <c r="V175" s="44">
        <f>VLOOKUP(B175,'[3]PS T3 1st New BRN'!$B$12:$S$104,18,FALSE)</f>
        <v>26</v>
      </c>
      <c r="W175" s="45">
        <f>VLOOKUP(B175,'[2]Student Without BRN'!Z$2:AB$431,3,FALSE)</f>
        <v>26</v>
      </c>
      <c r="X175" s="46">
        <v>26</v>
      </c>
      <c r="Y175" s="47">
        <v>26</v>
      </c>
      <c r="Z175" s="43">
        <f t="shared" si="43"/>
        <v>97</v>
      </c>
      <c r="AA175" s="44">
        <f t="shared" si="43"/>
        <v>98</v>
      </c>
      <c r="AB175" s="45">
        <f t="shared" si="43"/>
        <v>98</v>
      </c>
      <c r="AC175" s="46">
        <f t="shared" si="43"/>
        <v>98</v>
      </c>
      <c r="AD175" s="47">
        <f t="shared" si="42"/>
        <v>98</v>
      </c>
      <c r="AE175" s="44">
        <f t="shared" si="46"/>
        <v>1</v>
      </c>
      <c r="AF175" s="45">
        <f>AB175-AA175</f>
        <v>0</v>
      </c>
      <c r="AG175" s="46">
        <f t="shared" si="47"/>
        <v>0</v>
      </c>
      <c r="AH175" s="47">
        <f t="shared" si="47"/>
        <v>0</v>
      </c>
      <c r="AI175" s="48">
        <v>8900</v>
      </c>
      <c r="AJ175" s="48">
        <f t="shared" si="48"/>
        <v>1103600</v>
      </c>
      <c r="AK175" s="49">
        <f t="shared" si="59"/>
        <v>863300</v>
      </c>
      <c r="AL175" s="49">
        <f>VLOOKUP(B175,'[3]Tranche 1 Actual 2024'!$B$12:$S$367,18,FALSE)</f>
        <v>331080</v>
      </c>
      <c r="AM175" s="49"/>
      <c r="AN175" s="49">
        <f t="shared" si="49"/>
        <v>532220</v>
      </c>
      <c r="AO175" s="50">
        <f t="shared" si="57"/>
        <v>8900</v>
      </c>
      <c r="AP175" s="51">
        <f t="shared" si="50"/>
        <v>0</v>
      </c>
      <c r="AQ175" s="52">
        <f t="shared" si="51"/>
        <v>0</v>
      </c>
      <c r="AR175" s="47">
        <f t="shared" si="52"/>
        <v>0</v>
      </c>
      <c r="AS175" s="53">
        <f t="shared" si="53"/>
        <v>231400</v>
      </c>
      <c r="AT175" s="49"/>
      <c r="AU175" s="49">
        <f t="shared" si="44"/>
        <v>532220</v>
      </c>
      <c r="AV175" s="54">
        <f t="shared" si="45"/>
        <v>532220</v>
      </c>
      <c r="AW175" s="55">
        <f>IF(AO175&gt;=0,AO175,0)</f>
        <v>8900</v>
      </c>
      <c r="AX175" s="56">
        <f t="shared" si="58"/>
        <v>0</v>
      </c>
      <c r="AY175" s="57">
        <f t="shared" si="58"/>
        <v>0</v>
      </c>
      <c r="AZ175" s="47">
        <f t="shared" si="58"/>
        <v>0</v>
      </c>
      <c r="BA175" s="53">
        <f t="shared" si="58"/>
        <v>231400</v>
      </c>
      <c r="BB175" s="81">
        <f t="shared" si="54"/>
        <v>1103600</v>
      </c>
      <c r="BC175" s="58" t="s">
        <v>1829</v>
      </c>
    </row>
    <row r="176" spans="1:55" s="38" customFormat="1" ht="12.75" x14ac:dyDescent="0.2">
      <c r="A176" s="39">
        <f t="shared" si="55"/>
        <v>165</v>
      </c>
      <c r="B176" s="40" t="s">
        <v>719</v>
      </c>
      <c r="C176" s="41" t="s">
        <v>720</v>
      </c>
      <c r="D176" s="41" t="s">
        <v>43</v>
      </c>
      <c r="E176" s="41" t="s">
        <v>1839</v>
      </c>
      <c r="F176" s="41" t="s">
        <v>526</v>
      </c>
      <c r="G176" s="41" t="s">
        <v>58</v>
      </c>
      <c r="H176" s="41" t="s">
        <v>59</v>
      </c>
      <c r="I176" s="41" t="s">
        <v>543</v>
      </c>
      <c r="J176" s="41" t="s">
        <v>528</v>
      </c>
      <c r="K176" s="41" t="s">
        <v>721</v>
      </c>
      <c r="L176" s="41" t="s">
        <v>722</v>
      </c>
      <c r="M176" s="41" t="s">
        <v>3</v>
      </c>
      <c r="N176" s="42" t="s">
        <v>51</v>
      </c>
      <c r="O176" s="41" t="s">
        <v>52</v>
      </c>
      <c r="P176" s="43">
        <v>145</v>
      </c>
      <c r="Q176" s="44">
        <v>145</v>
      </c>
      <c r="R176" s="45">
        <f>VLOOKUP(B176,'[2]School Detailed Data'!A$11:CF$440,84,FALSE)</f>
        <v>145</v>
      </c>
      <c r="S176" s="46">
        <v>145</v>
      </c>
      <c r="T176" s="47">
        <v>145</v>
      </c>
      <c r="U176" s="43">
        <v>28</v>
      </c>
      <c r="V176" s="44">
        <f>VLOOKUP(B176,'[3]PS T3 1st New BRN'!$B$12:$S$104,18,FALSE)</f>
        <v>19</v>
      </c>
      <c r="W176" s="45">
        <f>VLOOKUP(B176,'[2]Student Without BRN'!Z$2:AB$431,3,FALSE)</f>
        <v>19</v>
      </c>
      <c r="X176" s="46">
        <v>19</v>
      </c>
      <c r="Y176" s="47">
        <v>12</v>
      </c>
      <c r="Z176" s="43">
        <f t="shared" si="43"/>
        <v>117</v>
      </c>
      <c r="AA176" s="44">
        <f t="shared" si="43"/>
        <v>126</v>
      </c>
      <c r="AB176" s="45">
        <f t="shared" si="43"/>
        <v>126</v>
      </c>
      <c r="AC176" s="46">
        <f t="shared" si="43"/>
        <v>126</v>
      </c>
      <c r="AD176" s="47">
        <f t="shared" si="42"/>
        <v>133</v>
      </c>
      <c r="AE176" s="44">
        <f t="shared" si="46"/>
        <v>9</v>
      </c>
      <c r="AF176" s="45">
        <f>AB176-AA176</f>
        <v>0</v>
      </c>
      <c r="AG176" s="46">
        <f t="shared" si="47"/>
        <v>0</v>
      </c>
      <c r="AH176" s="47">
        <f t="shared" si="47"/>
        <v>7</v>
      </c>
      <c r="AI176" s="48">
        <v>8900</v>
      </c>
      <c r="AJ176" s="48">
        <f t="shared" si="48"/>
        <v>1290500</v>
      </c>
      <c r="AK176" s="49">
        <f t="shared" si="59"/>
        <v>1041300</v>
      </c>
      <c r="AL176" s="49">
        <f>VLOOKUP(B176,'[3]Tranche 1 Actual 2024'!$B$12:$S$367,18,FALSE)</f>
        <v>355110</v>
      </c>
      <c r="AM176" s="49">
        <f>VLOOKUP(B176,'[3]Tranche 2 Actual 2024'!$B$12:$U$343,20,FALSE)</f>
        <v>355110</v>
      </c>
      <c r="AN176" s="49">
        <f t="shared" si="49"/>
        <v>331080</v>
      </c>
      <c r="AO176" s="50">
        <f t="shared" si="57"/>
        <v>80100</v>
      </c>
      <c r="AP176" s="51">
        <f t="shared" si="50"/>
        <v>0</v>
      </c>
      <c r="AQ176" s="52">
        <f t="shared" si="51"/>
        <v>0</v>
      </c>
      <c r="AR176" s="47">
        <f t="shared" si="52"/>
        <v>62300</v>
      </c>
      <c r="AS176" s="53">
        <f t="shared" si="53"/>
        <v>106800</v>
      </c>
      <c r="AT176" s="49"/>
      <c r="AU176" s="49">
        <f t="shared" si="44"/>
        <v>331080</v>
      </c>
      <c r="AV176" s="54">
        <f t="shared" si="45"/>
        <v>331080</v>
      </c>
      <c r="AW176" s="55">
        <f>IF(AO176&gt;=0,AO176,0)</f>
        <v>80100</v>
      </c>
      <c r="AX176" s="56">
        <f t="shared" si="58"/>
        <v>0</v>
      </c>
      <c r="AY176" s="57">
        <f t="shared" si="58"/>
        <v>0</v>
      </c>
      <c r="AZ176" s="47">
        <f t="shared" si="58"/>
        <v>62300</v>
      </c>
      <c r="BA176" s="53">
        <f t="shared" si="58"/>
        <v>106800</v>
      </c>
      <c r="BB176" s="81">
        <f t="shared" si="54"/>
        <v>1290500</v>
      </c>
      <c r="BC176" s="58" t="s">
        <v>1825</v>
      </c>
    </row>
    <row r="177" spans="1:55" s="38" customFormat="1" ht="12.75" x14ac:dyDescent="0.2">
      <c r="A177" s="39">
        <f t="shared" si="55"/>
        <v>166</v>
      </c>
      <c r="B177" s="40" t="s">
        <v>723</v>
      </c>
      <c r="C177" s="41" t="s">
        <v>724</v>
      </c>
      <c r="D177" s="41" t="s">
        <v>43</v>
      </c>
      <c r="E177" s="41" t="s">
        <v>1839</v>
      </c>
      <c r="F177" s="41" t="s">
        <v>526</v>
      </c>
      <c r="G177" s="41" t="s">
        <v>58</v>
      </c>
      <c r="H177" s="41" t="s">
        <v>59</v>
      </c>
      <c r="I177" s="41" t="s">
        <v>543</v>
      </c>
      <c r="J177" s="41" t="s">
        <v>528</v>
      </c>
      <c r="K177" s="41" t="s">
        <v>725</v>
      </c>
      <c r="L177" s="41" t="s">
        <v>726</v>
      </c>
      <c r="M177" s="41" t="s">
        <v>3</v>
      </c>
      <c r="N177" s="42" t="s">
        <v>51</v>
      </c>
      <c r="O177" s="41" t="s">
        <v>52</v>
      </c>
      <c r="P177" s="43">
        <v>48</v>
      </c>
      <c r="Q177" s="44">
        <f>VLOOKUP(B177,'[2]School Detailed Data'!A$11:CF$439,84,FALSE)</f>
        <v>48</v>
      </c>
      <c r="R177" s="45">
        <f>VLOOKUP(B177,'[2]School Detailed Data'!A$11:CF$440,84,FALSE)</f>
        <v>48</v>
      </c>
      <c r="S177" s="46">
        <v>48</v>
      </c>
      <c r="T177" s="47">
        <v>48</v>
      </c>
      <c r="U177" s="43">
        <v>18</v>
      </c>
      <c r="V177" s="44">
        <f>VLOOKUP(B177,'[2]School Detailed Data'!A$11:CJ$440,88,FALSE)</f>
        <v>25</v>
      </c>
      <c r="W177" s="45">
        <f>VLOOKUP(B177,'[2]Student Without BRN'!Z$2:AB$431,3,FALSE)</f>
        <v>18</v>
      </c>
      <c r="X177" s="46">
        <v>18</v>
      </c>
      <c r="Y177" s="47">
        <v>18</v>
      </c>
      <c r="Z177" s="43">
        <f t="shared" si="43"/>
        <v>30</v>
      </c>
      <c r="AA177" s="44">
        <f t="shared" si="43"/>
        <v>23</v>
      </c>
      <c r="AB177" s="45">
        <f t="shared" si="43"/>
        <v>30</v>
      </c>
      <c r="AC177" s="46">
        <f t="shared" si="43"/>
        <v>30</v>
      </c>
      <c r="AD177" s="47">
        <f t="shared" si="42"/>
        <v>30</v>
      </c>
      <c r="AE177" s="44">
        <f t="shared" si="46"/>
        <v>-7</v>
      </c>
      <c r="AF177" s="45">
        <f t="shared" si="56"/>
        <v>0</v>
      </c>
      <c r="AG177" s="46">
        <f t="shared" si="47"/>
        <v>0</v>
      </c>
      <c r="AH177" s="47">
        <f t="shared" si="47"/>
        <v>0</v>
      </c>
      <c r="AI177" s="48">
        <v>8900</v>
      </c>
      <c r="AJ177" s="48">
        <f t="shared" si="48"/>
        <v>427200</v>
      </c>
      <c r="AK177" s="49">
        <f t="shared" si="59"/>
        <v>267000</v>
      </c>
      <c r="AL177" s="49">
        <f>VLOOKUP(B177,'[3]Tranche 1 Actual 2024'!$B$12:$S$367,18,FALSE)</f>
        <v>98790</v>
      </c>
      <c r="AM177" s="49"/>
      <c r="AN177" s="49">
        <f t="shared" si="49"/>
        <v>168210</v>
      </c>
      <c r="AO177" s="50">
        <f t="shared" si="57"/>
        <v>-62300</v>
      </c>
      <c r="AP177" s="51">
        <f t="shared" si="50"/>
        <v>0</v>
      </c>
      <c r="AQ177" s="52">
        <f t="shared" si="51"/>
        <v>0</v>
      </c>
      <c r="AR177" s="47">
        <f t="shared" si="52"/>
        <v>0</v>
      </c>
      <c r="AS177" s="53">
        <f t="shared" si="53"/>
        <v>160200</v>
      </c>
      <c r="AT177" s="49"/>
      <c r="AU177" s="49">
        <f t="shared" si="44"/>
        <v>168210</v>
      </c>
      <c r="AV177" s="54">
        <f t="shared" si="45"/>
        <v>168210</v>
      </c>
      <c r="AW177" s="55"/>
      <c r="AX177" s="56">
        <f t="shared" si="58"/>
        <v>0</v>
      </c>
      <c r="AY177" s="57">
        <f t="shared" si="58"/>
        <v>0</v>
      </c>
      <c r="AZ177" s="47">
        <f t="shared" si="58"/>
        <v>0</v>
      </c>
      <c r="BA177" s="53">
        <f t="shared" si="58"/>
        <v>160200</v>
      </c>
      <c r="BB177" s="81">
        <f t="shared" si="54"/>
        <v>427200</v>
      </c>
      <c r="BC177" s="58" t="s">
        <v>1829</v>
      </c>
    </row>
    <row r="178" spans="1:55" s="38" customFormat="1" ht="12.75" x14ac:dyDescent="0.2">
      <c r="A178" s="39">
        <f t="shared" si="55"/>
        <v>167</v>
      </c>
      <c r="B178" s="40" t="s">
        <v>727</v>
      </c>
      <c r="C178" s="41" t="s">
        <v>728</v>
      </c>
      <c r="D178" s="41" t="s">
        <v>56</v>
      </c>
      <c r="E178" s="41" t="s">
        <v>1833</v>
      </c>
      <c r="F178" s="41" t="s">
        <v>179</v>
      </c>
      <c r="G178" s="41" t="s">
        <v>45</v>
      </c>
      <c r="H178" s="41" t="s">
        <v>46</v>
      </c>
      <c r="I178" s="41" t="s">
        <v>543</v>
      </c>
      <c r="J178" s="41" t="s">
        <v>528</v>
      </c>
      <c r="K178" s="41" t="s">
        <v>729</v>
      </c>
      <c r="L178" s="41" t="s">
        <v>730</v>
      </c>
      <c r="M178" s="41" t="s">
        <v>3</v>
      </c>
      <c r="N178" s="42" t="s">
        <v>51</v>
      </c>
      <c r="O178" s="41" t="s">
        <v>52</v>
      </c>
      <c r="P178" s="43">
        <v>156</v>
      </c>
      <c r="Q178" s="44">
        <f>VLOOKUP(B178,'[2]School Detailed Data'!A$11:CF$439,84,FALSE)</f>
        <v>156</v>
      </c>
      <c r="R178" s="45">
        <f>VLOOKUP(B178,'[2]School Detailed Data'!A$11:CF$440,84,FALSE)</f>
        <v>156</v>
      </c>
      <c r="S178" s="46">
        <v>156</v>
      </c>
      <c r="T178" s="47">
        <v>156</v>
      </c>
      <c r="U178" s="43">
        <v>14</v>
      </c>
      <c r="V178" s="44">
        <f>VLOOKUP(B178,'[2]School Detailed Data'!A$11:CJ$440,88,FALSE)</f>
        <v>32</v>
      </c>
      <c r="W178" s="45">
        <f>VLOOKUP(B178,'[2]Student Without BRN'!Z$2:AB$431,3,FALSE)</f>
        <v>14</v>
      </c>
      <c r="X178" s="46">
        <v>14</v>
      </c>
      <c r="Y178" s="47">
        <v>14</v>
      </c>
      <c r="Z178" s="43">
        <f t="shared" si="43"/>
        <v>142</v>
      </c>
      <c r="AA178" s="44">
        <f t="shared" si="43"/>
        <v>124</v>
      </c>
      <c r="AB178" s="45">
        <f t="shared" si="43"/>
        <v>142</v>
      </c>
      <c r="AC178" s="46">
        <f t="shared" si="43"/>
        <v>142</v>
      </c>
      <c r="AD178" s="47">
        <f t="shared" si="42"/>
        <v>142</v>
      </c>
      <c r="AE178" s="44">
        <f t="shared" si="46"/>
        <v>-18</v>
      </c>
      <c r="AF178" s="45">
        <f t="shared" si="56"/>
        <v>0</v>
      </c>
      <c r="AG178" s="46">
        <f t="shared" si="47"/>
        <v>0</v>
      </c>
      <c r="AH178" s="47">
        <f t="shared" si="47"/>
        <v>0</v>
      </c>
      <c r="AI178" s="48">
        <v>8900</v>
      </c>
      <c r="AJ178" s="48">
        <f t="shared" si="48"/>
        <v>1388400</v>
      </c>
      <c r="AK178" s="49">
        <f t="shared" si="59"/>
        <v>1263800</v>
      </c>
      <c r="AL178" s="49">
        <f>VLOOKUP(B178,'[3]Tranche 1 Actual 2024'!$B$12:$S$367,18,FALSE)</f>
        <v>472590</v>
      </c>
      <c r="AM178" s="49">
        <f>VLOOKUP(B178,'[3]Tranche 2 Actual 2024'!$B$12:$U$343,20,FALSE)</f>
        <v>472590</v>
      </c>
      <c r="AN178" s="49">
        <f t="shared" si="49"/>
        <v>318620</v>
      </c>
      <c r="AO178" s="50">
        <f t="shared" si="57"/>
        <v>-160200</v>
      </c>
      <c r="AP178" s="51">
        <f t="shared" si="50"/>
        <v>0</v>
      </c>
      <c r="AQ178" s="52">
        <f t="shared" si="51"/>
        <v>0</v>
      </c>
      <c r="AR178" s="47">
        <f t="shared" si="52"/>
        <v>0</v>
      </c>
      <c r="AS178" s="53">
        <f t="shared" si="53"/>
        <v>124600</v>
      </c>
      <c r="AT178" s="49"/>
      <c r="AU178" s="49">
        <f t="shared" si="44"/>
        <v>318620</v>
      </c>
      <c r="AV178" s="54">
        <f t="shared" si="45"/>
        <v>318620</v>
      </c>
      <c r="AW178" s="55"/>
      <c r="AX178" s="56">
        <f t="shared" si="58"/>
        <v>0</v>
      </c>
      <c r="AY178" s="57">
        <f t="shared" si="58"/>
        <v>0</v>
      </c>
      <c r="AZ178" s="47">
        <f t="shared" si="58"/>
        <v>0</v>
      </c>
      <c r="BA178" s="53">
        <f t="shared" si="58"/>
        <v>124600</v>
      </c>
      <c r="BB178" s="81">
        <f t="shared" si="54"/>
        <v>1388400</v>
      </c>
      <c r="BC178" s="58" t="s">
        <v>1825</v>
      </c>
    </row>
    <row r="179" spans="1:55" s="38" customFormat="1" ht="12.75" x14ac:dyDescent="0.2">
      <c r="A179" s="39">
        <f t="shared" si="55"/>
        <v>168</v>
      </c>
      <c r="B179" s="40" t="s">
        <v>731</v>
      </c>
      <c r="C179" s="41" t="s">
        <v>732</v>
      </c>
      <c r="D179" s="41" t="s">
        <v>43</v>
      </c>
      <c r="E179" s="41" t="s">
        <v>1824</v>
      </c>
      <c r="F179" s="41" t="s">
        <v>44</v>
      </c>
      <c r="G179" s="41" t="s">
        <v>45</v>
      </c>
      <c r="H179" s="41" t="s">
        <v>46</v>
      </c>
      <c r="I179" s="41" t="s">
        <v>543</v>
      </c>
      <c r="J179" s="41" t="s">
        <v>528</v>
      </c>
      <c r="K179" s="41" t="s">
        <v>733</v>
      </c>
      <c r="L179" s="41" t="s">
        <v>734</v>
      </c>
      <c r="M179" s="41" t="s">
        <v>3</v>
      </c>
      <c r="N179" s="42" t="s">
        <v>51</v>
      </c>
      <c r="O179" s="41" t="s">
        <v>52</v>
      </c>
      <c r="P179" s="43">
        <v>133</v>
      </c>
      <c r="Q179" s="44">
        <v>133</v>
      </c>
      <c r="R179" s="45">
        <f>VLOOKUP(B179,'[2]School Detailed Data'!A$11:CF$440,84,FALSE)</f>
        <v>133</v>
      </c>
      <c r="S179" s="46">
        <v>133</v>
      </c>
      <c r="T179" s="47">
        <v>133</v>
      </c>
      <c r="U179" s="43">
        <v>40</v>
      </c>
      <c r="V179" s="44">
        <f>VLOOKUP(B179,'[3]PS T3 1st New BRN'!$B$12:$S$104,18,FALSE)</f>
        <v>39</v>
      </c>
      <c r="W179" s="45">
        <f>VLOOKUP(B179,'[2]Student Without BRN'!Z$2:AB$431,3,FALSE)</f>
        <v>39</v>
      </c>
      <c r="X179" s="46">
        <v>39</v>
      </c>
      <c r="Y179" s="47">
        <v>39</v>
      </c>
      <c r="Z179" s="43">
        <f t="shared" si="43"/>
        <v>93</v>
      </c>
      <c r="AA179" s="44">
        <f t="shared" si="43"/>
        <v>94</v>
      </c>
      <c r="AB179" s="45">
        <f t="shared" si="43"/>
        <v>94</v>
      </c>
      <c r="AC179" s="46">
        <f t="shared" si="43"/>
        <v>94</v>
      </c>
      <c r="AD179" s="47">
        <f t="shared" si="42"/>
        <v>94</v>
      </c>
      <c r="AE179" s="44">
        <f t="shared" si="46"/>
        <v>1</v>
      </c>
      <c r="AF179" s="45">
        <f>AB179-AA179</f>
        <v>0</v>
      </c>
      <c r="AG179" s="46">
        <f t="shared" si="47"/>
        <v>0</v>
      </c>
      <c r="AH179" s="47">
        <f t="shared" si="47"/>
        <v>0</v>
      </c>
      <c r="AI179" s="48">
        <v>8900</v>
      </c>
      <c r="AJ179" s="48">
        <f t="shared" si="48"/>
        <v>1183700</v>
      </c>
      <c r="AK179" s="49">
        <f t="shared" si="59"/>
        <v>827700</v>
      </c>
      <c r="AL179" s="49">
        <f>VLOOKUP(B179,'[3]Tranche 1 Actual 2024'!$B$12:$S$367,18,FALSE)</f>
        <v>277680</v>
      </c>
      <c r="AM179" s="49">
        <f>VLOOKUP(B179,'[3]Tranche 2 Actual 2024'!$B$12:$U$343,20,FALSE)</f>
        <v>277680</v>
      </c>
      <c r="AN179" s="49">
        <f t="shared" si="49"/>
        <v>272340</v>
      </c>
      <c r="AO179" s="50">
        <f t="shared" si="57"/>
        <v>8900</v>
      </c>
      <c r="AP179" s="51">
        <f t="shared" si="50"/>
        <v>0</v>
      </c>
      <c r="AQ179" s="52">
        <f t="shared" si="51"/>
        <v>0</v>
      </c>
      <c r="AR179" s="47">
        <f t="shared" si="52"/>
        <v>0</v>
      </c>
      <c r="AS179" s="53">
        <f t="shared" si="53"/>
        <v>347100</v>
      </c>
      <c r="AT179" s="49"/>
      <c r="AU179" s="49">
        <f t="shared" si="44"/>
        <v>272340</v>
      </c>
      <c r="AV179" s="54">
        <f t="shared" si="45"/>
        <v>272340</v>
      </c>
      <c r="AW179" s="55">
        <f>IF(AO179&gt;=0,AO179,0)</f>
        <v>8900</v>
      </c>
      <c r="AX179" s="56">
        <f t="shared" si="58"/>
        <v>0</v>
      </c>
      <c r="AY179" s="57">
        <f t="shared" si="58"/>
        <v>0</v>
      </c>
      <c r="AZ179" s="47">
        <f t="shared" si="58"/>
        <v>0</v>
      </c>
      <c r="BA179" s="53">
        <f t="shared" si="58"/>
        <v>347100</v>
      </c>
      <c r="BB179" s="81">
        <f t="shared" si="54"/>
        <v>1183700</v>
      </c>
      <c r="BC179" s="58" t="s">
        <v>1825</v>
      </c>
    </row>
    <row r="180" spans="1:55" s="38" customFormat="1" ht="12.75" x14ac:dyDescent="0.2">
      <c r="A180" s="39">
        <f t="shared" si="55"/>
        <v>169</v>
      </c>
      <c r="B180" s="40" t="s">
        <v>735</v>
      </c>
      <c r="C180" s="41" t="s">
        <v>736</v>
      </c>
      <c r="D180" s="41" t="s">
        <v>43</v>
      </c>
      <c r="E180" s="41" t="s">
        <v>1839</v>
      </c>
      <c r="F180" s="41" t="s">
        <v>526</v>
      </c>
      <c r="G180" s="41" t="s">
        <v>58</v>
      </c>
      <c r="H180" s="41" t="s">
        <v>59</v>
      </c>
      <c r="I180" s="41" t="s">
        <v>543</v>
      </c>
      <c r="J180" s="41" t="s">
        <v>528</v>
      </c>
      <c r="K180" s="41" t="s">
        <v>737</v>
      </c>
      <c r="L180" s="41" t="s">
        <v>738</v>
      </c>
      <c r="M180" s="41" t="s">
        <v>3</v>
      </c>
      <c r="N180" s="42" t="s">
        <v>51</v>
      </c>
      <c r="O180" s="41" t="s">
        <v>52</v>
      </c>
      <c r="P180" s="43">
        <v>191</v>
      </c>
      <c r="Q180" s="44">
        <f>VLOOKUP(B180,'[2]School Detailed Data'!A$11:CF$439,84,FALSE)</f>
        <v>191</v>
      </c>
      <c r="R180" s="45">
        <f>VLOOKUP(B180,'[2]School Detailed Data'!A$11:CF$440,84,FALSE)</f>
        <v>191</v>
      </c>
      <c r="S180" s="46">
        <v>191</v>
      </c>
      <c r="T180" s="47">
        <v>191</v>
      </c>
      <c r="U180" s="43">
        <v>22</v>
      </c>
      <c r="V180" s="44">
        <f>VLOOKUP(B180,'[2]School Detailed Data'!A$11:CJ$440,88,FALSE)</f>
        <v>87</v>
      </c>
      <c r="W180" s="45">
        <f>VLOOKUP(B180,'[2]Student Without BRN'!Z$2:AB$431,3,FALSE)</f>
        <v>22</v>
      </c>
      <c r="X180" s="46">
        <v>22</v>
      </c>
      <c r="Y180" s="47">
        <v>22</v>
      </c>
      <c r="Z180" s="43">
        <f t="shared" si="43"/>
        <v>169</v>
      </c>
      <c r="AA180" s="44">
        <f t="shared" si="43"/>
        <v>104</v>
      </c>
      <c r="AB180" s="45">
        <f t="shared" si="43"/>
        <v>169</v>
      </c>
      <c r="AC180" s="46">
        <f t="shared" si="43"/>
        <v>169</v>
      </c>
      <c r="AD180" s="47">
        <f t="shared" si="42"/>
        <v>169</v>
      </c>
      <c r="AE180" s="44">
        <f t="shared" si="46"/>
        <v>-65</v>
      </c>
      <c r="AF180" s="45">
        <f>AB180-Z180</f>
        <v>0</v>
      </c>
      <c r="AG180" s="46">
        <f t="shared" si="47"/>
        <v>0</v>
      </c>
      <c r="AH180" s="47">
        <f t="shared" si="47"/>
        <v>0</v>
      </c>
      <c r="AI180" s="48">
        <v>8900</v>
      </c>
      <c r="AJ180" s="48">
        <f t="shared" si="48"/>
        <v>1699900</v>
      </c>
      <c r="AK180" s="49">
        <f t="shared" si="59"/>
        <v>1504100</v>
      </c>
      <c r="AL180" s="49">
        <f>VLOOKUP(B180,'[3]Tranche 1 Actual 2024'!$B$12:$S$367,18,FALSE)</f>
        <v>555360</v>
      </c>
      <c r="AM180" s="49">
        <f>VLOOKUP(B180,'[3]Tranche 2 Actual 2024'!$B$12:$U$343,20,FALSE)</f>
        <v>555360</v>
      </c>
      <c r="AN180" s="49">
        <f t="shared" si="49"/>
        <v>393380</v>
      </c>
      <c r="AO180" s="50">
        <f t="shared" si="57"/>
        <v>-578500</v>
      </c>
      <c r="AP180" s="51">
        <f t="shared" si="50"/>
        <v>0</v>
      </c>
      <c r="AQ180" s="52">
        <f t="shared" si="51"/>
        <v>0</v>
      </c>
      <c r="AR180" s="47">
        <f t="shared" si="52"/>
        <v>0</v>
      </c>
      <c r="AS180" s="53">
        <f t="shared" si="53"/>
        <v>195800</v>
      </c>
      <c r="AT180" s="49"/>
      <c r="AU180" s="49">
        <f t="shared" si="44"/>
        <v>393380</v>
      </c>
      <c r="AV180" s="54">
        <f t="shared" si="45"/>
        <v>393380</v>
      </c>
      <c r="AW180" s="55"/>
      <c r="AX180" s="56">
        <f t="shared" si="58"/>
        <v>0</v>
      </c>
      <c r="AY180" s="57">
        <f t="shared" si="58"/>
        <v>0</v>
      </c>
      <c r="AZ180" s="47">
        <f t="shared" si="58"/>
        <v>0</v>
      </c>
      <c r="BA180" s="53">
        <f t="shared" si="58"/>
        <v>195800</v>
      </c>
      <c r="BB180" s="81">
        <f t="shared" si="54"/>
        <v>1699900</v>
      </c>
      <c r="BC180" s="58" t="s">
        <v>1825</v>
      </c>
    </row>
    <row r="181" spans="1:55" s="38" customFormat="1" ht="12.75" x14ac:dyDescent="0.2">
      <c r="A181" s="39">
        <f t="shared" si="55"/>
        <v>170</v>
      </c>
      <c r="B181" s="40" t="s">
        <v>739</v>
      </c>
      <c r="C181" s="41" t="s">
        <v>740</v>
      </c>
      <c r="D181" s="41" t="s">
        <v>56</v>
      </c>
      <c r="E181" s="41" t="s">
        <v>1833</v>
      </c>
      <c r="F181" s="41" t="s">
        <v>179</v>
      </c>
      <c r="G181" s="41" t="s">
        <v>45</v>
      </c>
      <c r="H181" s="41" t="s">
        <v>46</v>
      </c>
      <c r="I181" s="41" t="s">
        <v>543</v>
      </c>
      <c r="J181" s="41" t="s">
        <v>528</v>
      </c>
      <c r="K181" s="41" t="s">
        <v>741</v>
      </c>
      <c r="L181" s="41" t="s">
        <v>742</v>
      </c>
      <c r="M181" s="41" t="s">
        <v>3</v>
      </c>
      <c r="N181" s="42" t="s">
        <v>51</v>
      </c>
      <c r="O181" s="41" t="s">
        <v>52</v>
      </c>
      <c r="P181" s="43">
        <v>207</v>
      </c>
      <c r="Q181" s="44">
        <v>207</v>
      </c>
      <c r="R181" s="45">
        <f>VLOOKUP(B181,'[2]School Detailed Data'!A$11:CF$440,84,FALSE)</f>
        <v>221</v>
      </c>
      <c r="S181" s="46">
        <v>222</v>
      </c>
      <c r="T181" s="47">
        <v>222</v>
      </c>
      <c r="U181" s="43">
        <v>145</v>
      </c>
      <c r="V181" s="44">
        <f>VLOOKUP(B181,'[3]PS T3 1st New BRN'!$B$12:$S$104,18,FALSE)</f>
        <v>28</v>
      </c>
      <c r="W181" s="45">
        <f>VLOOKUP(B181,'[2]Student Without BRN'!Z$2:AB$431,3,FALSE)</f>
        <v>28</v>
      </c>
      <c r="X181" s="46">
        <v>28</v>
      </c>
      <c r="Y181" s="47">
        <v>28</v>
      </c>
      <c r="Z181" s="43">
        <f t="shared" si="43"/>
        <v>62</v>
      </c>
      <c r="AA181" s="44">
        <f t="shared" si="43"/>
        <v>179</v>
      </c>
      <c r="AB181" s="45">
        <f t="shared" si="43"/>
        <v>193</v>
      </c>
      <c r="AC181" s="46">
        <f t="shared" si="43"/>
        <v>194</v>
      </c>
      <c r="AD181" s="47">
        <f t="shared" si="42"/>
        <v>194</v>
      </c>
      <c r="AE181" s="44">
        <f t="shared" si="46"/>
        <v>117</v>
      </c>
      <c r="AF181" s="45">
        <f>AB181-AA181</f>
        <v>14</v>
      </c>
      <c r="AG181" s="46">
        <f t="shared" si="47"/>
        <v>1</v>
      </c>
      <c r="AH181" s="47">
        <f t="shared" si="47"/>
        <v>0</v>
      </c>
      <c r="AI181" s="48">
        <v>8900</v>
      </c>
      <c r="AJ181" s="48">
        <f t="shared" si="48"/>
        <v>1975800</v>
      </c>
      <c r="AK181" s="49">
        <f t="shared" si="59"/>
        <v>551800</v>
      </c>
      <c r="AL181" s="49">
        <f>VLOOKUP(B181,'[3]Tranche 1 Actual 2024'!$B$12:$S$367,18,FALSE)</f>
        <v>627450</v>
      </c>
      <c r="AM181" s="49">
        <f>VLOOKUP(B181,'[3]Tranche 2 Actual 2024'!$B$12:$U$343,20,FALSE)</f>
        <v>627450</v>
      </c>
      <c r="AN181" s="49">
        <f t="shared" si="49"/>
        <v>-703100</v>
      </c>
      <c r="AO181" s="50">
        <f t="shared" si="57"/>
        <v>1041300</v>
      </c>
      <c r="AP181" s="51">
        <f t="shared" si="50"/>
        <v>124600</v>
      </c>
      <c r="AQ181" s="52">
        <f t="shared" si="51"/>
        <v>8900</v>
      </c>
      <c r="AR181" s="47">
        <f t="shared" si="52"/>
        <v>0</v>
      </c>
      <c r="AS181" s="53">
        <f t="shared" si="53"/>
        <v>249200</v>
      </c>
      <c r="AT181" s="49"/>
      <c r="AU181" s="49">
        <f t="shared" si="44"/>
        <v>-703100</v>
      </c>
      <c r="AV181" s="54">
        <f t="shared" si="45"/>
        <v>0</v>
      </c>
      <c r="AW181" s="55">
        <f>AN181+AO181</f>
        <v>338200</v>
      </c>
      <c r="AX181" s="56">
        <f t="shared" si="58"/>
        <v>124600</v>
      </c>
      <c r="AY181" s="57">
        <f t="shared" si="58"/>
        <v>8900</v>
      </c>
      <c r="AZ181" s="47">
        <f t="shared" si="58"/>
        <v>0</v>
      </c>
      <c r="BA181" s="53">
        <f t="shared" si="58"/>
        <v>249200</v>
      </c>
      <c r="BB181" s="81">
        <f t="shared" si="54"/>
        <v>1975800</v>
      </c>
      <c r="BC181" s="58" t="s">
        <v>1825</v>
      </c>
    </row>
    <row r="182" spans="1:55" s="38" customFormat="1" ht="12.75" x14ac:dyDescent="0.2">
      <c r="A182" s="39">
        <f t="shared" si="55"/>
        <v>171</v>
      </c>
      <c r="B182" s="40" t="s">
        <v>743</v>
      </c>
      <c r="C182" s="41" t="s">
        <v>744</v>
      </c>
      <c r="D182" s="41" t="s">
        <v>56</v>
      </c>
      <c r="E182" s="41" t="s">
        <v>1833</v>
      </c>
      <c r="F182" s="41" t="s">
        <v>179</v>
      </c>
      <c r="G182" s="41" t="s">
        <v>45</v>
      </c>
      <c r="H182" s="41" t="s">
        <v>46</v>
      </c>
      <c r="I182" s="41" t="s">
        <v>543</v>
      </c>
      <c r="J182" s="41" t="s">
        <v>528</v>
      </c>
      <c r="K182" s="41" t="s">
        <v>745</v>
      </c>
      <c r="L182" s="41" t="s">
        <v>746</v>
      </c>
      <c r="M182" s="41" t="s">
        <v>3</v>
      </c>
      <c r="N182" s="42" t="s">
        <v>51</v>
      </c>
      <c r="O182" s="41" t="s">
        <v>52</v>
      </c>
      <c r="P182" s="43">
        <v>215</v>
      </c>
      <c r="Q182" s="44">
        <f>VLOOKUP(B182,'[2]School Detailed Data'!A$11:CF$439,84,FALSE)</f>
        <v>215</v>
      </c>
      <c r="R182" s="45">
        <f>VLOOKUP(B182,'[2]School Detailed Data'!A$11:CF$440,84,FALSE)</f>
        <v>215</v>
      </c>
      <c r="S182" s="46">
        <v>215</v>
      </c>
      <c r="T182" s="47">
        <v>213</v>
      </c>
      <c r="U182" s="43">
        <v>12</v>
      </c>
      <c r="V182" s="44">
        <f>VLOOKUP(B182,'[2]School Detailed Data'!A$11:CJ$440,88,FALSE)</f>
        <v>28</v>
      </c>
      <c r="W182" s="45">
        <f>VLOOKUP(B182,'[2]Student Without BRN'!Z$2:AB$431,3,FALSE)</f>
        <v>12</v>
      </c>
      <c r="X182" s="46">
        <v>12</v>
      </c>
      <c r="Y182" s="47">
        <v>12</v>
      </c>
      <c r="Z182" s="43">
        <f t="shared" si="43"/>
        <v>203</v>
      </c>
      <c r="AA182" s="44">
        <f t="shared" si="43"/>
        <v>187</v>
      </c>
      <c r="AB182" s="45">
        <f t="shared" si="43"/>
        <v>203</v>
      </c>
      <c r="AC182" s="46">
        <f t="shared" si="43"/>
        <v>203</v>
      </c>
      <c r="AD182" s="47">
        <f t="shared" si="42"/>
        <v>201</v>
      </c>
      <c r="AE182" s="44">
        <f t="shared" si="46"/>
        <v>-16</v>
      </c>
      <c r="AF182" s="45">
        <f t="shared" si="56"/>
        <v>0</v>
      </c>
      <c r="AG182" s="46">
        <f t="shared" si="47"/>
        <v>0</v>
      </c>
      <c r="AH182" s="47">
        <f>AC182-AD182</f>
        <v>2</v>
      </c>
      <c r="AI182" s="48">
        <v>8900</v>
      </c>
      <c r="AJ182" s="48">
        <f t="shared" si="48"/>
        <v>1895700</v>
      </c>
      <c r="AK182" s="49">
        <f t="shared" si="59"/>
        <v>1806700</v>
      </c>
      <c r="AL182" s="49">
        <f>VLOOKUP(B182,'[3]Tranche 1 Actual 2024'!$B$12:$S$367,18,FALSE)</f>
        <v>646140</v>
      </c>
      <c r="AM182" s="49"/>
      <c r="AN182" s="49">
        <f t="shared" si="49"/>
        <v>1160560</v>
      </c>
      <c r="AO182" s="50">
        <f t="shared" si="57"/>
        <v>-142400</v>
      </c>
      <c r="AP182" s="51">
        <f t="shared" si="50"/>
        <v>0</v>
      </c>
      <c r="AQ182" s="52">
        <f t="shared" si="51"/>
        <v>0</v>
      </c>
      <c r="AR182" s="47">
        <f t="shared" si="52"/>
        <v>17800</v>
      </c>
      <c r="AS182" s="53">
        <f t="shared" si="53"/>
        <v>71200</v>
      </c>
      <c r="AT182" s="49"/>
      <c r="AU182" s="49">
        <f t="shared" si="44"/>
        <v>1160560</v>
      </c>
      <c r="AV182" s="54">
        <f t="shared" si="45"/>
        <v>1160560</v>
      </c>
      <c r="AW182" s="55"/>
      <c r="AX182" s="56">
        <f t="shared" si="58"/>
        <v>0</v>
      </c>
      <c r="AY182" s="57">
        <f t="shared" si="58"/>
        <v>0</v>
      </c>
      <c r="AZ182" s="47">
        <f t="shared" si="58"/>
        <v>17800</v>
      </c>
      <c r="BA182" s="53">
        <f t="shared" si="58"/>
        <v>71200</v>
      </c>
      <c r="BB182" s="81">
        <f t="shared" si="54"/>
        <v>1895700</v>
      </c>
      <c r="BC182" s="58" t="s">
        <v>1829</v>
      </c>
    </row>
    <row r="183" spans="1:55" s="38" customFormat="1" ht="12.75" x14ac:dyDescent="0.2">
      <c r="A183" s="39">
        <f t="shared" si="55"/>
        <v>172</v>
      </c>
      <c r="B183" s="40" t="s">
        <v>747</v>
      </c>
      <c r="C183" s="41" t="s">
        <v>748</v>
      </c>
      <c r="D183" s="41" t="s">
        <v>43</v>
      </c>
      <c r="E183" s="41" t="s">
        <v>1839</v>
      </c>
      <c r="F183" s="41" t="s">
        <v>526</v>
      </c>
      <c r="G183" s="41" t="s">
        <v>58</v>
      </c>
      <c r="H183" s="41" t="s">
        <v>59</v>
      </c>
      <c r="I183" s="41" t="s">
        <v>527</v>
      </c>
      <c r="J183" s="41" t="s">
        <v>528</v>
      </c>
      <c r="K183" s="41" t="s">
        <v>749</v>
      </c>
      <c r="L183" s="41" t="s">
        <v>750</v>
      </c>
      <c r="M183" s="41" t="s">
        <v>3</v>
      </c>
      <c r="N183" s="42" t="s">
        <v>51</v>
      </c>
      <c r="O183" s="41" t="s">
        <v>52</v>
      </c>
      <c r="P183" s="43">
        <v>67</v>
      </c>
      <c r="Q183" s="44">
        <f>VLOOKUP(B183,'[2]School Detailed Data'!A$11:CF$439,84,FALSE)</f>
        <v>66</v>
      </c>
      <c r="R183" s="45">
        <f>VLOOKUP(B183,'[2]School Detailed Data'!A$11:CF$440,84,FALSE)</f>
        <v>66</v>
      </c>
      <c r="S183" s="46">
        <v>68</v>
      </c>
      <c r="T183" s="47">
        <v>68</v>
      </c>
      <c r="U183" s="43">
        <v>7</v>
      </c>
      <c r="V183" s="44">
        <f>VLOOKUP(B183,'[2]School Detailed Data'!A$11:CJ$440,88,FALSE)</f>
        <v>7</v>
      </c>
      <c r="W183" s="45">
        <f>VLOOKUP(B183,'[2]Student Without BRN'!Z$2:AB$431,3,FALSE)</f>
        <v>7</v>
      </c>
      <c r="X183" s="46">
        <v>4</v>
      </c>
      <c r="Y183" s="47">
        <v>4</v>
      </c>
      <c r="Z183" s="43">
        <f t="shared" si="43"/>
        <v>60</v>
      </c>
      <c r="AA183" s="44">
        <f t="shared" si="43"/>
        <v>59</v>
      </c>
      <c r="AB183" s="45">
        <f t="shared" si="43"/>
        <v>59</v>
      </c>
      <c r="AC183" s="46">
        <f t="shared" si="43"/>
        <v>64</v>
      </c>
      <c r="AD183" s="47">
        <f t="shared" si="42"/>
        <v>64</v>
      </c>
      <c r="AE183" s="44">
        <f t="shared" si="46"/>
        <v>-1</v>
      </c>
      <c r="AF183" s="45">
        <f t="shared" si="56"/>
        <v>-1</v>
      </c>
      <c r="AG183" s="46">
        <f t="shared" si="47"/>
        <v>5</v>
      </c>
      <c r="AH183" s="47">
        <f t="shared" si="47"/>
        <v>0</v>
      </c>
      <c r="AI183" s="48">
        <v>8900</v>
      </c>
      <c r="AJ183" s="48">
        <f t="shared" si="48"/>
        <v>605200</v>
      </c>
      <c r="AK183" s="49">
        <f t="shared" si="59"/>
        <v>534000</v>
      </c>
      <c r="AL183" s="49">
        <f>VLOOKUP(B183,'[3]Tranche 1 Actual 2024'!$B$12:$S$367,18,FALSE)</f>
        <v>136170</v>
      </c>
      <c r="AM183" s="49">
        <f>VLOOKUP(B183,'[3]Tranche 2 Actual 2024'!$B$12:$U$343,20,FALSE)</f>
        <v>136170</v>
      </c>
      <c r="AN183" s="49">
        <f t="shared" si="49"/>
        <v>261660</v>
      </c>
      <c r="AO183" s="50">
        <f t="shared" si="57"/>
        <v>-8900</v>
      </c>
      <c r="AP183" s="51">
        <f t="shared" si="50"/>
        <v>-8900</v>
      </c>
      <c r="AQ183" s="52">
        <f t="shared" si="51"/>
        <v>44500</v>
      </c>
      <c r="AR183" s="47">
        <f t="shared" si="52"/>
        <v>0</v>
      </c>
      <c r="AS183" s="53">
        <f t="shared" si="53"/>
        <v>35600</v>
      </c>
      <c r="AT183" s="49"/>
      <c r="AU183" s="49">
        <f t="shared" si="44"/>
        <v>261660</v>
      </c>
      <c r="AV183" s="54">
        <f t="shared" si="45"/>
        <v>261660</v>
      </c>
      <c r="AW183" s="55"/>
      <c r="AX183" s="56">
        <f t="shared" si="58"/>
        <v>0</v>
      </c>
      <c r="AY183" s="57">
        <f>AP183+AQ183</f>
        <v>35600</v>
      </c>
      <c r="AZ183" s="47">
        <f t="shared" si="58"/>
        <v>0</v>
      </c>
      <c r="BA183" s="53">
        <f t="shared" si="58"/>
        <v>35600</v>
      </c>
      <c r="BB183" s="81">
        <f t="shared" si="54"/>
        <v>605200</v>
      </c>
      <c r="BC183" s="58" t="s">
        <v>1825</v>
      </c>
    </row>
    <row r="184" spans="1:55" s="38" customFormat="1" ht="12.75" x14ac:dyDescent="0.2">
      <c r="A184" s="39">
        <f t="shared" si="55"/>
        <v>173</v>
      </c>
      <c r="B184" s="40" t="s">
        <v>751</v>
      </c>
      <c r="C184" s="41" t="s">
        <v>752</v>
      </c>
      <c r="D184" s="41" t="s">
        <v>56</v>
      </c>
      <c r="E184" s="41" t="s">
        <v>1839</v>
      </c>
      <c r="F184" s="41" t="s">
        <v>526</v>
      </c>
      <c r="G184" s="41" t="s">
        <v>58</v>
      </c>
      <c r="H184" s="41" t="s">
        <v>59</v>
      </c>
      <c r="I184" s="41" t="s">
        <v>527</v>
      </c>
      <c r="J184" s="41" t="s">
        <v>528</v>
      </c>
      <c r="K184" s="41" t="s">
        <v>753</v>
      </c>
      <c r="L184" s="41" t="s">
        <v>754</v>
      </c>
      <c r="M184" s="41" t="s">
        <v>3</v>
      </c>
      <c r="N184" s="42" t="s">
        <v>51</v>
      </c>
      <c r="O184" s="41" t="s">
        <v>52</v>
      </c>
      <c r="P184" s="43">
        <v>54</v>
      </c>
      <c r="Q184" s="44">
        <f>VLOOKUP(B184,'[2]School Detailed Data'!A$11:CF$439,84,FALSE)</f>
        <v>54</v>
      </c>
      <c r="R184" s="45">
        <f>VLOOKUP(B184,'[2]School Detailed Data'!A$11:CF$440,84,FALSE)</f>
        <v>54</v>
      </c>
      <c r="S184" s="46">
        <v>54</v>
      </c>
      <c r="T184" s="47">
        <v>54</v>
      </c>
      <c r="U184" s="43">
        <v>3</v>
      </c>
      <c r="V184" s="44">
        <f>VLOOKUP(B184,'[2]School Detailed Data'!A$11:CJ$440,88,FALSE)</f>
        <v>5</v>
      </c>
      <c r="W184" s="45">
        <f>VLOOKUP(B184,'[2]Student Without BRN'!Z$2:AB$431,3,FALSE)</f>
        <v>3</v>
      </c>
      <c r="X184" s="46">
        <v>3</v>
      </c>
      <c r="Y184" s="47">
        <v>3</v>
      </c>
      <c r="Z184" s="43">
        <f t="shared" si="43"/>
        <v>51</v>
      </c>
      <c r="AA184" s="44">
        <f t="shared" si="43"/>
        <v>49</v>
      </c>
      <c r="AB184" s="45">
        <f t="shared" si="43"/>
        <v>51</v>
      </c>
      <c r="AC184" s="46">
        <f t="shared" si="43"/>
        <v>51</v>
      </c>
      <c r="AD184" s="47">
        <f t="shared" si="42"/>
        <v>51</v>
      </c>
      <c r="AE184" s="44">
        <f t="shared" si="46"/>
        <v>-2</v>
      </c>
      <c r="AF184" s="45">
        <f t="shared" si="56"/>
        <v>0</v>
      </c>
      <c r="AG184" s="46">
        <f t="shared" si="47"/>
        <v>0</v>
      </c>
      <c r="AH184" s="47">
        <f t="shared" si="47"/>
        <v>0</v>
      </c>
      <c r="AI184" s="48">
        <v>8900</v>
      </c>
      <c r="AJ184" s="48">
        <f t="shared" si="48"/>
        <v>480600</v>
      </c>
      <c r="AK184" s="49">
        <f t="shared" si="59"/>
        <v>453900</v>
      </c>
      <c r="AL184" s="49">
        <f>VLOOKUP(B184,'[3]Tranche 1 Actual 2024'!$B$12:$S$367,18,FALSE)</f>
        <v>133500</v>
      </c>
      <c r="AM184" s="49">
        <f>VLOOKUP(B184,'[3]Tranche 2 Actual 2024'!$B$12:$U$343,20,FALSE)</f>
        <v>133500</v>
      </c>
      <c r="AN184" s="49">
        <f t="shared" si="49"/>
        <v>186900</v>
      </c>
      <c r="AO184" s="50">
        <f t="shared" si="57"/>
        <v>-17800</v>
      </c>
      <c r="AP184" s="51">
        <f t="shared" si="50"/>
        <v>0</v>
      </c>
      <c r="AQ184" s="52">
        <f t="shared" si="51"/>
        <v>0</v>
      </c>
      <c r="AR184" s="47">
        <f t="shared" si="52"/>
        <v>0</v>
      </c>
      <c r="AS184" s="53">
        <f t="shared" si="53"/>
        <v>26700</v>
      </c>
      <c r="AT184" s="49"/>
      <c r="AU184" s="49">
        <f t="shared" si="44"/>
        <v>186900</v>
      </c>
      <c r="AV184" s="54">
        <f t="shared" si="45"/>
        <v>186900</v>
      </c>
      <c r="AW184" s="55"/>
      <c r="AX184" s="56">
        <f t="shared" si="58"/>
        <v>0</v>
      </c>
      <c r="AY184" s="57">
        <f t="shared" si="58"/>
        <v>0</v>
      </c>
      <c r="AZ184" s="47">
        <f t="shared" si="58"/>
        <v>0</v>
      </c>
      <c r="BA184" s="53">
        <f t="shared" si="58"/>
        <v>26700</v>
      </c>
      <c r="BB184" s="81">
        <f t="shared" si="54"/>
        <v>480600</v>
      </c>
      <c r="BC184" s="58" t="s">
        <v>1825</v>
      </c>
    </row>
    <row r="185" spans="1:55" s="38" customFormat="1" ht="12.75" x14ac:dyDescent="0.2">
      <c r="A185" s="39">
        <f t="shared" si="55"/>
        <v>174</v>
      </c>
      <c r="B185" s="40" t="s">
        <v>755</v>
      </c>
      <c r="C185" s="41" t="s">
        <v>756</v>
      </c>
      <c r="D185" s="41" t="s">
        <v>43</v>
      </c>
      <c r="E185" s="41" t="s">
        <v>1839</v>
      </c>
      <c r="F185" s="41" t="s">
        <v>526</v>
      </c>
      <c r="G185" s="41" t="s">
        <v>58</v>
      </c>
      <c r="H185" s="41" t="s">
        <v>59</v>
      </c>
      <c r="I185" s="41" t="s">
        <v>527</v>
      </c>
      <c r="J185" s="41" t="s">
        <v>528</v>
      </c>
      <c r="K185" s="41" t="s">
        <v>757</v>
      </c>
      <c r="L185" s="41" t="s">
        <v>758</v>
      </c>
      <c r="M185" s="41" t="s">
        <v>3</v>
      </c>
      <c r="N185" s="42" t="s">
        <v>51</v>
      </c>
      <c r="O185" s="41" t="s">
        <v>52</v>
      </c>
      <c r="P185" s="43">
        <v>48</v>
      </c>
      <c r="Q185" s="44">
        <f>VLOOKUP(B185,'[2]School Detailed Data'!A$11:CF$439,84,FALSE)</f>
        <v>48</v>
      </c>
      <c r="R185" s="45">
        <f>VLOOKUP(B185,'[2]School Detailed Data'!A$11:CF$440,84,FALSE)</f>
        <v>48</v>
      </c>
      <c r="S185" s="46">
        <v>48</v>
      </c>
      <c r="T185" s="47">
        <v>48</v>
      </c>
      <c r="U185" s="43">
        <v>3</v>
      </c>
      <c r="V185" s="44">
        <f>VLOOKUP(B185,'[2]School Detailed Data'!A$11:CJ$440,88,FALSE)</f>
        <v>3</v>
      </c>
      <c r="W185" s="45">
        <f>VLOOKUP(B185,'[2]Student Without BRN'!Z$2:AB$431,3,FALSE)</f>
        <v>3</v>
      </c>
      <c r="X185" s="46">
        <v>3</v>
      </c>
      <c r="Y185" s="47">
        <v>3</v>
      </c>
      <c r="Z185" s="43">
        <f t="shared" si="43"/>
        <v>45</v>
      </c>
      <c r="AA185" s="44">
        <f t="shared" si="43"/>
        <v>45</v>
      </c>
      <c r="AB185" s="45">
        <f t="shared" si="43"/>
        <v>45</v>
      </c>
      <c r="AC185" s="46">
        <f t="shared" si="43"/>
        <v>45</v>
      </c>
      <c r="AD185" s="47">
        <f t="shared" si="42"/>
        <v>45</v>
      </c>
      <c r="AE185" s="44">
        <f t="shared" si="46"/>
        <v>0</v>
      </c>
      <c r="AF185" s="45">
        <f t="shared" si="56"/>
        <v>0</v>
      </c>
      <c r="AG185" s="46">
        <f t="shared" si="47"/>
        <v>0</v>
      </c>
      <c r="AH185" s="47">
        <f t="shared" si="47"/>
        <v>0</v>
      </c>
      <c r="AI185" s="48">
        <v>8900</v>
      </c>
      <c r="AJ185" s="48">
        <f t="shared" si="48"/>
        <v>427200</v>
      </c>
      <c r="AK185" s="49">
        <f t="shared" si="59"/>
        <v>400500</v>
      </c>
      <c r="AL185" s="49">
        <f>VLOOKUP(B185,'[3]Tranche 1 Actual 2024'!$B$12:$S$367,18,FALSE)</f>
        <v>152190</v>
      </c>
      <c r="AM185" s="49">
        <f>VLOOKUP(B185,'[3]Tranche 2 Actual 2024'!$B$12:$U$343,20,FALSE)</f>
        <v>152190</v>
      </c>
      <c r="AN185" s="49">
        <f t="shared" si="49"/>
        <v>96120</v>
      </c>
      <c r="AO185" s="50">
        <f t="shared" si="57"/>
        <v>0</v>
      </c>
      <c r="AP185" s="51">
        <f t="shared" si="50"/>
        <v>0</v>
      </c>
      <c r="AQ185" s="52">
        <f t="shared" si="51"/>
        <v>0</v>
      </c>
      <c r="AR185" s="47">
        <f t="shared" si="52"/>
        <v>0</v>
      </c>
      <c r="AS185" s="53">
        <f t="shared" si="53"/>
        <v>26700</v>
      </c>
      <c r="AT185" s="49"/>
      <c r="AU185" s="49">
        <f t="shared" si="44"/>
        <v>96120</v>
      </c>
      <c r="AV185" s="54">
        <f t="shared" si="45"/>
        <v>96120</v>
      </c>
      <c r="AW185" s="55"/>
      <c r="AX185" s="56">
        <f t="shared" si="58"/>
        <v>0</v>
      </c>
      <c r="AY185" s="57">
        <f t="shared" si="58"/>
        <v>0</v>
      </c>
      <c r="AZ185" s="47">
        <f t="shared" si="58"/>
        <v>0</v>
      </c>
      <c r="BA185" s="53">
        <f t="shared" si="58"/>
        <v>26700</v>
      </c>
      <c r="BB185" s="81">
        <f t="shared" si="54"/>
        <v>427200</v>
      </c>
      <c r="BC185" s="58" t="s">
        <v>1825</v>
      </c>
    </row>
    <row r="186" spans="1:55" s="38" customFormat="1" ht="12.75" x14ac:dyDescent="0.2">
      <c r="A186" s="39">
        <f t="shared" si="55"/>
        <v>175</v>
      </c>
      <c r="B186" s="40" t="s">
        <v>759</v>
      </c>
      <c r="C186" s="41" t="s">
        <v>760</v>
      </c>
      <c r="D186" s="41" t="s">
        <v>43</v>
      </c>
      <c r="E186" s="41" t="s">
        <v>1824</v>
      </c>
      <c r="F186" s="41" t="s">
        <v>44</v>
      </c>
      <c r="G186" s="41" t="s">
        <v>45</v>
      </c>
      <c r="H186" s="41" t="s">
        <v>46</v>
      </c>
      <c r="I186" s="41" t="s">
        <v>527</v>
      </c>
      <c r="J186" s="41" t="s">
        <v>528</v>
      </c>
      <c r="K186" s="41" t="s">
        <v>761</v>
      </c>
      <c r="L186" s="41" t="s">
        <v>762</v>
      </c>
      <c r="M186" s="41" t="s">
        <v>3</v>
      </c>
      <c r="N186" s="42" t="s">
        <v>51</v>
      </c>
      <c r="O186" s="41" t="s">
        <v>52</v>
      </c>
      <c r="P186" s="43">
        <v>24</v>
      </c>
      <c r="Q186" s="44">
        <f>VLOOKUP(B186,'[2]School Detailed Data'!A$11:CF$439,84,FALSE)</f>
        <v>24</v>
      </c>
      <c r="R186" s="45">
        <f>VLOOKUP(B186,'[2]School Detailed Data'!A$11:CF$440,84,FALSE)</f>
        <v>24</v>
      </c>
      <c r="S186" s="46">
        <v>24</v>
      </c>
      <c r="T186" s="47">
        <v>24</v>
      </c>
      <c r="U186" s="43">
        <v>4</v>
      </c>
      <c r="V186" s="44">
        <f>VLOOKUP(B186,'[2]School Detailed Data'!A$11:CJ$440,88,FALSE)</f>
        <v>4</v>
      </c>
      <c r="W186" s="45">
        <f>VLOOKUP(B186,'[2]Student Without BRN'!Z$2:AB$431,3,FALSE)</f>
        <v>4</v>
      </c>
      <c r="X186" s="46">
        <v>4</v>
      </c>
      <c r="Y186" s="47">
        <v>4</v>
      </c>
      <c r="Z186" s="43">
        <f t="shared" si="43"/>
        <v>20</v>
      </c>
      <c r="AA186" s="44">
        <f t="shared" si="43"/>
        <v>20</v>
      </c>
      <c r="AB186" s="45">
        <f t="shared" si="43"/>
        <v>20</v>
      </c>
      <c r="AC186" s="46">
        <f t="shared" si="43"/>
        <v>20</v>
      </c>
      <c r="AD186" s="47">
        <f t="shared" si="42"/>
        <v>20</v>
      </c>
      <c r="AE186" s="44">
        <f t="shared" si="46"/>
        <v>0</v>
      </c>
      <c r="AF186" s="45">
        <f t="shared" si="56"/>
        <v>0</v>
      </c>
      <c r="AG186" s="46">
        <f t="shared" si="47"/>
        <v>0</v>
      </c>
      <c r="AH186" s="47">
        <f t="shared" si="47"/>
        <v>0</v>
      </c>
      <c r="AI186" s="48">
        <v>8900</v>
      </c>
      <c r="AJ186" s="48">
        <f t="shared" si="48"/>
        <v>213600</v>
      </c>
      <c r="AK186" s="49">
        <f t="shared" si="59"/>
        <v>178000</v>
      </c>
      <c r="AL186" s="49">
        <f>VLOOKUP(B186,'[3]Tranche 1 Actual 2024'!$B$12:$S$367,18,FALSE)</f>
        <v>66750</v>
      </c>
      <c r="AM186" s="49"/>
      <c r="AN186" s="49">
        <f t="shared" si="49"/>
        <v>111250</v>
      </c>
      <c r="AO186" s="50">
        <f t="shared" si="57"/>
        <v>0</v>
      </c>
      <c r="AP186" s="51">
        <f t="shared" si="50"/>
        <v>0</v>
      </c>
      <c r="AQ186" s="52">
        <f t="shared" si="51"/>
        <v>0</v>
      </c>
      <c r="AR186" s="47">
        <f t="shared" si="52"/>
        <v>0</v>
      </c>
      <c r="AS186" s="53">
        <f t="shared" si="53"/>
        <v>35600</v>
      </c>
      <c r="AT186" s="49"/>
      <c r="AU186" s="49">
        <f t="shared" si="44"/>
        <v>111250</v>
      </c>
      <c r="AV186" s="54">
        <f t="shared" si="45"/>
        <v>111250</v>
      </c>
      <c r="AW186" s="55"/>
      <c r="AX186" s="56">
        <f t="shared" si="58"/>
        <v>0</v>
      </c>
      <c r="AY186" s="57">
        <f t="shared" si="58"/>
        <v>0</v>
      </c>
      <c r="AZ186" s="47">
        <f t="shared" si="58"/>
        <v>0</v>
      </c>
      <c r="BA186" s="53">
        <f t="shared" si="58"/>
        <v>35600</v>
      </c>
      <c r="BB186" s="81">
        <f t="shared" si="54"/>
        <v>213600</v>
      </c>
      <c r="BC186" s="58" t="s">
        <v>1829</v>
      </c>
    </row>
    <row r="187" spans="1:55" s="38" customFormat="1" ht="12.75" x14ac:dyDescent="0.2">
      <c r="A187" s="39">
        <f t="shared" si="55"/>
        <v>176</v>
      </c>
      <c r="B187" s="40" t="s">
        <v>763</v>
      </c>
      <c r="C187" s="41" t="s">
        <v>764</v>
      </c>
      <c r="D187" s="41" t="s">
        <v>43</v>
      </c>
      <c r="E187" s="41" t="s">
        <v>1839</v>
      </c>
      <c r="F187" s="41" t="s">
        <v>526</v>
      </c>
      <c r="G187" s="41" t="s">
        <v>58</v>
      </c>
      <c r="H187" s="41" t="s">
        <v>59</v>
      </c>
      <c r="I187" s="41" t="s">
        <v>527</v>
      </c>
      <c r="J187" s="41" t="s">
        <v>528</v>
      </c>
      <c r="K187" s="41" t="s">
        <v>765</v>
      </c>
      <c r="L187" s="41" t="s">
        <v>766</v>
      </c>
      <c r="M187" s="41" t="s">
        <v>3</v>
      </c>
      <c r="N187" s="42" t="s">
        <v>51</v>
      </c>
      <c r="O187" s="41" t="s">
        <v>52</v>
      </c>
      <c r="P187" s="43">
        <v>64</v>
      </c>
      <c r="Q187" s="44">
        <f>VLOOKUP(B187,'[2]School Detailed Data'!A$11:CF$439,84,FALSE)</f>
        <v>64</v>
      </c>
      <c r="R187" s="45">
        <f>VLOOKUP(B187,'[2]School Detailed Data'!A$11:CF$440,84,FALSE)</f>
        <v>64</v>
      </c>
      <c r="S187" s="46">
        <v>64</v>
      </c>
      <c r="T187" s="47">
        <v>64</v>
      </c>
      <c r="U187" s="43">
        <v>15</v>
      </c>
      <c r="V187" s="44">
        <f>VLOOKUP(B187,'[2]School Detailed Data'!A$11:CJ$440,88,FALSE)</f>
        <v>16</v>
      </c>
      <c r="W187" s="45">
        <f>VLOOKUP(B187,'[2]Student Without BRN'!Z$2:AB$431,3,FALSE)</f>
        <v>15</v>
      </c>
      <c r="X187" s="46">
        <v>15</v>
      </c>
      <c r="Y187" s="47">
        <v>15</v>
      </c>
      <c r="Z187" s="43">
        <f t="shared" si="43"/>
        <v>49</v>
      </c>
      <c r="AA187" s="44">
        <f t="shared" si="43"/>
        <v>48</v>
      </c>
      <c r="AB187" s="45">
        <f t="shared" si="43"/>
        <v>49</v>
      </c>
      <c r="AC187" s="46">
        <f t="shared" si="43"/>
        <v>49</v>
      </c>
      <c r="AD187" s="47">
        <f t="shared" si="42"/>
        <v>49</v>
      </c>
      <c r="AE187" s="44">
        <f t="shared" si="46"/>
        <v>-1</v>
      </c>
      <c r="AF187" s="45">
        <f t="shared" si="56"/>
        <v>0</v>
      </c>
      <c r="AG187" s="46">
        <f t="shared" si="47"/>
        <v>0</v>
      </c>
      <c r="AH187" s="47">
        <f t="shared" si="47"/>
        <v>0</v>
      </c>
      <c r="AI187" s="48">
        <v>8900</v>
      </c>
      <c r="AJ187" s="48">
        <f t="shared" si="48"/>
        <v>569600</v>
      </c>
      <c r="AK187" s="49">
        <f t="shared" si="59"/>
        <v>436100</v>
      </c>
      <c r="AL187" s="49">
        <f>VLOOKUP(B187,'[3]Tranche 1 Actual 2024'!$B$12:$S$367,18,FALSE)</f>
        <v>170880</v>
      </c>
      <c r="AM187" s="49">
        <f>VLOOKUP(B187,'[3]Tranche 2 Actual 2024'!$B$12:$U$343,20,FALSE)</f>
        <v>170880</v>
      </c>
      <c r="AN187" s="49">
        <f t="shared" si="49"/>
        <v>94340</v>
      </c>
      <c r="AO187" s="50">
        <f t="shared" si="57"/>
        <v>-8900</v>
      </c>
      <c r="AP187" s="51">
        <f t="shared" si="50"/>
        <v>0</v>
      </c>
      <c r="AQ187" s="52">
        <f t="shared" si="51"/>
        <v>0</v>
      </c>
      <c r="AR187" s="47">
        <f t="shared" si="52"/>
        <v>0</v>
      </c>
      <c r="AS187" s="53">
        <f t="shared" si="53"/>
        <v>133500</v>
      </c>
      <c r="AT187" s="49"/>
      <c r="AU187" s="49">
        <f t="shared" si="44"/>
        <v>94340</v>
      </c>
      <c r="AV187" s="54">
        <f t="shared" si="45"/>
        <v>94340</v>
      </c>
      <c r="AW187" s="55"/>
      <c r="AX187" s="56">
        <f t="shared" si="58"/>
        <v>0</v>
      </c>
      <c r="AY187" s="57">
        <f t="shared" si="58"/>
        <v>0</v>
      </c>
      <c r="AZ187" s="47">
        <f t="shared" si="58"/>
        <v>0</v>
      </c>
      <c r="BA187" s="53">
        <f t="shared" si="58"/>
        <v>133500</v>
      </c>
      <c r="BB187" s="81">
        <f t="shared" si="54"/>
        <v>569600</v>
      </c>
      <c r="BC187" s="58" t="s">
        <v>1825</v>
      </c>
    </row>
    <row r="188" spans="1:55" s="38" customFormat="1" ht="12.75" x14ac:dyDescent="0.2">
      <c r="A188" s="39">
        <f t="shared" si="55"/>
        <v>177</v>
      </c>
      <c r="B188" s="40" t="s">
        <v>767</v>
      </c>
      <c r="C188" s="41" t="s">
        <v>768</v>
      </c>
      <c r="D188" s="41" t="s">
        <v>43</v>
      </c>
      <c r="E188" s="41" t="s">
        <v>1839</v>
      </c>
      <c r="F188" s="41" t="s">
        <v>526</v>
      </c>
      <c r="G188" s="41" t="s">
        <v>58</v>
      </c>
      <c r="H188" s="41" t="s">
        <v>59</v>
      </c>
      <c r="I188" s="41" t="s">
        <v>527</v>
      </c>
      <c r="J188" s="41" t="s">
        <v>528</v>
      </c>
      <c r="K188" s="41" t="s">
        <v>769</v>
      </c>
      <c r="L188" s="41" t="s">
        <v>770</v>
      </c>
      <c r="M188" s="41" t="s">
        <v>3</v>
      </c>
      <c r="N188" s="42" t="s">
        <v>51</v>
      </c>
      <c r="O188" s="41" t="s">
        <v>52</v>
      </c>
      <c r="P188" s="43">
        <v>87</v>
      </c>
      <c r="Q188" s="44">
        <f>VLOOKUP(B188,'[2]School Detailed Data'!A$11:CF$439,84,FALSE)</f>
        <v>87</v>
      </c>
      <c r="R188" s="45">
        <f>VLOOKUP(B188,'[2]School Detailed Data'!A$11:CF$440,84,FALSE)</f>
        <v>87</v>
      </c>
      <c r="S188" s="46">
        <v>87</v>
      </c>
      <c r="T188" s="47">
        <v>87</v>
      </c>
      <c r="U188" s="43">
        <v>6</v>
      </c>
      <c r="V188" s="44">
        <f>VLOOKUP(B188,'[2]School Detailed Data'!A$11:CJ$440,88,FALSE)</f>
        <v>8</v>
      </c>
      <c r="W188" s="45">
        <f>VLOOKUP(B188,'[2]Student Without BRN'!Z$2:AB$431,3,FALSE)</f>
        <v>6</v>
      </c>
      <c r="X188" s="46">
        <v>6</v>
      </c>
      <c r="Y188" s="47">
        <v>6</v>
      </c>
      <c r="Z188" s="43">
        <f t="shared" si="43"/>
        <v>81</v>
      </c>
      <c r="AA188" s="44">
        <f t="shared" si="43"/>
        <v>79</v>
      </c>
      <c r="AB188" s="45">
        <f t="shared" si="43"/>
        <v>81</v>
      </c>
      <c r="AC188" s="46">
        <f t="shared" si="43"/>
        <v>81</v>
      </c>
      <c r="AD188" s="47">
        <f t="shared" si="42"/>
        <v>81</v>
      </c>
      <c r="AE188" s="44">
        <f t="shared" si="46"/>
        <v>-2</v>
      </c>
      <c r="AF188" s="45">
        <f t="shared" si="56"/>
        <v>0</v>
      </c>
      <c r="AG188" s="46">
        <f t="shared" si="47"/>
        <v>0</v>
      </c>
      <c r="AH188" s="47">
        <f t="shared" si="47"/>
        <v>0</v>
      </c>
      <c r="AI188" s="48">
        <v>8900</v>
      </c>
      <c r="AJ188" s="48">
        <f t="shared" si="48"/>
        <v>774300</v>
      </c>
      <c r="AK188" s="49">
        <f t="shared" si="59"/>
        <v>720900</v>
      </c>
      <c r="AL188" s="49">
        <f>VLOOKUP(B188,'[3]Tranche 1 Actual 2024'!$B$12:$S$367,18,FALSE)</f>
        <v>261660</v>
      </c>
      <c r="AM188" s="49">
        <f>VLOOKUP(B188,'[3]Tranche 2 Actual 2024'!$B$12:$U$343,20,FALSE)</f>
        <v>261660</v>
      </c>
      <c r="AN188" s="49">
        <f t="shared" si="49"/>
        <v>197580</v>
      </c>
      <c r="AO188" s="50">
        <f t="shared" si="57"/>
        <v>-17800</v>
      </c>
      <c r="AP188" s="51">
        <f t="shared" si="50"/>
        <v>0</v>
      </c>
      <c r="AQ188" s="52">
        <f t="shared" si="51"/>
        <v>0</v>
      </c>
      <c r="AR188" s="47">
        <f t="shared" si="52"/>
        <v>0</v>
      </c>
      <c r="AS188" s="53">
        <f t="shared" si="53"/>
        <v>53400</v>
      </c>
      <c r="AT188" s="49"/>
      <c r="AU188" s="49">
        <f t="shared" si="44"/>
        <v>197580</v>
      </c>
      <c r="AV188" s="54">
        <f t="shared" si="45"/>
        <v>197580</v>
      </c>
      <c r="AW188" s="55"/>
      <c r="AX188" s="56">
        <f t="shared" si="58"/>
        <v>0</v>
      </c>
      <c r="AY188" s="57">
        <f t="shared" si="58"/>
        <v>0</v>
      </c>
      <c r="AZ188" s="47">
        <f t="shared" si="58"/>
        <v>0</v>
      </c>
      <c r="BA188" s="53">
        <f t="shared" si="58"/>
        <v>53400</v>
      </c>
      <c r="BB188" s="81">
        <f t="shared" si="54"/>
        <v>774300</v>
      </c>
      <c r="BC188" s="58" t="s">
        <v>1825</v>
      </c>
    </row>
    <row r="189" spans="1:55" s="38" customFormat="1" ht="12.75" x14ac:dyDescent="0.2">
      <c r="A189" s="39">
        <f t="shared" si="55"/>
        <v>178</v>
      </c>
      <c r="B189" s="40" t="s">
        <v>771</v>
      </c>
      <c r="C189" s="41" t="s">
        <v>772</v>
      </c>
      <c r="D189" s="41" t="s">
        <v>43</v>
      </c>
      <c r="E189" s="41" t="s">
        <v>1839</v>
      </c>
      <c r="F189" s="41" t="s">
        <v>526</v>
      </c>
      <c r="G189" s="41" t="s">
        <v>58</v>
      </c>
      <c r="H189" s="41" t="s">
        <v>59</v>
      </c>
      <c r="I189" s="41" t="s">
        <v>543</v>
      </c>
      <c r="J189" s="41" t="s">
        <v>528</v>
      </c>
      <c r="K189" s="41" t="s">
        <v>773</v>
      </c>
      <c r="L189" s="41" t="s">
        <v>774</v>
      </c>
      <c r="M189" s="41" t="s">
        <v>3</v>
      </c>
      <c r="N189" s="42" t="s">
        <v>51</v>
      </c>
      <c r="O189" s="41" t="s">
        <v>52</v>
      </c>
      <c r="P189" s="43">
        <v>69</v>
      </c>
      <c r="Q189" s="44">
        <f>VLOOKUP(B189,'[2]School Detailed Data'!A$11:CF$439,84,FALSE)</f>
        <v>69</v>
      </c>
      <c r="R189" s="45">
        <f>VLOOKUP(B189,'[2]School Detailed Data'!A$11:CF$440,84,FALSE)</f>
        <v>69</v>
      </c>
      <c r="S189" s="46">
        <v>69</v>
      </c>
      <c r="T189" s="47">
        <v>69</v>
      </c>
      <c r="U189" s="43">
        <v>44</v>
      </c>
      <c r="V189" s="44">
        <f>VLOOKUP(B189,'[2]School Detailed Data'!A$11:CJ$440,88,FALSE)</f>
        <v>52</v>
      </c>
      <c r="W189" s="45">
        <f>VLOOKUP(B189,'[2]Student Without BRN'!Z$2:AB$431,3,FALSE)</f>
        <v>44</v>
      </c>
      <c r="X189" s="46">
        <v>43</v>
      </c>
      <c r="Y189" s="47">
        <v>43</v>
      </c>
      <c r="Z189" s="43">
        <f t="shared" si="43"/>
        <v>25</v>
      </c>
      <c r="AA189" s="44">
        <f t="shared" si="43"/>
        <v>17</v>
      </c>
      <c r="AB189" s="45">
        <f t="shared" si="43"/>
        <v>25</v>
      </c>
      <c r="AC189" s="46">
        <f t="shared" si="43"/>
        <v>26</v>
      </c>
      <c r="AD189" s="47">
        <f t="shared" si="42"/>
        <v>26</v>
      </c>
      <c r="AE189" s="44">
        <f t="shared" si="46"/>
        <v>-8</v>
      </c>
      <c r="AF189" s="45">
        <f t="shared" si="56"/>
        <v>0</v>
      </c>
      <c r="AG189" s="46">
        <f t="shared" si="47"/>
        <v>1</v>
      </c>
      <c r="AH189" s="47">
        <f t="shared" si="47"/>
        <v>0</v>
      </c>
      <c r="AI189" s="48">
        <v>8900</v>
      </c>
      <c r="AJ189" s="48">
        <f t="shared" si="48"/>
        <v>614100</v>
      </c>
      <c r="AK189" s="49">
        <f t="shared" si="59"/>
        <v>222500</v>
      </c>
      <c r="AL189" s="49">
        <f>VLOOKUP(B189,'[3]Tranche 1 Actual 2024'!$B$12:$S$367,18,FALSE)</f>
        <v>205590</v>
      </c>
      <c r="AM189" s="49"/>
      <c r="AN189" s="49">
        <f t="shared" si="49"/>
        <v>16910</v>
      </c>
      <c r="AO189" s="50">
        <f t="shared" si="57"/>
        <v>-71200</v>
      </c>
      <c r="AP189" s="51">
        <f t="shared" si="50"/>
        <v>0</v>
      </c>
      <c r="AQ189" s="52">
        <f t="shared" si="51"/>
        <v>8900</v>
      </c>
      <c r="AR189" s="47">
        <f t="shared" si="52"/>
        <v>0</v>
      </c>
      <c r="AS189" s="53">
        <f t="shared" si="53"/>
        <v>382700</v>
      </c>
      <c r="AT189" s="49"/>
      <c r="AU189" s="49">
        <f t="shared" si="44"/>
        <v>16910</v>
      </c>
      <c r="AV189" s="54">
        <f t="shared" si="45"/>
        <v>16910</v>
      </c>
      <c r="AW189" s="55"/>
      <c r="AX189" s="56">
        <f t="shared" si="58"/>
        <v>0</v>
      </c>
      <c r="AY189" s="57">
        <f t="shared" si="58"/>
        <v>8900</v>
      </c>
      <c r="AZ189" s="47">
        <f t="shared" si="58"/>
        <v>0</v>
      </c>
      <c r="BA189" s="53">
        <f t="shared" si="58"/>
        <v>382700</v>
      </c>
      <c r="BB189" s="81">
        <f t="shared" si="54"/>
        <v>614100</v>
      </c>
      <c r="BC189" s="58" t="s">
        <v>1829</v>
      </c>
    </row>
    <row r="190" spans="1:55" s="38" customFormat="1" ht="12.75" x14ac:dyDescent="0.2">
      <c r="A190" s="39">
        <f t="shared" si="55"/>
        <v>179</v>
      </c>
      <c r="B190" s="40" t="s">
        <v>775</v>
      </c>
      <c r="C190" s="41" t="s">
        <v>776</v>
      </c>
      <c r="D190" s="41" t="s">
        <v>43</v>
      </c>
      <c r="E190" s="41" t="s">
        <v>1840</v>
      </c>
      <c r="F190" s="41" t="s">
        <v>777</v>
      </c>
      <c r="G190" s="41" t="s">
        <v>58</v>
      </c>
      <c r="H190" s="41" t="s">
        <v>59</v>
      </c>
      <c r="I190" s="41" t="s">
        <v>778</v>
      </c>
      <c r="J190" s="41" t="s">
        <v>779</v>
      </c>
      <c r="K190" s="41" t="s">
        <v>780</v>
      </c>
      <c r="L190" s="41" t="s">
        <v>781</v>
      </c>
      <c r="M190" s="41" t="s">
        <v>3</v>
      </c>
      <c r="N190" s="42" t="s">
        <v>51</v>
      </c>
      <c r="O190" s="41" t="s">
        <v>52</v>
      </c>
      <c r="P190" s="43">
        <v>220</v>
      </c>
      <c r="Q190" s="44">
        <f>VLOOKUP(B190,'[2]School Detailed Data'!A$11:CF$439,84,FALSE)</f>
        <v>230</v>
      </c>
      <c r="R190" s="45">
        <f>VLOOKUP(B190,'[2]School Detailed Data'!A$11:CF$440,84,FALSE)</f>
        <v>230</v>
      </c>
      <c r="S190" s="46">
        <v>230</v>
      </c>
      <c r="T190" s="47">
        <v>230</v>
      </c>
      <c r="U190" s="43">
        <v>0</v>
      </c>
      <c r="V190" s="44">
        <f>VLOOKUP(B190,'[2]School Detailed Data'!A$11:CJ$440,88,FALSE)</f>
        <v>13</v>
      </c>
      <c r="W190" s="45">
        <f>VLOOKUP(B190,'[2]Student Without BRN'!Z$2:AB$431,3,FALSE)</f>
        <v>0</v>
      </c>
      <c r="X190" s="46">
        <v>0</v>
      </c>
      <c r="Y190" s="47">
        <v>0</v>
      </c>
      <c r="Z190" s="43">
        <f t="shared" si="43"/>
        <v>220</v>
      </c>
      <c r="AA190" s="44">
        <f t="shared" si="43"/>
        <v>217</v>
      </c>
      <c r="AB190" s="45">
        <f t="shared" si="43"/>
        <v>230</v>
      </c>
      <c r="AC190" s="46">
        <f t="shared" si="43"/>
        <v>230</v>
      </c>
      <c r="AD190" s="47">
        <f t="shared" si="42"/>
        <v>230</v>
      </c>
      <c r="AE190" s="44">
        <f t="shared" si="46"/>
        <v>-3</v>
      </c>
      <c r="AF190" s="45">
        <f t="shared" si="56"/>
        <v>10</v>
      </c>
      <c r="AG190" s="46">
        <f t="shared" si="47"/>
        <v>0</v>
      </c>
      <c r="AH190" s="47">
        <f t="shared" si="47"/>
        <v>0</v>
      </c>
      <c r="AI190" s="48">
        <v>8900</v>
      </c>
      <c r="AJ190" s="48">
        <f t="shared" si="48"/>
        <v>2047000</v>
      </c>
      <c r="AK190" s="49">
        <f t="shared" si="59"/>
        <v>1958000</v>
      </c>
      <c r="AL190" s="49">
        <f>VLOOKUP(B190,'[3]Tranche 1 Actual 2024'!$B$12:$S$367,18,FALSE)</f>
        <v>501960</v>
      </c>
      <c r="AM190" s="49">
        <f>VLOOKUP(B190,'[3]Tranche 2 Actual 2024'!$B$12:$U$343,20,FALSE)</f>
        <v>501960</v>
      </c>
      <c r="AN190" s="49">
        <f t="shared" si="49"/>
        <v>954080</v>
      </c>
      <c r="AO190" s="50">
        <f t="shared" si="57"/>
        <v>-26700</v>
      </c>
      <c r="AP190" s="51">
        <f t="shared" si="50"/>
        <v>89000</v>
      </c>
      <c r="AQ190" s="52">
        <f t="shared" si="51"/>
        <v>0</v>
      </c>
      <c r="AR190" s="47">
        <f t="shared" si="52"/>
        <v>0</v>
      </c>
      <c r="AS190" s="53">
        <f t="shared" si="53"/>
        <v>0</v>
      </c>
      <c r="AT190" s="49"/>
      <c r="AU190" s="49">
        <f t="shared" si="44"/>
        <v>954080</v>
      </c>
      <c r="AV190" s="54">
        <f t="shared" si="45"/>
        <v>954080</v>
      </c>
      <c r="AW190" s="55"/>
      <c r="AX190" s="56">
        <f t="shared" si="58"/>
        <v>89000</v>
      </c>
      <c r="AY190" s="57">
        <f t="shared" si="58"/>
        <v>0</v>
      </c>
      <c r="AZ190" s="47">
        <f t="shared" si="58"/>
        <v>0</v>
      </c>
      <c r="BA190" s="53">
        <f t="shared" si="58"/>
        <v>0</v>
      </c>
      <c r="BB190" s="81">
        <f t="shared" si="54"/>
        <v>2047000</v>
      </c>
      <c r="BC190" s="58" t="s">
        <v>1825</v>
      </c>
    </row>
    <row r="191" spans="1:55" s="38" customFormat="1" ht="12.75" x14ac:dyDescent="0.2">
      <c r="A191" s="39">
        <f t="shared" si="55"/>
        <v>180</v>
      </c>
      <c r="B191" s="59" t="s">
        <v>984</v>
      </c>
      <c r="C191" s="41" t="s">
        <v>985</v>
      </c>
      <c r="D191" s="41" t="s">
        <v>56</v>
      </c>
      <c r="E191" s="41" t="s">
        <v>1833</v>
      </c>
      <c r="F191" s="41" t="s">
        <v>179</v>
      </c>
      <c r="G191" s="41" t="s">
        <v>45</v>
      </c>
      <c r="H191" s="41" t="s">
        <v>46</v>
      </c>
      <c r="I191" s="41" t="s">
        <v>778</v>
      </c>
      <c r="J191" s="41" t="s">
        <v>779</v>
      </c>
      <c r="K191" s="41" t="s">
        <v>986</v>
      </c>
      <c r="L191" s="41" t="s">
        <v>987</v>
      </c>
      <c r="M191" s="41" t="s">
        <v>3</v>
      </c>
      <c r="N191" s="42" t="s">
        <v>51</v>
      </c>
      <c r="O191" s="41" t="s">
        <v>52</v>
      </c>
      <c r="P191" s="43">
        <v>64</v>
      </c>
      <c r="Q191" s="44">
        <f>VLOOKUP(B191,'[2]School Detailed Data'!A$11:CF$439,84,FALSE)</f>
        <v>64</v>
      </c>
      <c r="R191" s="45">
        <f>VLOOKUP(B191,'[2]School Detailed Data'!A$11:CF$440,84,FALSE)</f>
        <v>64</v>
      </c>
      <c r="S191" s="46">
        <v>64</v>
      </c>
      <c r="T191" s="47">
        <v>64</v>
      </c>
      <c r="U191" s="43">
        <v>0</v>
      </c>
      <c r="V191" s="44">
        <f>VLOOKUP(B191,'[2]School Detailed Data'!A$11:CJ$440,88,FALSE)</f>
        <v>5</v>
      </c>
      <c r="W191" s="45">
        <f>VLOOKUP(B191,'[2]Student Without BRN'!Z$2:AB$431,3,FALSE)</f>
        <v>0</v>
      </c>
      <c r="X191" s="46">
        <v>0</v>
      </c>
      <c r="Y191" s="47">
        <v>0</v>
      </c>
      <c r="Z191" s="43">
        <f t="shared" si="43"/>
        <v>64</v>
      </c>
      <c r="AA191" s="44">
        <f t="shared" si="43"/>
        <v>59</v>
      </c>
      <c r="AB191" s="45">
        <f t="shared" si="43"/>
        <v>64</v>
      </c>
      <c r="AC191" s="46">
        <f t="shared" si="43"/>
        <v>64</v>
      </c>
      <c r="AD191" s="47">
        <f t="shared" si="43"/>
        <v>64</v>
      </c>
      <c r="AE191" s="44">
        <f t="shared" si="46"/>
        <v>-5</v>
      </c>
      <c r="AF191" s="45">
        <f t="shared" si="56"/>
        <v>0</v>
      </c>
      <c r="AG191" s="46">
        <f t="shared" si="47"/>
        <v>0</v>
      </c>
      <c r="AH191" s="47">
        <f t="shared" si="47"/>
        <v>0</v>
      </c>
      <c r="AI191" s="48">
        <v>8900</v>
      </c>
      <c r="AJ191" s="48">
        <f t="shared" si="48"/>
        <v>569600</v>
      </c>
      <c r="AK191" s="49">
        <f t="shared" si="59"/>
        <v>569600</v>
      </c>
      <c r="AL191" s="49">
        <f>VLOOKUP(B191,'[3]Tranche 1 Actual 2024'!$B$12:$S$367,18,FALSE)</f>
        <v>221610</v>
      </c>
      <c r="AM191" s="49">
        <f>VLOOKUP(B191,'[3]Tranche 2 Actual 2024'!$B$12:$U$343,20,FALSE)</f>
        <v>221610</v>
      </c>
      <c r="AN191" s="49">
        <f t="shared" si="49"/>
        <v>126380</v>
      </c>
      <c r="AO191" s="50">
        <f t="shared" si="57"/>
        <v>-44500</v>
      </c>
      <c r="AP191" s="51">
        <f t="shared" si="50"/>
        <v>0</v>
      </c>
      <c r="AQ191" s="52">
        <f t="shared" si="51"/>
        <v>0</v>
      </c>
      <c r="AR191" s="47">
        <f t="shared" si="52"/>
        <v>0</v>
      </c>
      <c r="AS191" s="53">
        <f t="shared" si="53"/>
        <v>0</v>
      </c>
      <c r="AT191" s="49"/>
      <c r="AU191" s="49">
        <f t="shared" si="44"/>
        <v>126380</v>
      </c>
      <c r="AV191" s="54">
        <f t="shared" si="45"/>
        <v>126380</v>
      </c>
      <c r="AW191" s="55"/>
      <c r="AX191" s="56">
        <f t="shared" si="58"/>
        <v>0</v>
      </c>
      <c r="AY191" s="57">
        <f t="shared" si="58"/>
        <v>0</v>
      </c>
      <c r="AZ191" s="47">
        <f t="shared" si="58"/>
        <v>0</v>
      </c>
      <c r="BA191" s="53">
        <f t="shared" si="58"/>
        <v>0</v>
      </c>
      <c r="BB191" s="81">
        <f t="shared" si="54"/>
        <v>569600</v>
      </c>
      <c r="BC191" s="58" t="s">
        <v>1825</v>
      </c>
    </row>
    <row r="192" spans="1:55" s="38" customFormat="1" ht="12.75" x14ac:dyDescent="0.2">
      <c r="A192" s="39">
        <f t="shared" si="55"/>
        <v>181</v>
      </c>
      <c r="B192" s="59" t="s">
        <v>786</v>
      </c>
      <c r="C192" s="41" t="s">
        <v>787</v>
      </c>
      <c r="D192" s="41" t="s">
        <v>43</v>
      </c>
      <c r="E192" s="41" t="s">
        <v>1840</v>
      </c>
      <c r="F192" s="41" t="s">
        <v>777</v>
      </c>
      <c r="G192" s="41" t="s">
        <v>58</v>
      </c>
      <c r="H192" s="41" t="s">
        <v>59</v>
      </c>
      <c r="I192" s="41" t="s">
        <v>778</v>
      </c>
      <c r="J192" s="41" t="s">
        <v>779</v>
      </c>
      <c r="K192" s="41" t="s">
        <v>788</v>
      </c>
      <c r="L192" s="41" t="s">
        <v>789</v>
      </c>
      <c r="M192" s="41" t="s">
        <v>3</v>
      </c>
      <c r="N192" s="42" t="s">
        <v>51</v>
      </c>
      <c r="O192" s="41" t="s">
        <v>76</v>
      </c>
      <c r="P192" s="43">
        <v>198</v>
      </c>
      <c r="Q192" s="44">
        <f>VLOOKUP(B192,'[2]School Detailed Data'!A$11:CF$439,84,FALSE)</f>
        <v>246</v>
      </c>
      <c r="R192" s="45">
        <f>VLOOKUP(B192,'[2]School Detailed Data'!A$11:CF$440,84,FALSE)</f>
        <v>246</v>
      </c>
      <c r="S192" s="46">
        <v>246</v>
      </c>
      <c r="T192" s="47">
        <v>246</v>
      </c>
      <c r="U192" s="43">
        <v>0</v>
      </c>
      <c r="V192" s="44">
        <f>VLOOKUP(B192,'[2]School Detailed Data'!A$11:CJ$440,88,FALSE)</f>
        <v>94</v>
      </c>
      <c r="W192" s="45">
        <f>VLOOKUP(B192,'[2]Student Without BRN'!Z$2:AB$431,3,FALSE)</f>
        <v>0</v>
      </c>
      <c r="X192" s="46">
        <v>0</v>
      </c>
      <c r="Y192" s="47">
        <v>0</v>
      </c>
      <c r="Z192" s="43">
        <f t="shared" si="43"/>
        <v>198</v>
      </c>
      <c r="AA192" s="44">
        <f t="shared" si="43"/>
        <v>152</v>
      </c>
      <c r="AB192" s="45">
        <f t="shared" ref="AB192:AD255" si="60">R192-W192</f>
        <v>246</v>
      </c>
      <c r="AC192" s="46">
        <f t="shared" si="60"/>
        <v>246</v>
      </c>
      <c r="AD192" s="47">
        <f t="shared" si="60"/>
        <v>246</v>
      </c>
      <c r="AE192" s="44">
        <f t="shared" si="46"/>
        <v>-46</v>
      </c>
      <c r="AF192" s="45">
        <f t="shared" si="56"/>
        <v>48</v>
      </c>
      <c r="AG192" s="46">
        <f t="shared" si="47"/>
        <v>0</v>
      </c>
      <c r="AH192" s="47">
        <f t="shared" si="47"/>
        <v>0</v>
      </c>
      <c r="AI192" s="48">
        <v>8900</v>
      </c>
      <c r="AJ192" s="48">
        <f t="shared" si="48"/>
        <v>2189400</v>
      </c>
      <c r="AK192" s="49">
        <f t="shared" si="59"/>
        <v>1762200</v>
      </c>
      <c r="AL192" s="49">
        <f>VLOOKUP(B192,'[3]Tranche 1 Actual 2024'!$B$12:$S$367,18,FALSE)</f>
        <v>592740</v>
      </c>
      <c r="AM192" s="49">
        <f>VLOOKUP(B192,'[3]Tranche 2 Actual 2024'!$B$12:$U$343,20,FALSE)</f>
        <v>592740</v>
      </c>
      <c r="AN192" s="49">
        <f t="shared" si="49"/>
        <v>576720</v>
      </c>
      <c r="AO192" s="50">
        <f t="shared" si="57"/>
        <v>-409400</v>
      </c>
      <c r="AP192" s="51">
        <f t="shared" si="50"/>
        <v>427200</v>
      </c>
      <c r="AQ192" s="52">
        <f t="shared" si="51"/>
        <v>0</v>
      </c>
      <c r="AR192" s="47">
        <f t="shared" si="52"/>
        <v>0</v>
      </c>
      <c r="AS192" s="53">
        <f t="shared" si="53"/>
        <v>0</v>
      </c>
      <c r="AT192" s="49"/>
      <c r="AU192" s="49">
        <f t="shared" si="44"/>
        <v>576720</v>
      </c>
      <c r="AV192" s="54">
        <f t="shared" si="45"/>
        <v>576720</v>
      </c>
      <c r="AW192" s="55"/>
      <c r="AX192" s="56">
        <f t="shared" si="58"/>
        <v>427200</v>
      </c>
      <c r="AY192" s="57">
        <f t="shared" si="58"/>
        <v>0</v>
      </c>
      <c r="AZ192" s="47">
        <f t="shared" si="58"/>
        <v>0</v>
      </c>
      <c r="BA192" s="53">
        <f t="shared" si="58"/>
        <v>0</v>
      </c>
      <c r="BB192" s="81">
        <f t="shared" si="54"/>
        <v>2189400</v>
      </c>
      <c r="BC192" s="58" t="s">
        <v>1825</v>
      </c>
    </row>
    <row r="193" spans="1:55" s="38" customFormat="1" ht="12.75" x14ac:dyDescent="0.2">
      <c r="A193" s="39">
        <f t="shared" si="55"/>
        <v>182</v>
      </c>
      <c r="B193" s="40" t="s">
        <v>1016</v>
      </c>
      <c r="C193" s="41" t="s">
        <v>1017</v>
      </c>
      <c r="D193" s="41" t="s">
        <v>43</v>
      </c>
      <c r="E193" s="41" t="s">
        <v>1828</v>
      </c>
      <c r="F193" s="41" t="s">
        <v>68</v>
      </c>
      <c r="G193" s="41" t="s">
        <v>45</v>
      </c>
      <c r="H193" s="41" t="s">
        <v>46</v>
      </c>
      <c r="I193" s="41" t="s">
        <v>976</v>
      </c>
      <c r="J193" s="41" t="s">
        <v>779</v>
      </c>
      <c r="K193" s="41" t="s">
        <v>1018</v>
      </c>
      <c r="L193" s="41" t="s">
        <v>1019</v>
      </c>
      <c r="M193" s="41" t="s">
        <v>3</v>
      </c>
      <c r="N193" s="42" t="s">
        <v>51</v>
      </c>
      <c r="O193" s="41" t="s">
        <v>52</v>
      </c>
      <c r="P193" s="43">
        <v>27</v>
      </c>
      <c r="Q193" s="44">
        <f>VLOOKUP(B193,'[2]School Detailed Data'!A$11:CF$439,84,FALSE)</f>
        <v>27</v>
      </c>
      <c r="R193" s="45">
        <f>VLOOKUP(B193,'[2]School Detailed Data'!A$11:CF$440,84,FALSE)</f>
        <v>27</v>
      </c>
      <c r="S193" s="46">
        <v>27</v>
      </c>
      <c r="T193" s="47">
        <v>27</v>
      </c>
      <c r="U193" s="43">
        <v>0</v>
      </c>
      <c r="V193" s="44">
        <f>VLOOKUP(B193,'[2]School Detailed Data'!A$11:CJ$440,88,FALSE)</f>
        <v>0</v>
      </c>
      <c r="W193" s="45">
        <f>VLOOKUP(B193,'[2]Student Without BRN'!Z$2:AB$431,3,FALSE)</f>
        <v>0</v>
      </c>
      <c r="X193" s="46">
        <v>0</v>
      </c>
      <c r="Y193" s="47">
        <v>0</v>
      </c>
      <c r="Z193" s="43">
        <f t="shared" ref="Z193:AD256" si="61">P193-U193</f>
        <v>27</v>
      </c>
      <c r="AA193" s="44">
        <f t="shared" si="61"/>
        <v>27</v>
      </c>
      <c r="AB193" s="45">
        <f t="shared" si="60"/>
        <v>27</v>
      </c>
      <c r="AC193" s="46">
        <f t="shared" si="60"/>
        <v>27</v>
      </c>
      <c r="AD193" s="47">
        <f t="shared" si="60"/>
        <v>27</v>
      </c>
      <c r="AE193" s="44">
        <f t="shared" si="46"/>
        <v>0</v>
      </c>
      <c r="AF193" s="45">
        <f t="shared" si="56"/>
        <v>0</v>
      </c>
      <c r="AG193" s="46">
        <f t="shared" si="47"/>
        <v>0</v>
      </c>
      <c r="AH193" s="47">
        <f t="shared" si="47"/>
        <v>0</v>
      </c>
      <c r="AI193" s="48">
        <v>8900</v>
      </c>
      <c r="AJ193" s="48">
        <f t="shared" si="48"/>
        <v>240300</v>
      </c>
      <c r="AK193" s="49">
        <f t="shared" si="59"/>
        <v>240300</v>
      </c>
      <c r="AL193" s="49">
        <f>VLOOKUP(B193,'[3]Tranche 1 Actual 2024'!$B$12:$S$367,18,FALSE)</f>
        <v>96120</v>
      </c>
      <c r="AM193" s="49">
        <f>VLOOKUP(B193,'[3]Tranche 2 Actual 2024'!$B$12:$U$343,20,FALSE)</f>
        <v>96120</v>
      </c>
      <c r="AN193" s="49">
        <f t="shared" si="49"/>
        <v>48060</v>
      </c>
      <c r="AO193" s="50">
        <f t="shared" si="57"/>
        <v>0</v>
      </c>
      <c r="AP193" s="51">
        <f t="shared" si="50"/>
        <v>0</v>
      </c>
      <c r="AQ193" s="52">
        <f t="shared" si="51"/>
        <v>0</v>
      </c>
      <c r="AR193" s="47">
        <f t="shared" si="52"/>
        <v>0</v>
      </c>
      <c r="AS193" s="53">
        <f t="shared" si="53"/>
        <v>0</v>
      </c>
      <c r="AT193" s="49"/>
      <c r="AU193" s="49">
        <f t="shared" si="44"/>
        <v>48060</v>
      </c>
      <c r="AV193" s="54">
        <f t="shared" si="45"/>
        <v>48060</v>
      </c>
      <c r="AW193" s="55"/>
      <c r="AX193" s="56">
        <f t="shared" si="58"/>
        <v>0</v>
      </c>
      <c r="AY193" s="57">
        <f t="shared" si="58"/>
        <v>0</v>
      </c>
      <c r="AZ193" s="47">
        <f t="shared" si="58"/>
        <v>0</v>
      </c>
      <c r="BA193" s="53">
        <f t="shared" si="58"/>
        <v>0</v>
      </c>
      <c r="BB193" s="81">
        <f t="shared" si="54"/>
        <v>240300</v>
      </c>
      <c r="BC193" s="58" t="s">
        <v>1825</v>
      </c>
    </row>
    <row r="194" spans="1:55" s="38" customFormat="1" ht="12.75" x14ac:dyDescent="0.2">
      <c r="A194" s="39">
        <f t="shared" si="55"/>
        <v>183</v>
      </c>
      <c r="B194" s="40" t="s">
        <v>790</v>
      </c>
      <c r="C194" s="41" t="s">
        <v>791</v>
      </c>
      <c r="D194" s="41" t="s">
        <v>56</v>
      </c>
      <c r="E194" s="41" t="s">
        <v>1840</v>
      </c>
      <c r="F194" s="41" t="s">
        <v>777</v>
      </c>
      <c r="G194" s="41" t="s">
        <v>58</v>
      </c>
      <c r="H194" s="41" t="s">
        <v>59</v>
      </c>
      <c r="I194" s="41" t="s">
        <v>778</v>
      </c>
      <c r="J194" s="41" t="s">
        <v>779</v>
      </c>
      <c r="K194" s="41" t="s">
        <v>792</v>
      </c>
      <c r="L194" s="41" t="s">
        <v>793</v>
      </c>
      <c r="M194" s="41" t="s">
        <v>3</v>
      </c>
      <c r="N194" s="42" t="s">
        <v>51</v>
      </c>
      <c r="O194" s="41" t="s">
        <v>52</v>
      </c>
      <c r="P194" s="43">
        <v>76</v>
      </c>
      <c r="Q194" s="44">
        <f>VLOOKUP(B194,'[2]School Detailed Data'!A$11:CF$439,84,FALSE)</f>
        <v>76</v>
      </c>
      <c r="R194" s="45">
        <f>VLOOKUP(B194,'[2]School Detailed Data'!A$11:CF$440,84,FALSE)</f>
        <v>76</v>
      </c>
      <c r="S194" s="46">
        <v>76</v>
      </c>
      <c r="T194" s="47">
        <v>76</v>
      </c>
      <c r="U194" s="43">
        <v>0</v>
      </c>
      <c r="V194" s="44">
        <f>VLOOKUP(B194,'[2]School Detailed Data'!A$11:CJ$440,88,FALSE)</f>
        <v>11</v>
      </c>
      <c r="W194" s="45">
        <f>VLOOKUP(B194,'[2]Student Without BRN'!Z$2:AB$431,3,FALSE)</f>
        <v>0</v>
      </c>
      <c r="X194" s="46">
        <v>0</v>
      </c>
      <c r="Y194" s="47">
        <v>0</v>
      </c>
      <c r="Z194" s="43">
        <f t="shared" si="61"/>
        <v>76</v>
      </c>
      <c r="AA194" s="44">
        <f t="shared" si="61"/>
        <v>65</v>
      </c>
      <c r="AB194" s="45">
        <f t="shared" si="60"/>
        <v>76</v>
      </c>
      <c r="AC194" s="46">
        <f t="shared" si="60"/>
        <v>76</v>
      </c>
      <c r="AD194" s="47">
        <f t="shared" si="60"/>
        <v>76</v>
      </c>
      <c r="AE194" s="44">
        <f t="shared" si="46"/>
        <v>-11</v>
      </c>
      <c r="AF194" s="45">
        <f t="shared" si="56"/>
        <v>0</v>
      </c>
      <c r="AG194" s="46">
        <f t="shared" si="47"/>
        <v>0</v>
      </c>
      <c r="AH194" s="47">
        <f t="shared" si="47"/>
        <v>0</v>
      </c>
      <c r="AI194" s="48">
        <v>8900</v>
      </c>
      <c r="AJ194" s="48">
        <f t="shared" si="48"/>
        <v>676400</v>
      </c>
      <c r="AK194" s="49">
        <f t="shared" si="59"/>
        <v>676400</v>
      </c>
      <c r="AL194" s="49">
        <f>VLOOKUP(B194,'[3]Tranche 1 Actual 2024'!$B$12:$S$367,18,FALSE)</f>
        <v>213600</v>
      </c>
      <c r="AM194" s="49">
        <f>VLOOKUP(B194,'[3]Tranche 2 Actual 2024'!$B$12:$U$343,20,FALSE)</f>
        <v>213600</v>
      </c>
      <c r="AN194" s="49">
        <f t="shared" si="49"/>
        <v>249200</v>
      </c>
      <c r="AO194" s="50">
        <f t="shared" si="57"/>
        <v>-97900</v>
      </c>
      <c r="AP194" s="51">
        <f t="shared" si="50"/>
        <v>0</v>
      </c>
      <c r="AQ194" s="52">
        <f t="shared" si="51"/>
        <v>0</v>
      </c>
      <c r="AR194" s="47">
        <f t="shared" si="52"/>
        <v>0</v>
      </c>
      <c r="AS194" s="53">
        <f t="shared" si="53"/>
        <v>0</v>
      </c>
      <c r="AT194" s="49"/>
      <c r="AU194" s="49">
        <f t="shared" si="44"/>
        <v>249200</v>
      </c>
      <c r="AV194" s="54">
        <f t="shared" si="45"/>
        <v>249200</v>
      </c>
      <c r="AW194" s="55"/>
      <c r="AX194" s="56">
        <f t="shared" si="58"/>
        <v>0</v>
      </c>
      <c r="AY194" s="57">
        <f t="shared" si="58"/>
        <v>0</v>
      </c>
      <c r="AZ194" s="47">
        <f t="shared" si="58"/>
        <v>0</v>
      </c>
      <c r="BA194" s="53">
        <f t="shared" si="58"/>
        <v>0</v>
      </c>
      <c r="BB194" s="81">
        <f t="shared" si="54"/>
        <v>676400</v>
      </c>
      <c r="BC194" s="58" t="s">
        <v>1825</v>
      </c>
    </row>
    <row r="195" spans="1:55" s="38" customFormat="1" ht="12.75" x14ac:dyDescent="0.2">
      <c r="A195" s="39">
        <f t="shared" si="55"/>
        <v>184</v>
      </c>
      <c r="B195" s="59" t="s">
        <v>794</v>
      </c>
      <c r="C195" s="41" t="s">
        <v>795</v>
      </c>
      <c r="D195" s="41" t="s">
        <v>43</v>
      </c>
      <c r="E195" s="41" t="s">
        <v>1840</v>
      </c>
      <c r="F195" s="41" t="s">
        <v>777</v>
      </c>
      <c r="G195" s="41" t="s">
        <v>58</v>
      </c>
      <c r="H195" s="41" t="s">
        <v>59</v>
      </c>
      <c r="I195" s="41" t="s">
        <v>778</v>
      </c>
      <c r="J195" s="41" t="s">
        <v>779</v>
      </c>
      <c r="K195" s="41" t="s">
        <v>796</v>
      </c>
      <c r="L195" s="41" t="s">
        <v>797</v>
      </c>
      <c r="M195" s="41" t="s">
        <v>3</v>
      </c>
      <c r="N195" s="42" t="s">
        <v>51</v>
      </c>
      <c r="O195" s="41" t="s">
        <v>52</v>
      </c>
      <c r="P195" s="43">
        <v>126</v>
      </c>
      <c r="Q195" s="44">
        <f>VLOOKUP(B195,'[2]School Detailed Data'!A$11:CF$439,84,FALSE)</f>
        <v>126</v>
      </c>
      <c r="R195" s="45">
        <f>VLOOKUP(B195,'[2]School Detailed Data'!A$11:CF$440,84,FALSE)</f>
        <v>126</v>
      </c>
      <c r="S195" s="46">
        <v>126</v>
      </c>
      <c r="T195" s="47">
        <v>126</v>
      </c>
      <c r="U195" s="43">
        <v>0</v>
      </c>
      <c r="V195" s="44">
        <f>VLOOKUP(B195,'[2]School Detailed Data'!A$11:CJ$440,88,FALSE)</f>
        <v>37</v>
      </c>
      <c r="W195" s="45">
        <f>VLOOKUP(B195,'[2]Student Without BRN'!Z$2:AB$431,3,FALSE)</f>
        <v>0</v>
      </c>
      <c r="X195" s="46">
        <v>0</v>
      </c>
      <c r="Y195" s="47">
        <v>0</v>
      </c>
      <c r="Z195" s="43">
        <f t="shared" si="61"/>
        <v>126</v>
      </c>
      <c r="AA195" s="44">
        <f t="shared" si="61"/>
        <v>89</v>
      </c>
      <c r="AB195" s="45">
        <f t="shared" si="60"/>
        <v>126</v>
      </c>
      <c r="AC195" s="46">
        <f t="shared" si="60"/>
        <v>126</v>
      </c>
      <c r="AD195" s="47">
        <f t="shared" si="60"/>
        <v>126</v>
      </c>
      <c r="AE195" s="44">
        <f t="shared" si="46"/>
        <v>-37</v>
      </c>
      <c r="AF195" s="45">
        <f t="shared" si="56"/>
        <v>0</v>
      </c>
      <c r="AG195" s="46">
        <f t="shared" si="47"/>
        <v>0</v>
      </c>
      <c r="AH195" s="47">
        <f t="shared" si="47"/>
        <v>0</v>
      </c>
      <c r="AI195" s="48">
        <v>8900</v>
      </c>
      <c r="AJ195" s="48">
        <f t="shared" si="48"/>
        <v>1121400</v>
      </c>
      <c r="AK195" s="49">
        <f t="shared" si="59"/>
        <v>1121400</v>
      </c>
      <c r="AL195" s="49">
        <f>VLOOKUP(B195,'[3]Tranche 1 Actual 2024'!$B$12:$S$367,18,FALSE)</f>
        <v>304380</v>
      </c>
      <c r="AM195" s="49">
        <f>VLOOKUP(B195,'[3]Tranche 2 Actual 2024'!$B$12:$U$343,20,FALSE)</f>
        <v>304380</v>
      </c>
      <c r="AN195" s="49">
        <f t="shared" si="49"/>
        <v>512640</v>
      </c>
      <c r="AO195" s="50">
        <f t="shared" si="57"/>
        <v>-329300</v>
      </c>
      <c r="AP195" s="51">
        <f t="shared" si="50"/>
        <v>0</v>
      </c>
      <c r="AQ195" s="52">
        <f t="shared" si="51"/>
        <v>0</v>
      </c>
      <c r="AR195" s="47">
        <f t="shared" si="52"/>
        <v>0</v>
      </c>
      <c r="AS195" s="53">
        <f t="shared" si="53"/>
        <v>0</v>
      </c>
      <c r="AT195" s="49"/>
      <c r="AU195" s="49">
        <f t="shared" si="44"/>
        <v>512640</v>
      </c>
      <c r="AV195" s="54">
        <f t="shared" si="45"/>
        <v>512640</v>
      </c>
      <c r="AW195" s="55"/>
      <c r="AX195" s="56">
        <f t="shared" si="58"/>
        <v>0</v>
      </c>
      <c r="AY195" s="57">
        <f t="shared" si="58"/>
        <v>0</v>
      </c>
      <c r="AZ195" s="47">
        <f t="shared" si="58"/>
        <v>0</v>
      </c>
      <c r="BA195" s="53">
        <f t="shared" si="58"/>
        <v>0</v>
      </c>
      <c r="BB195" s="81">
        <f t="shared" si="54"/>
        <v>1121400</v>
      </c>
      <c r="BC195" s="58" t="s">
        <v>1825</v>
      </c>
    </row>
    <row r="196" spans="1:55" s="38" customFormat="1" ht="12.75" x14ac:dyDescent="0.2">
      <c r="A196" s="39">
        <f t="shared" si="55"/>
        <v>185</v>
      </c>
      <c r="B196" s="59" t="s">
        <v>798</v>
      </c>
      <c r="C196" s="41" t="s">
        <v>799</v>
      </c>
      <c r="D196" s="41" t="s">
        <v>56</v>
      </c>
      <c r="E196" s="41" t="s">
        <v>1834</v>
      </c>
      <c r="F196" s="41" t="s">
        <v>304</v>
      </c>
      <c r="G196" s="41" t="s">
        <v>45</v>
      </c>
      <c r="H196" s="41" t="s">
        <v>46</v>
      </c>
      <c r="I196" s="41" t="s">
        <v>778</v>
      </c>
      <c r="J196" s="41" t="s">
        <v>779</v>
      </c>
      <c r="K196" s="41" t="s">
        <v>800</v>
      </c>
      <c r="L196" s="41" t="s">
        <v>801</v>
      </c>
      <c r="M196" s="41" t="s">
        <v>3</v>
      </c>
      <c r="N196" s="42" t="s">
        <v>51</v>
      </c>
      <c r="O196" s="41" t="s">
        <v>52</v>
      </c>
      <c r="P196" s="43">
        <v>22</v>
      </c>
      <c r="Q196" s="44">
        <f>VLOOKUP(B196,'[2]School Detailed Data'!A$11:CF$439,84,FALSE)</f>
        <v>22</v>
      </c>
      <c r="R196" s="45">
        <f>VLOOKUP(B196,'[2]School Detailed Data'!A$11:CF$440,84,FALSE)</f>
        <v>22</v>
      </c>
      <c r="S196" s="46">
        <v>22</v>
      </c>
      <c r="T196" s="47">
        <v>22</v>
      </c>
      <c r="U196" s="43">
        <v>0</v>
      </c>
      <c r="V196" s="44">
        <f>VLOOKUP(B196,'[2]School Detailed Data'!A$11:CJ$440,88,FALSE)</f>
        <v>4</v>
      </c>
      <c r="W196" s="45">
        <f>VLOOKUP(B196,'[2]Student Without BRN'!Z$2:AB$431,3,FALSE)</f>
        <v>0</v>
      </c>
      <c r="X196" s="46">
        <v>0</v>
      </c>
      <c r="Y196" s="47">
        <v>0</v>
      </c>
      <c r="Z196" s="43">
        <f t="shared" si="61"/>
        <v>22</v>
      </c>
      <c r="AA196" s="44">
        <f t="shared" si="61"/>
        <v>18</v>
      </c>
      <c r="AB196" s="45">
        <f t="shared" si="60"/>
        <v>22</v>
      </c>
      <c r="AC196" s="46">
        <f t="shared" si="60"/>
        <v>22</v>
      </c>
      <c r="AD196" s="47">
        <f t="shared" si="60"/>
        <v>22</v>
      </c>
      <c r="AE196" s="44">
        <f t="shared" si="46"/>
        <v>-4</v>
      </c>
      <c r="AF196" s="45">
        <f t="shared" si="56"/>
        <v>0</v>
      </c>
      <c r="AG196" s="46">
        <f t="shared" si="47"/>
        <v>0</v>
      </c>
      <c r="AH196" s="47">
        <f t="shared" si="47"/>
        <v>0</v>
      </c>
      <c r="AI196" s="48">
        <v>8900</v>
      </c>
      <c r="AJ196" s="48">
        <f t="shared" si="48"/>
        <v>195800</v>
      </c>
      <c r="AK196" s="49">
        <f t="shared" si="59"/>
        <v>195800</v>
      </c>
      <c r="AL196" s="49">
        <f>VLOOKUP(B196,'[3]Tranche 1 Actual 2024'!$B$12:$S$367,18,FALSE)</f>
        <v>69420</v>
      </c>
      <c r="AM196" s="49">
        <f>VLOOKUP(B196,'[3]Tranche 2 Actual 2024'!$B$12:$U$343,20,FALSE)</f>
        <v>69420</v>
      </c>
      <c r="AN196" s="49">
        <f t="shared" si="49"/>
        <v>56960</v>
      </c>
      <c r="AO196" s="50">
        <f t="shared" si="57"/>
        <v>-35600</v>
      </c>
      <c r="AP196" s="51">
        <f t="shared" si="50"/>
        <v>0</v>
      </c>
      <c r="AQ196" s="52">
        <f t="shared" si="51"/>
        <v>0</v>
      </c>
      <c r="AR196" s="47">
        <f t="shared" si="52"/>
        <v>0</v>
      </c>
      <c r="AS196" s="53">
        <f t="shared" si="53"/>
        <v>0</v>
      </c>
      <c r="AT196" s="49"/>
      <c r="AU196" s="49">
        <f t="shared" si="44"/>
        <v>56960</v>
      </c>
      <c r="AV196" s="54">
        <f t="shared" si="45"/>
        <v>56960</v>
      </c>
      <c r="AW196" s="55"/>
      <c r="AX196" s="56">
        <f t="shared" si="58"/>
        <v>0</v>
      </c>
      <c r="AY196" s="57">
        <f t="shared" si="58"/>
        <v>0</v>
      </c>
      <c r="AZ196" s="47">
        <f t="shared" si="58"/>
        <v>0</v>
      </c>
      <c r="BA196" s="53">
        <f t="shared" si="58"/>
        <v>0</v>
      </c>
      <c r="BB196" s="81">
        <f t="shared" si="54"/>
        <v>195800</v>
      </c>
      <c r="BC196" s="58" t="s">
        <v>1825</v>
      </c>
    </row>
    <row r="197" spans="1:55" s="38" customFormat="1" ht="12.75" x14ac:dyDescent="0.2">
      <c r="A197" s="39">
        <f t="shared" si="55"/>
        <v>186</v>
      </c>
      <c r="B197" s="40" t="s">
        <v>802</v>
      </c>
      <c r="C197" s="41" t="s">
        <v>803</v>
      </c>
      <c r="D197" s="41" t="s">
        <v>43</v>
      </c>
      <c r="E197" s="41" t="s">
        <v>1840</v>
      </c>
      <c r="F197" s="41" t="s">
        <v>777</v>
      </c>
      <c r="G197" s="41" t="s">
        <v>58</v>
      </c>
      <c r="H197" s="41" t="s">
        <v>59</v>
      </c>
      <c r="I197" s="41" t="s">
        <v>778</v>
      </c>
      <c r="J197" s="41" t="s">
        <v>779</v>
      </c>
      <c r="K197" s="41" t="s">
        <v>804</v>
      </c>
      <c r="L197" s="41" t="s">
        <v>805</v>
      </c>
      <c r="M197" s="41" t="s">
        <v>3</v>
      </c>
      <c r="N197" s="42" t="s">
        <v>51</v>
      </c>
      <c r="O197" s="41" t="s">
        <v>52</v>
      </c>
      <c r="P197" s="43">
        <v>152</v>
      </c>
      <c r="Q197" s="44">
        <f>VLOOKUP(B197,'[2]School Detailed Data'!A$11:CF$439,84,FALSE)</f>
        <v>152</v>
      </c>
      <c r="R197" s="45">
        <f>VLOOKUP(B197,'[2]School Detailed Data'!A$11:CF$440,84,FALSE)</f>
        <v>152</v>
      </c>
      <c r="S197" s="46">
        <v>152</v>
      </c>
      <c r="T197" s="47">
        <v>152</v>
      </c>
      <c r="U197" s="43">
        <v>0</v>
      </c>
      <c r="V197" s="44">
        <f>VLOOKUP(B197,'[2]School Detailed Data'!A$11:CJ$440,88,FALSE)</f>
        <v>5</v>
      </c>
      <c r="W197" s="45">
        <f>VLOOKUP(B197,'[2]Student Without BRN'!Z$2:AB$431,3,FALSE)</f>
        <v>0</v>
      </c>
      <c r="X197" s="46">
        <v>0</v>
      </c>
      <c r="Y197" s="47">
        <v>0</v>
      </c>
      <c r="Z197" s="43">
        <f t="shared" si="61"/>
        <v>152</v>
      </c>
      <c r="AA197" s="44">
        <f t="shared" si="61"/>
        <v>147</v>
      </c>
      <c r="AB197" s="45">
        <f t="shared" si="60"/>
        <v>152</v>
      </c>
      <c r="AC197" s="46">
        <f t="shared" si="60"/>
        <v>152</v>
      </c>
      <c r="AD197" s="47">
        <f t="shared" si="60"/>
        <v>152</v>
      </c>
      <c r="AE197" s="44">
        <f t="shared" si="46"/>
        <v>-5</v>
      </c>
      <c r="AF197" s="45">
        <f t="shared" si="56"/>
        <v>0</v>
      </c>
      <c r="AG197" s="46">
        <f t="shared" si="47"/>
        <v>0</v>
      </c>
      <c r="AH197" s="47">
        <f t="shared" si="47"/>
        <v>0</v>
      </c>
      <c r="AI197" s="48">
        <v>8900</v>
      </c>
      <c r="AJ197" s="48">
        <f t="shared" si="48"/>
        <v>1352800</v>
      </c>
      <c r="AK197" s="49">
        <f t="shared" si="59"/>
        <v>1352800</v>
      </c>
      <c r="AL197" s="49">
        <f>VLOOKUP(B197,'[3]Tranche 1 Actual 2024'!$B$12:$S$367,18,FALSE)</f>
        <v>504630</v>
      </c>
      <c r="AM197" s="49">
        <f>VLOOKUP(B197,'[3]Tranche 2 Actual 2024'!$B$12:$U$343,20,FALSE)</f>
        <v>504630</v>
      </c>
      <c r="AN197" s="49">
        <f t="shared" si="49"/>
        <v>343540</v>
      </c>
      <c r="AO197" s="50">
        <f t="shared" si="57"/>
        <v>-44500</v>
      </c>
      <c r="AP197" s="51">
        <f t="shared" si="50"/>
        <v>0</v>
      </c>
      <c r="AQ197" s="52">
        <f t="shared" si="51"/>
        <v>0</v>
      </c>
      <c r="AR197" s="47">
        <f t="shared" si="52"/>
        <v>0</v>
      </c>
      <c r="AS197" s="53">
        <f t="shared" si="53"/>
        <v>0</v>
      </c>
      <c r="AT197" s="49"/>
      <c r="AU197" s="49">
        <f t="shared" si="44"/>
        <v>343540</v>
      </c>
      <c r="AV197" s="54">
        <f t="shared" si="45"/>
        <v>343540</v>
      </c>
      <c r="AW197" s="55"/>
      <c r="AX197" s="56">
        <f t="shared" si="58"/>
        <v>0</v>
      </c>
      <c r="AY197" s="57">
        <f t="shared" si="58"/>
        <v>0</v>
      </c>
      <c r="AZ197" s="47">
        <f t="shared" si="58"/>
        <v>0</v>
      </c>
      <c r="BA197" s="53">
        <f t="shared" si="58"/>
        <v>0</v>
      </c>
      <c r="BB197" s="81">
        <f t="shared" si="54"/>
        <v>1352800</v>
      </c>
      <c r="BC197" s="58" t="s">
        <v>1825</v>
      </c>
    </row>
    <row r="198" spans="1:55" s="38" customFormat="1" ht="12.75" x14ac:dyDescent="0.2">
      <c r="A198" s="39">
        <f t="shared" si="55"/>
        <v>187</v>
      </c>
      <c r="B198" s="59" t="s">
        <v>1020</v>
      </c>
      <c r="C198" s="41" t="s">
        <v>1021</v>
      </c>
      <c r="D198" s="41" t="s">
        <v>43</v>
      </c>
      <c r="E198" s="41" t="s">
        <v>1840</v>
      </c>
      <c r="F198" s="41" t="s">
        <v>777</v>
      </c>
      <c r="G198" s="41" t="s">
        <v>58</v>
      </c>
      <c r="H198" s="41" t="s">
        <v>59</v>
      </c>
      <c r="I198" s="41" t="s">
        <v>976</v>
      </c>
      <c r="J198" s="41" t="s">
        <v>779</v>
      </c>
      <c r="K198" s="41" t="s">
        <v>1022</v>
      </c>
      <c r="L198" s="41" t="s">
        <v>1023</v>
      </c>
      <c r="M198" s="41" t="s">
        <v>3</v>
      </c>
      <c r="N198" s="42" t="s">
        <v>51</v>
      </c>
      <c r="O198" s="41" t="s">
        <v>52</v>
      </c>
      <c r="P198" s="43">
        <v>61</v>
      </c>
      <c r="Q198" s="44">
        <f>VLOOKUP(B198,'[2]School Detailed Data'!A$11:CF$439,84,FALSE)</f>
        <v>61</v>
      </c>
      <c r="R198" s="45">
        <f>VLOOKUP(B198,'[2]School Detailed Data'!A$11:CF$440,84,FALSE)</f>
        <v>61</v>
      </c>
      <c r="S198" s="46">
        <v>62</v>
      </c>
      <c r="T198" s="47">
        <v>62</v>
      </c>
      <c r="U198" s="43">
        <v>0</v>
      </c>
      <c r="V198" s="44">
        <f>VLOOKUP(B198,'[2]School Detailed Data'!A$11:CJ$440,88,FALSE)</f>
        <v>10</v>
      </c>
      <c r="W198" s="45">
        <f>VLOOKUP(B198,'[2]Student Without BRN'!Z$2:AB$431,3,FALSE)</f>
        <v>0</v>
      </c>
      <c r="X198" s="46">
        <v>1</v>
      </c>
      <c r="Y198" s="47">
        <v>0</v>
      </c>
      <c r="Z198" s="43">
        <f t="shared" si="61"/>
        <v>61</v>
      </c>
      <c r="AA198" s="44">
        <f t="shared" si="61"/>
        <v>51</v>
      </c>
      <c r="AB198" s="45">
        <f t="shared" si="60"/>
        <v>61</v>
      </c>
      <c r="AC198" s="46">
        <f t="shared" si="60"/>
        <v>61</v>
      </c>
      <c r="AD198" s="47">
        <f t="shared" si="60"/>
        <v>62</v>
      </c>
      <c r="AE198" s="44">
        <f t="shared" si="46"/>
        <v>-10</v>
      </c>
      <c r="AF198" s="45">
        <f t="shared" si="56"/>
        <v>0</v>
      </c>
      <c r="AG198" s="46">
        <f t="shared" si="47"/>
        <v>0</v>
      </c>
      <c r="AH198" s="47">
        <f t="shared" si="47"/>
        <v>1</v>
      </c>
      <c r="AI198" s="48">
        <v>8900</v>
      </c>
      <c r="AJ198" s="48">
        <f t="shared" si="48"/>
        <v>551800</v>
      </c>
      <c r="AK198" s="49">
        <f t="shared" si="59"/>
        <v>542900</v>
      </c>
      <c r="AL198" s="49">
        <f>VLOOKUP(B198,'[3]Tranche 1 Actual 2024'!$B$12:$S$367,18,FALSE)</f>
        <v>165540</v>
      </c>
      <c r="AM198" s="49">
        <f>VLOOKUP(B198,'[3]Tranche 2 Actual 2024'!$B$12:$U$343,20,FALSE)</f>
        <v>165540</v>
      </c>
      <c r="AN198" s="49">
        <f t="shared" si="49"/>
        <v>211820</v>
      </c>
      <c r="AO198" s="50">
        <f t="shared" si="57"/>
        <v>-89000</v>
      </c>
      <c r="AP198" s="51">
        <f t="shared" si="50"/>
        <v>0</v>
      </c>
      <c r="AQ198" s="52">
        <f t="shared" si="51"/>
        <v>0</v>
      </c>
      <c r="AR198" s="47">
        <f t="shared" si="52"/>
        <v>8900</v>
      </c>
      <c r="AS198" s="53">
        <f t="shared" si="53"/>
        <v>0</v>
      </c>
      <c r="AT198" s="49"/>
      <c r="AU198" s="49">
        <f t="shared" si="44"/>
        <v>211820</v>
      </c>
      <c r="AV198" s="54">
        <f t="shared" si="45"/>
        <v>211820</v>
      </c>
      <c r="AW198" s="55"/>
      <c r="AX198" s="56">
        <f t="shared" si="58"/>
        <v>0</v>
      </c>
      <c r="AY198" s="57">
        <f t="shared" si="58"/>
        <v>0</v>
      </c>
      <c r="AZ198" s="47">
        <f t="shared" si="58"/>
        <v>8900</v>
      </c>
      <c r="BA198" s="53">
        <f t="shared" si="58"/>
        <v>0</v>
      </c>
      <c r="BB198" s="81">
        <f t="shared" si="54"/>
        <v>551800</v>
      </c>
      <c r="BC198" s="58" t="s">
        <v>1825</v>
      </c>
    </row>
    <row r="199" spans="1:55" s="38" customFormat="1" ht="12.75" x14ac:dyDescent="0.2">
      <c r="A199" s="39">
        <f t="shared" si="55"/>
        <v>188</v>
      </c>
      <c r="B199" s="59" t="s">
        <v>988</v>
      </c>
      <c r="C199" s="41" t="s">
        <v>989</v>
      </c>
      <c r="D199" s="41" t="s">
        <v>56</v>
      </c>
      <c r="E199" s="41" t="s">
        <v>1834</v>
      </c>
      <c r="F199" s="41" t="s">
        <v>304</v>
      </c>
      <c r="G199" s="41" t="s">
        <v>45</v>
      </c>
      <c r="H199" s="41" t="s">
        <v>46</v>
      </c>
      <c r="I199" s="41" t="s">
        <v>990</v>
      </c>
      <c r="J199" s="41" t="s">
        <v>779</v>
      </c>
      <c r="K199" s="41" t="s">
        <v>991</v>
      </c>
      <c r="L199" s="41" t="s">
        <v>992</v>
      </c>
      <c r="M199" s="41" t="s">
        <v>3</v>
      </c>
      <c r="N199" s="42" t="s">
        <v>51</v>
      </c>
      <c r="O199" s="41" t="s">
        <v>52</v>
      </c>
      <c r="P199" s="43">
        <v>40</v>
      </c>
      <c r="Q199" s="44">
        <f>VLOOKUP(B199,'[2]School Detailed Data'!A$11:CF$439,84,FALSE)</f>
        <v>40</v>
      </c>
      <c r="R199" s="45">
        <f>VLOOKUP(B199,'[2]School Detailed Data'!A$11:CF$440,84,FALSE)</f>
        <v>40</v>
      </c>
      <c r="S199" s="46">
        <v>40</v>
      </c>
      <c r="T199" s="47">
        <v>40</v>
      </c>
      <c r="U199" s="43">
        <v>0</v>
      </c>
      <c r="V199" s="44">
        <f>VLOOKUP(B199,'[2]School Detailed Data'!A$11:CJ$440,88,FALSE)</f>
        <v>5</v>
      </c>
      <c r="W199" s="45">
        <f>VLOOKUP(B199,'[2]Student Without BRN'!Z$2:AB$431,3,FALSE)</f>
        <v>0</v>
      </c>
      <c r="X199" s="46">
        <v>0</v>
      </c>
      <c r="Y199" s="47">
        <v>0</v>
      </c>
      <c r="Z199" s="43">
        <f t="shared" si="61"/>
        <v>40</v>
      </c>
      <c r="AA199" s="44">
        <f t="shared" si="61"/>
        <v>35</v>
      </c>
      <c r="AB199" s="45">
        <f t="shared" si="60"/>
        <v>40</v>
      </c>
      <c r="AC199" s="46">
        <f t="shared" si="60"/>
        <v>40</v>
      </c>
      <c r="AD199" s="47">
        <f t="shared" si="60"/>
        <v>40</v>
      </c>
      <c r="AE199" s="44">
        <f t="shared" si="46"/>
        <v>-5</v>
      </c>
      <c r="AF199" s="45">
        <f t="shared" si="56"/>
        <v>0</v>
      </c>
      <c r="AG199" s="46">
        <f t="shared" si="47"/>
        <v>0</v>
      </c>
      <c r="AH199" s="47">
        <f t="shared" si="47"/>
        <v>0</v>
      </c>
      <c r="AI199" s="48">
        <v>8900</v>
      </c>
      <c r="AJ199" s="48">
        <f t="shared" si="48"/>
        <v>356000</v>
      </c>
      <c r="AK199" s="49">
        <f t="shared" si="59"/>
        <v>356000</v>
      </c>
      <c r="AL199" s="49">
        <f>VLOOKUP(B199,'[3]Tranche 1 Actual 2024'!$B$12:$S$367,18,FALSE)</f>
        <v>98790</v>
      </c>
      <c r="AM199" s="49">
        <f>VLOOKUP(B199,'[3]Tranche 2 Actual 2024'!$B$12:$U$343,20,FALSE)</f>
        <v>98790</v>
      </c>
      <c r="AN199" s="49">
        <f t="shared" si="49"/>
        <v>158420</v>
      </c>
      <c r="AO199" s="50">
        <f t="shared" si="57"/>
        <v>-44500</v>
      </c>
      <c r="AP199" s="51">
        <f t="shared" si="50"/>
        <v>0</v>
      </c>
      <c r="AQ199" s="52">
        <f t="shared" si="51"/>
        <v>0</v>
      </c>
      <c r="AR199" s="47">
        <f t="shared" si="52"/>
        <v>0</v>
      </c>
      <c r="AS199" s="53">
        <f t="shared" si="53"/>
        <v>0</v>
      </c>
      <c r="AT199" s="49"/>
      <c r="AU199" s="49">
        <f t="shared" si="44"/>
        <v>158420</v>
      </c>
      <c r="AV199" s="54">
        <f t="shared" si="45"/>
        <v>158420</v>
      </c>
      <c r="AW199" s="55"/>
      <c r="AX199" s="56">
        <f t="shared" si="58"/>
        <v>0</v>
      </c>
      <c r="AY199" s="57">
        <f t="shared" si="58"/>
        <v>0</v>
      </c>
      <c r="AZ199" s="47">
        <f t="shared" si="58"/>
        <v>0</v>
      </c>
      <c r="BA199" s="53">
        <f t="shared" si="58"/>
        <v>0</v>
      </c>
      <c r="BB199" s="81">
        <f t="shared" si="54"/>
        <v>356000</v>
      </c>
      <c r="BC199" s="58" t="s">
        <v>1825</v>
      </c>
    </row>
    <row r="200" spans="1:55" s="38" customFormat="1" ht="12.75" x14ac:dyDescent="0.2">
      <c r="A200" s="39">
        <f t="shared" si="55"/>
        <v>189</v>
      </c>
      <c r="B200" s="40" t="s">
        <v>1024</v>
      </c>
      <c r="C200" s="41" t="s">
        <v>1025</v>
      </c>
      <c r="D200" s="41" t="s">
        <v>56</v>
      </c>
      <c r="E200" s="41" t="s">
        <v>1833</v>
      </c>
      <c r="F200" s="41" t="s">
        <v>179</v>
      </c>
      <c r="G200" s="41" t="s">
        <v>45</v>
      </c>
      <c r="H200" s="41" t="s">
        <v>46</v>
      </c>
      <c r="I200" s="41" t="s">
        <v>976</v>
      </c>
      <c r="J200" s="41" t="s">
        <v>779</v>
      </c>
      <c r="K200" s="41" t="s">
        <v>1026</v>
      </c>
      <c r="L200" s="41" t="s">
        <v>1027</v>
      </c>
      <c r="M200" s="41" t="s">
        <v>3</v>
      </c>
      <c r="N200" s="42" t="s">
        <v>51</v>
      </c>
      <c r="O200" s="41" t="s">
        <v>52</v>
      </c>
      <c r="P200" s="43">
        <v>38</v>
      </c>
      <c r="Q200" s="44">
        <f>VLOOKUP(B200,'[2]School Detailed Data'!A$11:CF$439,84,FALSE)</f>
        <v>37</v>
      </c>
      <c r="R200" s="45">
        <f>VLOOKUP(B200,'[2]School Detailed Data'!A$11:CF$440,84,FALSE)</f>
        <v>37</v>
      </c>
      <c r="S200" s="46">
        <v>37</v>
      </c>
      <c r="T200" s="47">
        <v>37</v>
      </c>
      <c r="U200" s="43">
        <v>0</v>
      </c>
      <c r="V200" s="44">
        <f>VLOOKUP(B200,'[2]School Detailed Data'!A$11:CJ$440,88,FALSE)</f>
        <v>10</v>
      </c>
      <c r="W200" s="45">
        <f>VLOOKUP(B200,'[2]Student Without BRN'!Z$2:AB$431,3,FALSE)</f>
        <v>0</v>
      </c>
      <c r="X200" s="46">
        <v>0</v>
      </c>
      <c r="Y200" s="47">
        <v>0</v>
      </c>
      <c r="Z200" s="43">
        <f t="shared" si="61"/>
        <v>38</v>
      </c>
      <c r="AA200" s="44">
        <f t="shared" si="61"/>
        <v>27</v>
      </c>
      <c r="AB200" s="45">
        <f t="shared" si="60"/>
        <v>37</v>
      </c>
      <c r="AC200" s="46">
        <f t="shared" si="60"/>
        <v>37</v>
      </c>
      <c r="AD200" s="47">
        <f t="shared" si="60"/>
        <v>37</v>
      </c>
      <c r="AE200" s="44">
        <f t="shared" si="46"/>
        <v>-11</v>
      </c>
      <c r="AF200" s="45">
        <f t="shared" si="56"/>
        <v>-1</v>
      </c>
      <c r="AG200" s="46">
        <f t="shared" si="47"/>
        <v>0</v>
      </c>
      <c r="AH200" s="47">
        <f t="shared" si="47"/>
        <v>0</v>
      </c>
      <c r="AI200" s="48">
        <v>8900</v>
      </c>
      <c r="AJ200" s="48">
        <f t="shared" si="48"/>
        <v>329300</v>
      </c>
      <c r="AK200" s="49">
        <f t="shared" si="59"/>
        <v>338200</v>
      </c>
      <c r="AL200" s="49">
        <f>VLOOKUP(B200,'[3]Tranche 1 Actual 2024'!$B$12:$S$367,18,FALSE)</f>
        <v>93450</v>
      </c>
      <c r="AM200" s="49">
        <f>VLOOKUP(B200,'[3]Tranche 2 Actual 2024'!$B$12:$U$343,20,FALSE)</f>
        <v>93450</v>
      </c>
      <c r="AN200" s="49">
        <f t="shared" si="49"/>
        <v>151300</v>
      </c>
      <c r="AO200" s="50">
        <f t="shared" si="57"/>
        <v>-97900</v>
      </c>
      <c r="AP200" s="51">
        <f t="shared" si="50"/>
        <v>-8900</v>
      </c>
      <c r="AQ200" s="52">
        <f t="shared" si="51"/>
        <v>0</v>
      </c>
      <c r="AR200" s="47">
        <f t="shared" si="52"/>
        <v>0</v>
      </c>
      <c r="AS200" s="60">
        <f t="shared" si="53"/>
        <v>-8900</v>
      </c>
      <c r="AT200" s="49"/>
      <c r="AU200" s="49">
        <f t="shared" si="44"/>
        <v>151300</v>
      </c>
      <c r="AV200" s="54">
        <f t="shared" si="45"/>
        <v>151300</v>
      </c>
      <c r="AW200" s="55"/>
      <c r="AX200" s="56">
        <f t="shared" si="58"/>
        <v>0</v>
      </c>
      <c r="AY200" s="57">
        <f t="shared" si="58"/>
        <v>0</v>
      </c>
      <c r="AZ200" s="47">
        <f t="shared" si="58"/>
        <v>0</v>
      </c>
      <c r="BA200" s="53">
        <f t="shared" si="58"/>
        <v>0</v>
      </c>
      <c r="BB200" s="81">
        <f t="shared" si="54"/>
        <v>338200</v>
      </c>
      <c r="BC200" s="58" t="s">
        <v>1825</v>
      </c>
    </row>
    <row r="201" spans="1:55" s="38" customFormat="1" ht="12.75" x14ac:dyDescent="0.2">
      <c r="A201" s="39">
        <f t="shared" si="55"/>
        <v>190</v>
      </c>
      <c r="B201" s="40" t="s">
        <v>810</v>
      </c>
      <c r="C201" s="41" t="s">
        <v>811</v>
      </c>
      <c r="D201" s="41" t="s">
        <v>43</v>
      </c>
      <c r="E201" s="41" t="s">
        <v>1840</v>
      </c>
      <c r="F201" s="41" t="s">
        <v>777</v>
      </c>
      <c r="G201" s="41" t="s">
        <v>58</v>
      </c>
      <c r="H201" s="41" t="s">
        <v>59</v>
      </c>
      <c r="I201" s="41" t="s">
        <v>778</v>
      </c>
      <c r="J201" s="41" t="s">
        <v>779</v>
      </c>
      <c r="K201" s="41" t="s">
        <v>812</v>
      </c>
      <c r="L201" s="41" t="s">
        <v>813</v>
      </c>
      <c r="M201" s="41" t="s">
        <v>3</v>
      </c>
      <c r="N201" s="42" t="s">
        <v>51</v>
      </c>
      <c r="O201" s="41" t="s">
        <v>52</v>
      </c>
      <c r="P201" s="43">
        <v>46</v>
      </c>
      <c r="Q201" s="44">
        <f>VLOOKUP(B201,'[2]School Detailed Data'!A$11:CF$439,84,FALSE)</f>
        <v>46</v>
      </c>
      <c r="R201" s="45">
        <f>VLOOKUP(B201,'[2]School Detailed Data'!A$11:CF$440,84,FALSE)</f>
        <v>46</v>
      </c>
      <c r="S201" s="46">
        <v>46</v>
      </c>
      <c r="T201" s="47">
        <v>46</v>
      </c>
      <c r="U201" s="43">
        <v>0</v>
      </c>
      <c r="V201" s="44">
        <f>VLOOKUP(B201,'[2]School Detailed Data'!A$11:CJ$440,88,FALSE)</f>
        <v>2</v>
      </c>
      <c r="W201" s="45">
        <f>VLOOKUP(B201,'[2]Student Without BRN'!Z$2:AB$431,3,FALSE)</f>
        <v>0</v>
      </c>
      <c r="X201" s="46">
        <v>0</v>
      </c>
      <c r="Y201" s="47">
        <v>0</v>
      </c>
      <c r="Z201" s="43">
        <f t="shared" si="61"/>
        <v>46</v>
      </c>
      <c r="AA201" s="44">
        <f t="shared" si="61"/>
        <v>44</v>
      </c>
      <c r="AB201" s="45">
        <f t="shared" si="60"/>
        <v>46</v>
      </c>
      <c r="AC201" s="46">
        <f t="shared" si="60"/>
        <v>46</v>
      </c>
      <c r="AD201" s="47">
        <f t="shared" si="60"/>
        <v>46</v>
      </c>
      <c r="AE201" s="44">
        <f t="shared" si="46"/>
        <v>-2</v>
      </c>
      <c r="AF201" s="45">
        <f t="shared" si="56"/>
        <v>0</v>
      </c>
      <c r="AG201" s="46">
        <f t="shared" si="47"/>
        <v>0</v>
      </c>
      <c r="AH201" s="47">
        <f t="shared" si="47"/>
        <v>0</v>
      </c>
      <c r="AI201" s="48">
        <v>8900</v>
      </c>
      <c r="AJ201" s="48">
        <f t="shared" si="48"/>
        <v>409400</v>
      </c>
      <c r="AK201" s="49">
        <f t="shared" si="59"/>
        <v>409400</v>
      </c>
      <c r="AL201" s="49">
        <f>VLOOKUP(B201,'[3]Tranche 1 Actual 2024'!$B$12:$S$367,18,FALSE)</f>
        <v>109470</v>
      </c>
      <c r="AM201" s="49">
        <f>VLOOKUP(B201,'[3]Tranche 2 Actual 2024'!$B$12:$U$343,20,FALSE)</f>
        <v>109470</v>
      </c>
      <c r="AN201" s="49">
        <f t="shared" si="49"/>
        <v>190460</v>
      </c>
      <c r="AO201" s="50">
        <f t="shared" si="57"/>
        <v>-17800</v>
      </c>
      <c r="AP201" s="51">
        <f t="shared" si="50"/>
        <v>0</v>
      </c>
      <c r="AQ201" s="52">
        <f t="shared" si="51"/>
        <v>0</v>
      </c>
      <c r="AR201" s="47">
        <f t="shared" si="52"/>
        <v>0</v>
      </c>
      <c r="AS201" s="53">
        <f t="shared" si="53"/>
        <v>0</v>
      </c>
      <c r="AT201" s="49"/>
      <c r="AU201" s="49">
        <f t="shared" si="44"/>
        <v>190460</v>
      </c>
      <c r="AV201" s="54">
        <f t="shared" si="45"/>
        <v>190460</v>
      </c>
      <c r="AW201" s="55"/>
      <c r="AX201" s="56">
        <f t="shared" si="58"/>
        <v>0</v>
      </c>
      <c r="AY201" s="57">
        <f t="shared" si="58"/>
        <v>0</v>
      </c>
      <c r="AZ201" s="47">
        <f t="shared" si="58"/>
        <v>0</v>
      </c>
      <c r="BA201" s="53">
        <f t="shared" si="58"/>
        <v>0</v>
      </c>
      <c r="BB201" s="81">
        <f t="shared" si="54"/>
        <v>409400</v>
      </c>
      <c r="BC201" s="58" t="s">
        <v>1825</v>
      </c>
    </row>
    <row r="202" spans="1:55" s="38" customFormat="1" ht="12.75" x14ac:dyDescent="0.2">
      <c r="A202" s="39">
        <f t="shared" si="55"/>
        <v>191</v>
      </c>
      <c r="B202" s="59" t="s">
        <v>806</v>
      </c>
      <c r="C202" s="41" t="s">
        <v>807</v>
      </c>
      <c r="D202" s="41" t="s">
        <v>56</v>
      </c>
      <c r="E202" s="41" t="s">
        <v>1840</v>
      </c>
      <c r="F202" s="41" t="s">
        <v>777</v>
      </c>
      <c r="G202" s="41" t="s">
        <v>58</v>
      </c>
      <c r="H202" s="41" t="s">
        <v>59</v>
      </c>
      <c r="I202" s="41" t="s">
        <v>778</v>
      </c>
      <c r="J202" s="41" t="s">
        <v>779</v>
      </c>
      <c r="K202" s="41" t="s">
        <v>808</v>
      </c>
      <c r="L202" s="41" t="s">
        <v>809</v>
      </c>
      <c r="M202" s="41" t="s">
        <v>3</v>
      </c>
      <c r="N202" s="42" t="s">
        <v>51</v>
      </c>
      <c r="O202" s="41" t="s">
        <v>52</v>
      </c>
      <c r="P202" s="43">
        <v>14</v>
      </c>
      <c r="Q202" s="44">
        <f>VLOOKUP(B202,'[2]School Detailed Data'!A$11:CF$439,84,FALSE)</f>
        <v>14</v>
      </c>
      <c r="R202" s="45">
        <f>VLOOKUP(B202,'[2]School Detailed Data'!A$11:CF$440,84,FALSE)</f>
        <v>14</v>
      </c>
      <c r="S202" s="46">
        <v>14</v>
      </c>
      <c r="T202" s="47">
        <v>14</v>
      </c>
      <c r="U202" s="43">
        <v>0</v>
      </c>
      <c r="V202" s="44">
        <f>VLOOKUP(B202,'[2]School Detailed Data'!A$11:CJ$440,88,FALSE)</f>
        <v>1</v>
      </c>
      <c r="W202" s="45">
        <f>VLOOKUP(B202,'[2]Student Without BRN'!Z$2:AB$431,3,FALSE)</f>
        <v>0</v>
      </c>
      <c r="X202" s="46">
        <v>0</v>
      </c>
      <c r="Y202" s="47">
        <v>0</v>
      </c>
      <c r="Z202" s="43">
        <f t="shared" si="61"/>
        <v>14</v>
      </c>
      <c r="AA202" s="44">
        <f t="shared" si="61"/>
        <v>13</v>
      </c>
      <c r="AB202" s="45">
        <f t="shared" si="60"/>
        <v>14</v>
      </c>
      <c r="AC202" s="46">
        <f t="shared" si="60"/>
        <v>14</v>
      </c>
      <c r="AD202" s="47">
        <f t="shared" si="60"/>
        <v>14</v>
      </c>
      <c r="AE202" s="44">
        <f t="shared" si="46"/>
        <v>-1</v>
      </c>
      <c r="AF202" s="45">
        <f t="shared" si="56"/>
        <v>0</v>
      </c>
      <c r="AG202" s="46">
        <f t="shared" si="47"/>
        <v>0</v>
      </c>
      <c r="AH202" s="47">
        <f t="shared" si="47"/>
        <v>0</v>
      </c>
      <c r="AI202" s="48">
        <v>8900</v>
      </c>
      <c r="AJ202" s="48">
        <f t="shared" si="48"/>
        <v>124600</v>
      </c>
      <c r="AK202" s="49">
        <f t="shared" si="59"/>
        <v>124600</v>
      </c>
      <c r="AL202" s="49">
        <f>VLOOKUP(B202,'[3]Tranche 1 Actual 2024'!$B$12:$S$367,18,FALSE)</f>
        <v>50730</v>
      </c>
      <c r="AM202" s="49">
        <f>VLOOKUP(B202,'[3]Tranche 2 Actual 2024'!$B$12:$U$343,20,FALSE)</f>
        <v>50730</v>
      </c>
      <c r="AN202" s="49">
        <f t="shared" si="49"/>
        <v>23140</v>
      </c>
      <c r="AO202" s="50">
        <f t="shared" si="57"/>
        <v>-8900</v>
      </c>
      <c r="AP202" s="51">
        <f t="shared" si="50"/>
        <v>0</v>
      </c>
      <c r="AQ202" s="52">
        <f t="shared" si="51"/>
        <v>0</v>
      </c>
      <c r="AR202" s="47">
        <f t="shared" si="52"/>
        <v>0</v>
      </c>
      <c r="AS202" s="53">
        <f t="shared" si="53"/>
        <v>0</v>
      </c>
      <c r="AT202" s="49"/>
      <c r="AU202" s="49">
        <f t="shared" si="44"/>
        <v>23140</v>
      </c>
      <c r="AV202" s="54">
        <f t="shared" si="45"/>
        <v>23140</v>
      </c>
      <c r="AW202" s="55"/>
      <c r="AX202" s="56">
        <f t="shared" si="58"/>
        <v>0</v>
      </c>
      <c r="AY202" s="57">
        <f t="shared" si="58"/>
        <v>0</v>
      </c>
      <c r="AZ202" s="47">
        <f t="shared" si="58"/>
        <v>0</v>
      </c>
      <c r="BA202" s="53">
        <f t="shared" si="58"/>
        <v>0</v>
      </c>
      <c r="BB202" s="81">
        <f t="shared" si="54"/>
        <v>124600</v>
      </c>
      <c r="BC202" s="58" t="s">
        <v>1825</v>
      </c>
    </row>
    <row r="203" spans="1:55" s="38" customFormat="1" ht="12.75" x14ac:dyDescent="0.2">
      <c r="A203" s="39">
        <f t="shared" si="55"/>
        <v>192</v>
      </c>
      <c r="B203" s="40" t="s">
        <v>814</v>
      </c>
      <c r="C203" s="41" t="s">
        <v>815</v>
      </c>
      <c r="D203" s="41" t="s">
        <v>56</v>
      </c>
      <c r="E203" s="41" t="s">
        <v>1833</v>
      </c>
      <c r="F203" s="41" t="s">
        <v>179</v>
      </c>
      <c r="G203" s="41" t="s">
        <v>45</v>
      </c>
      <c r="H203" s="41" t="s">
        <v>46</v>
      </c>
      <c r="I203" s="41" t="s">
        <v>778</v>
      </c>
      <c r="J203" s="41" t="s">
        <v>779</v>
      </c>
      <c r="K203" s="41" t="s">
        <v>816</v>
      </c>
      <c r="L203" s="41" t="s">
        <v>817</v>
      </c>
      <c r="M203" s="41" t="s">
        <v>3</v>
      </c>
      <c r="N203" s="42" t="s">
        <v>51</v>
      </c>
      <c r="O203" s="41" t="s">
        <v>52</v>
      </c>
      <c r="P203" s="43">
        <v>41</v>
      </c>
      <c r="Q203" s="44">
        <f>VLOOKUP(B203,'[2]School Detailed Data'!A$11:CF$439,84,FALSE)</f>
        <v>41</v>
      </c>
      <c r="R203" s="45">
        <f>VLOOKUP(B203,'[2]School Detailed Data'!A$11:CF$440,84,FALSE)</f>
        <v>41</v>
      </c>
      <c r="S203" s="46">
        <v>41</v>
      </c>
      <c r="T203" s="47">
        <v>41</v>
      </c>
      <c r="U203" s="43">
        <v>0</v>
      </c>
      <c r="V203" s="44">
        <f>VLOOKUP(B203,'[2]School Detailed Data'!A$11:CJ$440,88,FALSE)</f>
        <v>8</v>
      </c>
      <c r="W203" s="45">
        <f>VLOOKUP(B203,'[2]Student Without BRN'!Z$2:AB$431,3,FALSE)</f>
        <v>0</v>
      </c>
      <c r="X203" s="46">
        <v>0</v>
      </c>
      <c r="Y203" s="47">
        <v>0</v>
      </c>
      <c r="Z203" s="43">
        <f t="shared" si="61"/>
        <v>41</v>
      </c>
      <c r="AA203" s="44">
        <f t="shared" si="61"/>
        <v>33</v>
      </c>
      <c r="AB203" s="45">
        <f t="shared" si="60"/>
        <v>41</v>
      </c>
      <c r="AC203" s="46">
        <f t="shared" si="60"/>
        <v>41</v>
      </c>
      <c r="AD203" s="47">
        <f t="shared" si="60"/>
        <v>41</v>
      </c>
      <c r="AE203" s="44">
        <f t="shared" si="46"/>
        <v>-8</v>
      </c>
      <c r="AF203" s="45">
        <f t="shared" si="56"/>
        <v>0</v>
      </c>
      <c r="AG203" s="46">
        <f t="shared" si="47"/>
        <v>0</v>
      </c>
      <c r="AH203" s="47">
        <f t="shared" si="47"/>
        <v>0</v>
      </c>
      <c r="AI203" s="48">
        <v>8900</v>
      </c>
      <c r="AJ203" s="48">
        <f t="shared" si="48"/>
        <v>364900</v>
      </c>
      <c r="AK203" s="49">
        <f t="shared" si="59"/>
        <v>364900</v>
      </c>
      <c r="AL203" s="49">
        <f>VLOOKUP(B203,'[3]Tranche 1 Actual 2024'!$B$12:$S$367,18,FALSE)</f>
        <v>133500</v>
      </c>
      <c r="AM203" s="49">
        <f>VLOOKUP(B203,'[3]Tranche 2 Actual 2024'!$B$12:$U$343,20,FALSE)</f>
        <v>133500</v>
      </c>
      <c r="AN203" s="49">
        <f t="shared" si="49"/>
        <v>97900</v>
      </c>
      <c r="AO203" s="50">
        <f t="shared" si="57"/>
        <v>-71200</v>
      </c>
      <c r="AP203" s="51">
        <f t="shared" si="50"/>
        <v>0</v>
      </c>
      <c r="AQ203" s="52">
        <f t="shared" si="51"/>
        <v>0</v>
      </c>
      <c r="AR203" s="47">
        <f t="shared" si="52"/>
        <v>0</v>
      </c>
      <c r="AS203" s="53">
        <f t="shared" si="53"/>
        <v>0</v>
      </c>
      <c r="AT203" s="49"/>
      <c r="AU203" s="49">
        <f t="shared" si="44"/>
        <v>97900</v>
      </c>
      <c r="AV203" s="54">
        <f t="shared" si="45"/>
        <v>97900</v>
      </c>
      <c r="AW203" s="55"/>
      <c r="AX203" s="56">
        <f t="shared" si="58"/>
        <v>0</v>
      </c>
      <c r="AY203" s="57">
        <f t="shared" si="58"/>
        <v>0</v>
      </c>
      <c r="AZ203" s="47">
        <f t="shared" si="58"/>
        <v>0</v>
      </c>
      <c r="BA203" s="53">
        <f t="shared" si="58"/>
        <v>0</v>
      </c>
      <c r="BB203" s="81">
        <f t="shared" si="54"/>
        <v>364900</v>
      </c>
      <c r="BC203" s="58" t="s">
        <v>1825</v>
      </c>
    </row>
    <row r="204" spans="1:55" s="38" customFormat="1" ht="12.75" x14ac:dyDescent="0.2">
      <c r="A204" s="39">
        <f t="shared" si="55"/>
        <v>193</v>
      </c>
      <c r="B204" s="40" t="s">
        <v>1028</v>
      </c>
      <c r="C204" s="41" t="s">
        <v>1029</v>
      </c>
      <c r="D204" s="41" t="s">
        <v>56</v>
      </c>
      <c r="E204" s="41" t="s">
        <v>1840</v>
      </c>
      <c r="F204" s="41" t="s">
        <v>777</v>
      </c>
      <c r="G204" s="41" t="s">
        <v>58</v>
      </c>
      <c r="H204" s="41" t="s">
        <v>59</v>
      </c>
      <c r="I204" s="41" t="s">
        <v>976</v>
      </c>
      <c r="J204" s="41" t="s">
        <v>779</v>
      </c>
      <c r="K204" s="41" t="s">
        <v>1030</v>
      </c>
      <c r="L204" s="41" t="s">
        <v>1031</v>
      </c>
      <c r="M204" s="41" t="s">
        <v>3</v>
      </c>
      <c r="N204" s="42" t="s">
        <v>51</v>
      </c>
      <c r="O204" s="41" t="s">
        <v>52</v>
      </c>
      <c r="P204" s="43">
        <v>23</v>
      </c>
      <c r="Q204" s="44">
        <f>VLOOKUP(B204,'[2]School Detailed Data'!A$11:CF$439,84,FALSE)</f>
        <v>31</v>
      </c>
      <c r="R204" s="45">
        <f>VLOOKUP(B204,'[2]School Detailed Data'!A$11:CF$440,84,FALSE)</f>
        <v>31</v>
      </c>
      <c r="S204" s="46">
        <v>31</v>
      </c>
      <c r="T204" s="47">
        <v>31</v>
      </c>
      <c r="U204" s="43">
        <v>0</v>
      </c>
      <c r="V204" s="44">
        <f>VLOOKUP(B204,'[2]School Detailed Data'!A$11:CJ$440,88,FALSE)</f>
        <v>5</v>
      </c>
      <c r="W204" s="45">
        <f>VLOOKUP(B204,'[2]Student Without BRN'!Z$2:AB$431,3,FALSE)</f>
        <v>0</v>
      </c>
      <c r="X204" s="46">
        <v>0</v>
      </c>
      <c r="Y204" s="47">
        <v>0</v>
      </c>
      <c r="Z204" s="43">
        <f t="shared" si="61"/>
        <v>23</v>
      </c>
      <c r="AA204" s="44">
        <f t="shared" si="61"/>
        <v>26</v>
      </c>
      <c r="AB204" s="45">
        <f t="shared" si="60"/>
        <v>31</v>
      </c>
      <c r="AC204" s="46">
        <f t="shared" si="60"/>
        <v>31</v>
      </c>
      <c r="AD204" s="47">
        <f t="shared" si="60"/>
        <v>31</v>
      </c>
      <c r="AE204" s="44">
        <f t="shared" si="46"/>
        <v>3</v>
      </c>
      <c r="AF204" s="45">
        <f>AB204-AA204</f>
        <v>5</v>
      </c>
      <c r="AG204" s="46">
        <f t="shared" si="47"/>
        <v>0</v>
      </c>
      <c r="AH204" s="47">
        <f t="shared" si="47"/>
        <v>0</v>
      </c>
      <c r="AI204" s="48">
        <v>8900</v>
      </c>
      <c r="AJ204" s="48">
        <f t="shared" si="48"/>
        <v>275900</v>
      </c>
      <c r="AK204" s="49">
        <f t="shared" si="59"/>
        <v>204700</v>
      </c>
      <c r="AL204" s="49">
        <f>VLOOKUP(B204,'[3]Tranche 1 Actual 2024'!$B$12:$S$367,18,FALSE)</f>
        <v>77430</v>
      </c>
      <c r="AM204" s="49">
        <f>VLOOKUP(B204,'[3]Tranche 2 Actual 2024'!$B$12:$U$343,20,FALSE)</f>
        <v>77430</v>
      </c>
      <c r="AN204" s="49">
        <f t="shared" si="49"/>
        <v>49840</v>
      </c>
      <c r="AO204" s="50">
        <f t="shared" si="57"/>
        <v>26700</v>
      </c>
      <c r="AP204" s="51">
        <f t="shared" si="50"/>
        <v>44500</v>
      </c>
      <c r="AQ204" s="52">
        <v>26700</v>
      </c>
      <c r="AR204" s="47">
        <f t="shared" si="52"/>
        <v>0</v>
      </c>
      <c r="AS204" s="53">
        <f t="shared" si="53"/>
        <v>0</v>
      </c>
      <c r="AT204" s="49"/>
      <c r="AU204" s="49">
        <f t="shared" ref="AU204:AU267" si="62">AK204-AL204-AM204-AT204</f>
        <v>49840</v>
      </c>
      <c r="AV204" s="54">
        <f t="shared" ref="AV204:AV267" si="63">IF(AU204&gt;=0,AU204,0)</f>
        <v>49840</v>
      </c>
      <c r="AW204" s="55"/>
      <c r="AX204" s="56">
        <f t="shared" si="58"/>
        <v>44500</v>
      </c>
      <c r="AY204" s="57">
        <f t="shared" si="58"/>
        <v>26700</v>
      </c>
      <c r="AZ204" s="47">
        <f t="shared" si="58"/>
        <v>0</v>
      </c>
      <c r="BA204" s="53">
        <f t="shared" si="58"/>
        <v>0</v>
      </c>
      <c r="BB204" s="81">
        <f t="shared" si="54"/>
        <v>275900</v>
      </c>
      <c r="BC204" s="58" t="s">
        <v>1825</v>
      </c>
    </row>
    <row r="205" spans="1:55" s="38" customFormat="1" ht="12.75" x14ac:dyDescent="0.2">
      <c r="A205" s="39">
        <f t="shared" si="55"/>
        <v>194</v>
      </c>
      <c r="B205" s="40" t="s">
        <v>818</v>
      </c>
      <c r="C205" s="41" t="s">
        <v>819</v>
      </c>
      <c r="D205" s="41" t="s">
        <v>56</v>
      </c>
      <c r="E205" s="41" t="s">
        <v>1840</v>
      </c>
      <c r="F205" s="41" t="s">
        <v>777</v>
      </c>
      <c r="G205" s="41" t="s">
        <v>58</v>
      </c>
      <c r="H205" s="41" t="s">
        <v>59</v>
      </c>
      <c r="I205" s="41" t="s">
        <v>778</v>
      </c>
      <c r="J205" s="41" t="s">
        <v>779</v>
      </c>
      <c r="K205" s="41" t="s">
        <v>820</v>
      </c>
      <c r="L205" s="41" t="s">
        <v>821</v>
      </c>
      <c r="M205" s="41" t="s">
        <v>3</v>
      </c>
      <c r="N205" s="42" t="s">
        <v>51</v>
      </c>
      <c r="O205" s="41" t="s">
        <v>52</v>
      </c>
      <c r="P205" s="43">
        <v>67</v>
      </c>
      <c r="Q205" s="44">
        <f>VLOOKUP(B205,'[2]School Detailed Data'!A$11:CF$439,84,FALSE)</f>
        <v>67</v>
      </c>
      <c r="R205" s="45">
        <f>VLOOKUP(B205,'[2]School Detailed Data'!A$11:CF$440,84,FALSE)</f>
        <v>67</v>
      </c>
      <c r="S205" s="46">
        <v>67</v>
      </c>
      <c r="T205" s="47">
        <v>67</v>
      </c>
      <c r="U205" s="43">
        <v>0</v>
      </c>
      <c r="V205" s="44">
        <f>VLOOKUP(B205,'[2]School Detailed Data'!A$11:CJ$440,88,FALSE)</f>
        <v>4</v>
      </c>
      <c r="W205" s="45">
        <f>VLOOKUP(B205,'[2]Student Without BRN'!Z$2:AB$431,3,FALSE)</f>
        <v>0</v>
      </c>
      <c r="X205" s="46">
        <v>0</v>
      </c>
      <c r="Y205" s="47">
        <v>0</v>
      </c>
      <c r="Z205" s="43">
        <f t="shared" si="61"/>
        <v>67</v>
      </c>
      <c r="AA205" s="44">
        <f t="shared" si="61"/>
        <v>63</v>
      </c>
      <c r="AB205" s="45">
        <f t="shared" si="60"/>
        <v>67</v>
      </c>
      <c r="AC205" s="46">
        <f t="shared" si="60"/>
        <v>67</v>
      </c>
      <c r="AD205" s="47">
        <f t="shared" si="60"/>
        <v>67</v>
      </c>
      <c r="AE205" s="44">
        <f t="shared" ref="AE205:AE268" si="64">AA205-Z205</f>
        <v>-4</v>
      </c>
      <c r="AF205" s="45">
        <f t="shared" ref="AF205:AF268" si="65">AB205-Z205</f>
        <v>0</v>
      </c>
      <c r="AG205" s="46">
        <f t="shared" ref="AG205:AH268" si="66">AC205-AB205</f>
        <v>0</v>
      </c>
      <c r="AH205" s="47">
        <f t="shared" si="66"/>
        <v>0</v>
      </c>
      <c r="AI205" s="48">
        <v>8900</v>
      </c>
      <c r="AJ205" s="48">
        <f t="shared" ref="AJ205:AJ268" si="67">T205*AI205</f>
        <v>596300</v>
      </c>
      <c r="AK205" s="49">
        <f t="shared" si="59"/>
        <v>596300</v>
      </c>
      <c r="AL205" s="49">
        <f>VLOOKUP(B205,'[3]Tranche 1 Actual 2024'!$B$12:$S$367,18,FALSE)</f>
        <v>170880</v>
      </c>
      <c r="AM205" s="49">
        <f>VLOOKUP(B205,'[3]Tranche 2 Actual 2024'!$B$12:$U$343,20,FALSE)</f>
        <v>170880</v>
      </c>
      <c r="AN205" s="49">
        <f t="shared" ref="AN205:AN268" si="68">AK205-AL205-AM205</f>
        <v>254540</v>
      </c>
      <c r="AO205" s="50">
        <f t="shared" si="57"/>
        <v>-35600</v>
      </c>
      <c r="AP205" s="51">
        <f t="shared" ref="AP205:AP268" si="69">AF205*AI205</f>
        <v>0</v>
      </c>
      <c r="AQ205" s="52">
        <f t="shared" ref="AQ205:AQ268" si="70">AG205*AI205</f>
        <v>0</v>
      </c>
      <c r="AR205" s="47">
        <f t="shared" ref="AR205:AR268" si="71">AH205*AI205</f>
        <v>0</v>
      </c>
      <c r="AS205" s="53">
        <f t="shared" ref="AS205:AS268" si="72">AJ205-AL205-AM205-AV205-AW205-AX205-AY205-AZ205</f>
        <v>0</v>
      </c>
      <c r="AT205" s="49"/>
      <c r="AU205" s="49">
        <f t="shared" si="62"/>
        <v>254540</v>
      </c>
      <c r="AV205" s="54">
        <f t="shared" si="63"/>
        <v>254540</v>
      </c>
      <c r="AW205" s="55"/>
      <c r="AX205" s="56">
        <f t="shared" si="58"/>
        <v>0</v>
      </c>
      <c r="AY205" s="57">
        <f t="shared" si="58"/>
        <v>0</v>
      </c>
      <c r="AZ205" s="47">
        <f t="shared" si="58"/>
        <v>0</v>
      </c>
      <c r="BA205" s="53">
        <f t="shared" si="58"/>
        <v>0</v>
      </c>
      <c r="BB205" s="81">
        <f t="shared" ref="BB205:BB268" si="73">AL205+AM205+AV205+AW205+AX205+AY205+AZ205+BA205</f>
        <v>596300</v>
      </c>
      <c r="BC205" s="58" t="s">
        <v>1825</v>
      </c>
    </row>
    <row r="206" spans="1:55" s="38" customFormat="1" ht="12.75" x14ac:dyDescent="0.2">
      <c r="A206" s="39">
        <f t="shared" ref="A206:A269" si="74">A205+1</f>
        <v>195</v>
      </c>
      <c r="B206" s="59" t="s">
        <v>822</v>
      </c>
      <c r="C206" s="41" t="s">
        <v>823</v>
      </c>
      <c r="D206" s="41" t="s">
        <v>43</v>
      </c>
      <c r="E206" s="41" t="s">
        <v>1840</v>
      </c>
      <c r="F206" s="41" t="s">
        <v>777</v>
      </c>
      <c r="G206" s="41" t="s">
        <v>58</v>
      </c>
      <c r="H206" s="41" t="s">
        <v>59</v>
      </c>
      <c r="I206" s="41" t="s">
        <v>778</v>
      </c>
      <c r="J206" s="41" t="s">
        <v>779</v>
      </c>
      <c r="K206" s="41" t="s">
        <v>824</v>
      </c>
      <c r="L206" s="41" t="s">
        <v>825</v>
      </c>
      <c r="M206" s="41" t="s">
        <v>3</v>
      </c>
      <c r="N206" s="42" t="s">
        <v>51</v>
      </c>
      <c r="O206" s="41" t="s">
        <v>52</v>
      </c>
      <c r="P206" s="43">
        <v>91</v>
      </c>
      <c r="Q206" s="44">
        <f>VLOOKUP(B206,'[2]School Detailed Data'!A$11:CF$439,84,FALSE)</f>
        <v>91</v>
      </c>
      <c r="R206" s="45">
        <f>VLOOKUP(B206,'[2]School Detailed Data'!A$11:CF$440,84,FALSE)</f>
        <v>91</v>
      </c>
      <c r="S206" s="46">
        <v>91</v>
      </c>
      <c r="T206" s="47">
        <v>91</v>
      </c>
      <c r="U206" s="43">
        <v>0</v>
      </c>
      <c r="V206" s="44">
        <f>VLOOKUP(B206,'[2]School Detailed Data'!A$11:CJ$440,88,FALSE)</f>
        <v>7</v>
      </c>
      <c r="W206" s="45">
        <f>VLOOKUP(B206,'[2]Student Without BRN'!Z$2:AB$431,3,FALSE)</f>
        <v>0</v>
      </c>
      <c r="X206" s="46">
        <v>0</v>
      </c>
      <c r="Y206" s="47">
        <v>0</v>
      </c>
      <c r="Z206" s="43">
        <f t="shared" si="61"/>
        <v>91</v>
      </c>
      <c r="AA206" s="44">
        <f t="shared" si="61"/>
        <v>84</v>
      </c>
      <c r="AB206" s="45">
        <f t="shared" si="60"/>
        <v>91</v>
      </c>
      <c r="AC206" s="46">
        <f t="shared" si="60"/>
        <v>91</v>
      </c>
      <c r="AD206" s="47">
        <f t="shared" si="60"/>
        <v>91</v>
      </c>
      <c r="AE206" s="44">
        <f t="shared" si="64"/>
        <v>-7</v>
      </c>
      <c r="AF206" s="45">
        <f t="shared" si="65"/>
        <v>0</v>
      </c>
      <c r="AG206" s="46">
        <f t="shared" si="66"/>
        <v>0</v>
      </c>
      <c r="AH206" s="47">
        <f t="shared" si="66"/>
        <v>0</v>
      </c>
      <c r="AI206" s="48">
        <v>8900</v>
      </c>
      <c r="AJ206" s="48">
        <f t="shared" si="67"/>
        <v>809900</v>
      </c>
      <c r="AK206" s="49">
        <f t="shared" si="59"/>
        <v>809900</v>
      </c>
      <c r="AL206" s="49">
        <f>VLOOKUP(B206,'[3]Tranche 1 Actual 2024'!$B$12:$S$367,18,FALSE)</f>
        <v>253650</v>
      </c>
      <c r="AM206" s="49">
        <f>VLOOKUP(B206,'[3]Tranche 2 Actual 2024'!$B$12:$U$343,20,FALSE)</f>
        <v>253650</v>
      </c>
      <c r="AN206" s="49">
        <f t="shared" si="68"/>
        <v>302600</v>
      </c>
      <c r="AO206" s="50">
        <f t="shared" si="57"/>
        <v>-62300</v>
      </c>
      <c r="AP206" s="51">
        <f t="shared" si="69"/>
        <v>0</v>
      </c>
      <c r="AQ206" s="52">
        <f t="shared" si="70"/>
        <v>0</v>
      </c>
      <c r="AR206" s="47">
        <f t="shared" si="71"/>
        <v>0</v>
      </c>
      <c r="AS206" s="53">
        <f t="shared" si="72"/>
        <v>0</v>
      </c>
      <c r="AT206" s="49"/>
      <c r="AU206" s="49">
        <f t="shared" si="62"/>
        <v>302600</v>
      </c>
      <c r="AV206" s="54">
        <f t="shared" si="63"/>
        <v>302600</v>
      </c>
      <c r="AW206" s="55"/>
      <c r="AX206" s="56">
        <f t="shared" si="58"/>
        <v>0</v>
      </c>
      <c r="AY206" s="57">
        <f t="shared" si="58"/>
        <v>0</v>
      </c>
      <c r="AZ206" s="47">
        <f t="shared" si="58"/>
        <v>0</v>
      </c>
      <c r="BA206" s="53">
        <f t="shared" si="58"/>
        <v>0</v>
      </c>
      <c r="BB206" s="81">
        <f t="shared" si="73"/>
        <v>809900</v>
      </c>
      <c r="BC206" s="58" t="s">
        <v>1825</v>
      </c>
    </row>
    <row r="207" spans="1:55" s="38" customFormat="1" ht="12.75" x14ac:dyDescent="0.2">
      <c r="A207" s="39">
        <f t="shared" si="74"/>
        <v>196</v>
      </c>
      <c r="B207" s="59" t="s">
        <v>1032</v>
      </c>
      <c r="C207" s="41" t="s">
        <v>1033</v>
      </c>
      <c r="D207" s="41" t="s">
        <v>43</v>
      </c>
      <c r="E207" s="41" t="s">
        <v>1828</v>
      </c>
      <c r="F207" s="41" t="s">
        <v>68</v>
      </c>
      <c r="G207" s="41" t="s">
        <v>45</v>
      </c>
      <c r="H207" s="41" t="s">
        <v>46</v>
      </c>
      <c r="I207" s="41" t="s">
        <v>976</v>
      </c>
      <c r="J207" s="41" t="s">
        <v>779</v>
      </c>
      <c r="K207" s="41" t="s">
        <v>1034</v>
      </c>
      <c r="L207" s="41" t="s">
        <v>1035</v>
      </c>
      <c r="M207" s="41" t="s">
        <v>3</v>
      </c>
      <c r="N207" s="42" t="s">
        <v>51</v>
      </c>
      <c r="O207" s="41" t="s">
        <v>52</v>
      </c>
      <c r="P207" s="43">
        <v>23</v>
      </c>
      <c r="Q207" s="44">
        <f>VLOOKUP(B207,'[2]School Detailed Data'!A$11:CF$439,84,FALSE)</f>
        <v>23</v>
      </c>
      <c r="R207" s="45">
        <f>VLOOKUP(B207,'[2]School Detailed Data'!A$11:CF$440,84,FALSE)</f>
        <v>23</v>
      </c>
      <c r="S207" s="46">
        <v>23</v>
      </c>
      <c r="T207" s="47">
        <v>23</v>
      </c>
      <c r="U207" s="43">
        <v>0</v>
      </c>
      <c r="V207" s="44">
        <f>VLOOKUP(B207,'[2]School Detailed Data'!A$11:CJ$440,88,FALSE)</f>
        <v>1</v>
      </c>
      <c r="W207" s="45">
        <f>VLOOKUP(B207,'[2]Student Without BRN'!Z$2:AB$431,3,FALSE)</f>
        <v>0</v>
      </c>
      <c r="X207" s="46">
        <v>0</v>
      </c>
      <c r="Y207" s="47">
        <v>0</v>
      </c>
      <c r="Z207" s="43">
        <f t="shared" si="61"/>
        <v>23</v>
      </c>
      <c r="AA207" s="44">
        <f t="shared" si="61"/>
        <v>22</v>
      </c>
      <c r="AB207" s="45">
        <f t="shared" si="60"/>
        <v>23</v>
      </c>
      <c r="AC207" s="46">
        <f t="shared" si="60"/>
        <v>23</v>
      </c>
      <c r="AD207" s="47">
        <f t="shared" si="60"/>
        <v>23</v>
      </c>
      <c r="AE207" s="44">
        <f t="shared" si="64"/>
        <v>-1</v>
      </c>
      <c r="AF207" s="45">
        <f t="shared" si="65"/>
        <v>0</v>
      </c>
      <c r="AG207" s="46">
        <f t="shared" si="66"/>
        <v>0</v>
      </c>
      <c r="AH207" s="47">
        <f t="shared" si="66"/>
        <v>0</v>
      </c>
      <c r="AI207" s="48">
        <v>8900</v>
      </c>
      <c r="AJ207" s="48">
        <f t="shared" si="67"/>
        <v>204700</v>
      </c>
      <c r="AK207" s="49">
        <f t="shared" si="59"/>
        <v>204700</v>
      </c>
      <c r="AL207" s="49">
        <f>VLOOKUP(B207,'[3]Tranche 1 Actual 2024'!$B$12:$S$367,18,FALSE)</f>
        <v>80100</v>
      </c>
      <c r="AM207" s="49">
        <f>VLOOKUP(B207,'[3]Tranche 2 Actual 2024'!$B$12:$U$343,20,FALSE)</f>
        <v>80100</v>
      </c>
      <c r="AN207" s="49">
        <f t="shared" si="68"/>
        <v>44500</v>
      </c>
      <c r="AO207" s="50">
        <f t="shared" si="57"/>
        <v>-8900</v>
      </c>
      <c r="AP207" s="51">
        <f t="shared" si="69"/>
        <v>0</v>
      </c>
      <c r="AQ207" s="52">
        <f t="shared" si="70"/>
        <v>0</v>
      </c>
      <c r="AR207" s="47">
        <f t="shared" si="71"/>
        <v>0</v>
      </c>
      <c r="AS207" s="53">
        <f t="shared" si="72"/>
        <v>0</v>
      </c>
      <c r="AT207" s="49"/>
      <c r="AU207" s="49">
        <f t="shared" si="62"/>
        <v>44500</v>
      </c>
      <c r="AV207" s="54">
        <f t="shared" si="63"/>
        <v>44500</v>
      </c>
      <c r="AW207" s="55"/>
      <c r="AX207" s="56">
        <f t="shared" si="58"/>
        <v>0</v>
      </c>
      <c r="AY207" s="57">
        <f t="shared" si="58"/>
        <v>0</v>
      </c>
      <c r="AZ207" s="47">
        <f t="shared" si="58"/>
        <v>0</v>
      </c>
      <c r="BA207" s="53">
        <f t="shared" si="58"/>
        <v>0</v>
      </c>
      <c r="BB207" s="81">
        <f t="shared" si="73"/>
        <v>204700</v>
      </c>
      <c r="BC207" s="58" t="s">
        <v>1825</v>
      </c>
    </row>
    <row r="208" spans="1:55" s="38" customFormat="1" ht="12.75" x14ac:dyDescent="0.2">
      <c r="A208" s="39">
        <f t="shared" si="74"/>
        <v>197</v>
      </c>
      <c r="B208" s="59" t="s">
        <v>826</v>
      </c>
      <c r="C208" s="41" t="s">
        <v>827</v>
      </c>
      <c r="D208" s="41" t="s">
        <v>43</v>
      </c>
      <c r="E208" s="41" t="s">
        <v>1828</v>
      </c>
      <c r="F208" s="41" t="s">
        <v>68</v>
      </c>
      <c r="G208" s="41" t="s">
        <v>45</v>
      </c>
      <c r="H208" s="41" t="s">
        <v>46</v>
      </c>
      <c r="I208" s="41" t="s">
        <v>778</v>
      </c>
      <c r="J208" s="41" t="s">
        <v>779</v>
      </c>
      <c r="K208" s="41" t="s">
        <v>828</v>
      </c>
      <c r="L208" s="41" t="s">
        <v>829</v>
      </c>
      <c r="M208" s="41" t="s">
        <v>3</v>
      </c>
      <c r="N208" s="42" t="s">
        <v>51</v>
      </c>
      <c r="O208" s="41" t="s">
        <v>52</v>
      </c>
      <c r="P208" s="43">
        <v>44</v>
      </c>
      <c r="Q208" s="44">
        <f>VLOOKUP(B208,'[2]School Detailed Data'!A$11:CF$439,84,FALSE)</f>
        <v>44</v>
      </c>
      <c r="R208" s="45">
        <f>VLOOKUP(B208,'[2]School Detailed Data'!A$11:CF$440,84,FALSE)</f>
        <v>44</v>
      </c>
      <c r="S208" s="46">
        <v>44</v>
      </c>
      <c r="T208" s="47">
        <v>44</v>
      </c>
      <c r="U208" s="43">
        <v>0</v>
      </c>
      <c r="V208" s="44">
        <f>VLOOKUP(B208,'[2]School Detailed Data'!A$11:CJ$440,88,FALSE)</f>
        <v>0</v>
      </c>
      <c r="W208" s="45">
        <f>VLOOKUP(B208,'[2]Student Without BRN'!Z$2:AB$431,3,FALSE)</f>
        <v>0</v>
      </c>
      <c r="X208" s="46">
        <v>0</v>
      </c>
      <c r="Y208" s="47">
        <v>0</v>
      </c>
      <c r="Z208" s="43">
        <f t="shared" si="61"/>
        <v>44</v>
      </c>
      <c r="AA208" s="44">
        <f t="shared" si="61"/>
        <v>44</v>
      </c>
      <c r="AB208" s="45">
        <f t="shared" si="60"/>
        <v>44</v>
      </c>
      <c r="AC208" s="46">
        <f t="shared" si="60"/>
        <v>44</v>
      </c>
      <c r="AD208" s="47">
        <f t="shared" si="60"/>
        <v>44</v>
      </c>
      <c r="AE208" s="44">
        <f t="shared" si="64"/>
        <v>0</v>
      </c>
      <c r="AF208" s="45">
        <f t="shared" si="65"/>
        <v>0</v>
      </c>
      <c r="AG208" s="46">
        <f t="shared" si="66"/>
        <v>0</v>
      </c>
      <c r="AH208" s="47">
        <f t="shared" si="66"/>
        <v>0</v>
      </c>
      <c r="AI208" s="48">
        <v>8900</v>
      </c>
      <c r="AJ208" s="48">
        <f t="shared" si="67"/>
        <v>391600</v>
      </c>
      <c r="AK208" s="49">
        <f t="shared" si="59"/>
        <v>391600</v>
      </c>
      <c r="AL208" s="49">
        <f>VLOOKUP(B208,'[3]Tranche 1 Actual 2024'!$B$12:$S$367,18,FALSE)</f>
        <v>88110</v>
      </c>
      <c r="AM208" s="49">
        <f>VLOOKUP(B208,'[3]Tranche 2 Actual 2024'!$B$12:$U$343,20,FALSE)</f>
        <v>88110</v>
      </c>
      <c r="AN208" s="49">
        <f t="shared" si="68"/>
        <v>215380</v>
      </c>
      <c r="AO208" s="50">
        <f t="shared" ref="AO208:AO271" si="75">AE208*AI208</f>
        <v>0</v>
      </c>
      <c r="AP208" s="51">
        <f t="shared" si="69"/>
        <v>0</v>
      </c>
      <c r="AQ208" s="52">
        <f t="shared" si="70"/>
        <v>0</v>
      </c>
      <c r="AR208" s="47">
        <f t="shared" si="71"/>
        <v>0</v>
      </c>
      <c r="AS208" s="53">
        <f t="shared" si="72"/>
        <v>0</v>
      </c>
      <c r="AT208" s="49"/>
      <c r="AU208" s="49">
        <f t="shared" si="62"/>
        <v>215380</v>
      </c>
      <c r="AV208" s="54">
        <f t="shared" si="63"/>
        <v>215380</v>
      </c>
      <c r="AW208" s="55"/>
      <c r="AX208" s="56">
        <f t="shared" si="58"/>
        <v>0</v>
      </c>
      <c r="AY208" s="57">
        <f t="shared" si="58"/>
        <v>0</v>
      </c>
      <c r="AZ208" s="47">
        <f t="shared" si="58"/>
        <v>0</v>
      </c>
      <c r="BA208" s="53">
        <f t="shared" si="58"/>
        <v>0</v>
      </c>
      <c r="BB208" s="81">
        <f t="shared" si="73"/>
        <v>391600</v>
      </c>
      <c r="BC208" s="58" t="s">
        <v>1825</v>
      </c>
    </row>
    <row r="209" spans="1:55" s="38" customFormat="1" ht="12.75" x14ac:dyDescent="0.2">
      <c r="A209" s="39">
        <f t="shared" si="74"/>
        <v>198</v>
      </c>
      <c r="B209" s="59" t="s">
        <v>1011</v>
      </c>
      <c r="C209" s="41" t="s">
        <v>1012</v>
      </c>
      <c r="D209" s="41" t="s">
        <v>43</v>
      </c>
      <c r="E209" s="41" t="s">
        <v>1840</v>
      </c>
      <c r="F209" s="41" t="s">
        <v>777</v>
      </c>
      <c r="G209" s="41" t="s">
        <v>58</v>
      </c>
      <c r="H209" s="41" t="s">
        <v>59</v>
      </c>
      <c r="I209" s="41" t="s">
        <v>1013</v>
      </c>
      <c r="J209" s="41" t="s">
        <v>779</v>
      </c>
      <c r="K209" s="41" t="s">
        <v>1014</v>
      </c>
      <c r="L209" s="41" t="s">
        <v>1015</v>
      </c>
      <c r="M209" s="41" t="s">
        <v>3</v>
      </c>
      <c r="N209" s="42" t="s">
        <v>51</v>
      </c>
      <c r="O209" s="41" t="s">
        <v>52</v>
      </c>
      <c r="P209" s="43">
        <v>56</v>
      </c>
      <c r="Q209" s="44">
        <v>56</v>
      </c>
      <c r="R209" s="45">
        <f>VLOOKUP(B209,'[2]School Detailed Data'!A$11:CF$440,84,FALSE)</f>
        <v>55</v>
      </c>
      <c r="S209" s="46">
        <v>55</v>
      </c>
      <c r="T209" s="47">
        <v>55</v>
      </c>
      <c r="U209" s="43">
        <v>1</v>
      </c>
      <c r="V209" s="44">
        <f>VLOOKUP(B209,'[3]PS T3 1st New BRN'!$B$12:$S$104,18,FALSE)</f>
        <v>0</v>
      </c>
      <c r="W209" s="45">
        <f>VLOOKUP(B209,'[2]Student Without BRN'!Z$2:AB$431,3,FALSE)</f>
        <v>0</v>
      </c>
      <c r="X209" s="46">
        <v>0</v>
      </c>
      <c r="Y209" s="47">
        <v>0</v>
      </c>
      <c r="Z209" s="43">
        <f t="shared" si="61"/>
        <v>55</v>
      </c>
      <c r="AA209" s="44">
        <f t="shared" si="61"/>
        <v>56</v>
      </c>
      <c r="AB209" s="45">
        <f t="shared" si="60"/>
        <v>55</v>
      </c>
      <c r="AC209" s="46">
        <f t="shared" si="60"/>
        <v>55</v>
      </c>
      <c r="AD209" s="47">
        <f t="shared" si="60"/>
        <v>55</v>
      </c>
      <c r="AE209" s="44">
        <f t="shared" si="64"/>
        <v>1</v>
      </c>
      <c r="AF209" s="45">
        <f t="shared" si="65"/>
        <v>0</v>
      </c>
      <c r="AG209" s="46">
        <f t="shared" si="66"/>
        <v>0</v>
      </c>
      <c r="AH209" s="47">
        <f t="shared" si="66"/>
        <v>0</v>
      </c>
      <c r="AI209" s="48">
        <v>8900</v>
      </c>
      <c r="AJ209" s="48">
        <f t="shared" si="67"/>
        <v>489500</v>
      </c>
      <c r="AK209" s="49">
        <f t="shared" si="59"/>
        <v>489500</v>
      </c>
      <c r="AL209" s="49"/>
      <c r="AM209" s="49"/>
      <c r="AN209" s="49">
        <f t="shared" si="68"/>
        <v>489500</v>
      </c>
      <c r="AO209" s="50">
        <f t="shared" si="75"/>
        <v>8900</v>
      </c>
      <c r="AP209" s="51">
        <f t="shared" si="69"/>
        <v>0</v>
      </c>
      <c r="AQ209" s="52">
        <f t="shared" si="70"/>
        <v>0</v>
      </c>
      <c r="AR209" s="47">
        <f t="shared" si="71"/>
        <v>0</v>
      </c>
      <c r="AS209" s="60">
        <f t="shared" si="72"/>
        <v>-8900</v>
      </c>
      <c r="AT209" s="49"/>
      <c r="AU209" s="49">
        <f t="shared" si="62"/>
        <v>489500</v>
      </c>
      <c r="AV209" s="54">
        <f t="shared" si="63"/>
        <v>489500</v>
      </c>
      <c r="AW209" s="55">
        <f>IF(AO209&gt;=0,AO209,0)</f>
        <v>8900</v>
      </c>
      <c r="AX209" s="56">
        <f t="shared" si="58"/>
        <v>0</v>
      </c>
      <c r="AY209" s="57">
        <f t="shared" si="58"/>
        <v>0</v>
      </c>
      <c r="AZ209" s="47">
        <f t="shared" si="58"/>
        <v>0</v>
      </c>
      <c r="BA209" s="53">
        <f t="shared" si="58"/>
        <v>0</v>
      </c>
      <c r="BB209" s="81">
        <f t="shared" si="73"/>
        <v>498400</v>
      </c>
      <c r="BC209" s="58" t="s">
        <v>1827</v>
      </c>
    </row>
    <row r="210" spans="1:55" s="38" customFormat="1" ht="12.75" x14ac:dyDescent="0.2">
      <c r="A210" s="39">
        <f t="shared" si="74"/>
        <v>199</v>
      </c>
      <c r="B210" s="59" t="s">
        <v>830</v>
      </c>
      <c r="C210" s="41" t="s">
        <v>831</v>
      </c>
      <c r="D210" s="41" t="s">
        <v>56</v>
      </c>
      <c r="E210" s="41" t="s">
        <v>1840</v>
      </c>
      <c r="F210" s="41" t="s">
        <v>777</v>
      </c>
      <c r="G210" s="41" t="s">
        <v>58</v>
      </c>
      <c r="H210" s="41" t="s">
        <v>59</v>
      </c>
      <c r="I210" s="41" t="s">
        <v>778</v>
      </c>
      <c r="J210" s="41" t="s">
        <v>779</v>
      </c>
      <c r="K210" s="41" t="s">
        <v>832</v>
      </c>
      <c r="L210" s="41" t="s">
        <v>833</v>
      </c>
      <c r="M210" s="41" t="s">
        <v>3</v>
      </c>
      <c r="N210" s="42" t="s">
        <v>51</v>
      </c>
      <c r="O210" s="41" t="s">
        <v>52</v>
      </c>
      <c r="P210" s="43">
        <v>116</v>
      </c>
      <c r="Q210" s="44">
        <f>VLOOKUP(B210,'[2]School Detailed Data'!A$11:CF$439,84,FALSE)</f>
        <v>125</v>
      </c>
      <c r="R210" s="45">
        <f>VLOOKUP(B210,'[2]School Detailed Data'!A$11:CF$440,84,FALSE)</f>
        <v>125</v>
      </c>
      <c r="S210" s="46">
        <v>125</v>
      </c>
      <c r="T210" s="47">
        <v>125</v>
      </c>
      <c r="U210" s="43">
        <v>0</v>
      </c>
      <c r="V210" s="44">
        <f>VLOOKUP(B210,'[2]School Detailed Data'!A$11:CJ$440,88,FALSE)</f>
        <v>44</v>
      </c>
      <c r="W210" s="45">
        <f>VLOOKUP(B210,'[2]Student Without BRN'!Z$2:AB$431,3,FALSE)</f>
        <v>1</v>
      </c>
      <c r="X210" s="46">
        <v>1</v>
      </c>
      <c r="Y210" s="47">
        <v>0</v>
      </c>
      <c r="Z210" s="43">
        <f t="shared" si="61"/>
        <v>116</v>
      </c>
      <c r="AA210" s="44">
        <f t="shared" si="61"/>
        <v>81</v>
      </c>
      <c r="AB210" s="45">
        <f t="shared" si="60"/>
        <v>124</v>
      </c>
      <c r="AC210" s="46">
        <f t="shared" si="60"/>
        <v>124</v>
      </c>
      <c r="AD210" s="47">
        <f t="shared" si="60"/>
        <v>125</v>
      </c>
      <c r="AE210" s="44">
        <f t="shared" si="64"/>
        <v>-35</v>
      </c>
      <c r="AF210" s="45">
        <f t="shared" si="65"/>
        <v>8</v>
      </c>
      <c r="AG210" s="46">
        <f t="shared" si="66"/>
        <v>0</v>
      </c>
      <c r="AH210" s="47">
        <f t="shared" si="66"/>
        <v>1</v>
      </c>
      <c r="AI210" s="48">
        <v>8900</v>
      </c>
      <c r="AJ210" s="48">
        <f t="shared" si="67"/>
        <v>1112500</v>
      </c>
      <c r="AK210" s="49">
        <f t="shared" si="59"/>
        <v>1032400</v>
      </c>
      <c r="AL210" s="49">
        <f>VLOOKUP(B210,'[3]Tranche 1 Actual 2024'!$B$12:$S$367,18,FALSE)</f>
        <v>403170</v>
      </c>
      <c r="AM210" s="49">
        <f>VLOOKUP(B210,'[3]Tranche 2 Actual 2024'!$B$12:$U$343,20,FALSE)</f>
        <v>403170</v>
      </c>
      <c r="AN210" s="49">
        <f t="shared" si="68"/>
        <v>226060</v>
      </c>
      <c r="AO210" s="50">
        <f t="shared" si="75"/>
        <v>-311500</v>
      </c>
      <c r="AP210" s="51">
        <f t="shared" si="69"/>
        <v>71200</v>
      </c>
      <c r="AQ210" s="52">
        <f t="shared" si="70"/>
        <v>0</v>
      </c>
      <c r="AR210" s="47">
        <f t="shared" si="71"/>
        <v>8900</v>
      </c>
      <c r="AS210" s="53">
        <f t="shared" si="72"/>
        <v>0</v>
      </c>
      <c r="AT210" s="49"/>
      <c r="AU210" s="49">
        <f t="shared" si="62"/>
        <v>226060</v>
      </c>
      <c r="AV210" s="54">
        <f t="shared" si="63"/>
        <v>226060</v>
      </c>
      <c r="AW210" s="55"/>
      <c r="AX210" s="56">
        <f t="shared" si="58"/>
        <v>71200</v>
      </c>
      <c r="AY210" s="57">
        <f t="shared" si="58"/>
        <v>0</v>
      </c>
      <c r="AZ210" s="47">
        <f t="shared" si="58"/>
        <v>8900</v>
      </c>
      <c r="BA210" s="53">
        <f t="shared" si="58"/>
        <v>0</v>
      </c>
      <c r="BB210" s="81">
        <f t="shared" si="73"/>
        <v>1112500</v>
      </c>
      <c r="BC210" s="58" t="s">
        <v>1825</v>
      </c>
    </row>
    <row r="211" spans="1:55" s="38" customFormat="1" ht="12.75" x14ac:dyDescent="0.2">
      <c r="A211" s="39">
        <f t="shared" si="74"/>
        <v>200</v>
      </c>
      <c r="B211" s="59" t="s">
        <v>838</v>
      </c>
      <c r="C211" s="41" t="s">
        <v>839</v>
      </c>
      <c r="D211" s="41" t="s">
        <v>43</v>
      </c>
      <c r="E211" s="41" t="s">
        <v>1840</v>
      </c>
      <c r="F211" s="41" t="s">
        <v>777</v>
      </c>
      <c r="G211" s="41" t="s">
        <v>58</v>
      </c>
      <c r="H211" s="41" t="s">
        <v>59</v>
      </c>
      <c r="I211" s="41" t="s">
        <v>778</v>
      </c>
      <c r="J211" s="41" t="s">
        <v>779</v>
      </c>
      <c r="K211" s="41" t="s">
        <v>840</v>
      </c>
      <c r="L211" s="41" t="s">
        <v>841</v>
      </c>
      <c r="M211" s="41" t="s">
        <v>3</v>
      </c>
      <c r="N211" s="42" t="s">
        <v>51</v>
      </c>
      <c r="O211" s="41" t="s">
        <v>52</v>
      </c>
      <c r="P211" s="43">
        <v>116</v>
      </c>
      <c r="Q211" s="44">
        <f>VLOOKUP(B211,'[2]School Detailed Data'!A$11:CF$439,84,FALSE)</f>
        <v>116</v>
      </c>
      <c r="R211" s="45">
        <f>VLOOKUP(B211,'[2]School Detailed Data'!A$11:CF$440,84,FALSE)</f>
        <v>116</v>
      </c>
      <c r="S211" s="46">
        <v>116</v>
      </c>
      <c r="T211" s="47">
        <v>114</v>
      </c>
      <c r="U211" s="43">
        <v>0</v>
      </c>
      <c r="V211" s="44">
        <f>VLOOKUP(B211,'[2]School Detailed Data'!A$11:CJ$440,88,FALSE)</f>
        <v>3</v>
      </c>
      <c r="W211" s="45">
        <f>VLOOKUP(B211,'[2]Student Without BRN'!Z$2:AB$431,3,FALSE)</f>
        <v>0</v>
      </c>
      <c r="X211" s="46">
        <v>0</v>
      </c>
      <c r="Y211" s="47">
        <v>0</v>
      </c>
      <c r="Z211" s="43">
        <f t="shared" si="61"/>
        <v>116</v>
      </c>
      <c r="AA211" s="44">
        <f t="shared" si="61"/>
        <v>113</v>
      </c>
      <c r="AB211" s="45">
        <f t="shared" si="60"/>
        <v>116</v>
      </c>
      <c r="AC211" s="46">
        <f t="shared" si="60"/>
        <v>116</v>
      </c>
      <c r="AD211" s="47">
        <f t="shared" si="60"/>
        <v>114</v>
      </c>
      <c r="AE211" s="44">
        <f t="shared" si="64"/>
        <v>-3</v>
      </c>
      <c r="AF211" s="45">
        <f t="shared" si="65"/>
        <v>0</v>
      </c>
      <c r="AG211" s="46">
        <f t="shared" si="66"/>
        <v>0</v>
      </c>
      <c r="AH211" s="47">
        <f t="shared" si="66"/>
        <v>-2</v>
      </c>
      <c r="AI211" s="48">
        <v>8900</v>
      </c>
      <c r="AJ211" s="48">
        <f t="shared" si="67"/>
        <v>1014600</v>
      </c>
      <c r="AK211" s="49">
        <f t="shared" si="59"/>
        <v>1032400</v>
      </c>
      <c r="AL211" s="49">
        <f>VLOOKUP(B211,'[3]Tranche 1 Actual 2024'!$B$12:$S$367,18,FALSE)</f>
        <v>397830</v>
      </c>
      <c r="AM211" s="49">
        <f>VLOOKUP(B211,'[3]Tranche 2 Actual 2024'!$B$12:$U$343,20,FALSE)</f>
        <v>397830</v>
      </c>
      <c r="AN211" s="49">
        <f t="shared" si="68"/>
        <v>236740</v>
      </c>
      <c r="AO211" s="50">
        <f t="shared" si="75"/>
        <v>-26700</v>
      </c>
      <c r="AP211" s="51">
        <f t="shared" si="69"/>
        <v>0</v>
      </c>
      <c r="AQ211" s="52">
        <f t="shared" si="70"/>
        <v>0</v>
      </c>
      <c r="AR211" s="47">
        <f t="shared" si="71"/>
        <v>-17800</v>
      </c>
      <c r="AS211" s="60">
        <f t="shared" si="72"/>
        <v>-17800</v>
      </c>
      <c r="AT211" s="49"/>
      <c r="AU211" s="49">
        <f t="shared" si="62"/>
        <v>236740</v>
      </c>
      <c r="AV211" s="54">
        <f t="shared" si="63"/>
        <v>236740</v>
      </c>
      <c r="AW211" s="55"/>
      <c r="AX211" s="56">
        <f t="shared" si="58"/>
        <v>0</v>
      </c>
      <c r="AY211" s="57">
        <f t="shared" si="58"/>
        <v>0</v>
      </c>
      <c r="AZ211" s="47">
        <f t="shared" si="58"/>
        <v>0</v>
      </c>
      <c r="BA211" s="53">
        <f t="shared" si="58"/>
        <v>0</v>
      </c>
      <c r="BB211" s="81">
        <f t="shared" si="73"/>
        <v>1032400</v>
      </c>
      <c r="BC211" s="58" t="s">
        <v>1825</v>
      </c>
    </row>
    <row r="212" spans="1:55" s="38" customFormat="1" ht="12.75" x14ac:dyDescent="0.2">
      <c r="A212" s="39">
        <f t="shared" si="74"/>
        <v>201</v>
      </c>
      <c r="B212" s="40" t="s">
        <v>834</v>
      </c>
      <c r="C212" s="41" t="s">
        <v>835</v>
      </c>
      <c r="D212" s="41" t="s">
        <v>43</v>
      </c>
      <c r="E212" s="41" t="s">
        <v>1840</v>
      </c>
      <c r="F212" s="41" t="s">
        <v>777</v>
      </c>
      <c r="G212" s="41" t="s">
        <v>58</v>
      </c>
      <c r="H212" s="41" t="s">
        <v>59</v>
      </c>
      <c r="I212" s="41" t="s">
        <v>778</v>
      </c>
      <c r="J212" s="41" t="s">
        <v>779</v>
      </c>
      <c r="K212" s="41" t="s">
        <v>836</v>
      </c>
      <c r="L212" s="41" t="s">
        <v>837</v>
      </c>
      <c r="M212" s="41" t="s">
        <v>3</v>
      </c>
      <c r="N212" s="42" t="s">
        <v>51</v>
      </c>
      <c r="O212" s="41" t="s">
        <v>52</v>
      </c>
      <c r="P212" s="43">
        <v>250</v>
      </c>
      <c r="Q212" s="44">
        <f>VLOOKUP(B212,'[2]School Detailed Data'!A$11:CF$439,84,FALSE)</f>
        <v>249</v>
      </c>
      <c r="R212" s="45">
        <f>VLOOKUP(B212,'[2]School Detailed Data'!A$11:CF$440,84,FALSE)</f>
        <v>249</v>
      </c>
      <c r="S212" s="46">
        <v>249</v>
      </c>
      <c r="T212" s="47">
        <v>249</v>
      </c>
      <c r="U212" s="43">
        <v>0</v>
      </c>
      <c r="V212" s="44">
        <f>VLOOKUP(B212,'[2]School Detailed Data'!A$11:CJ$440,88,FALSE)</f>
        <v>10</v>
      </c>
      <c r="W212" s="45">
        <f>VLOOKUP(B212,'[2]Student Without BRN'!Z$2:AB$431,3,FALSE)</f>
        <v>0</v>
      </c>
      <c r="X212" s="46">
        <v>0</v>
      </c>
      <c r="Y212" s="47">
        <v>0</v>
      </c>
      <c r="Z212" s="43">
        <f t="shared" si="61"/>
        <v>250</v>
      </c>
      <c r="AA212" s="44">
        <f t="shared" si="61"/>
        <v>239</v>
      </c>
      <c r="AB212" s="45">
        <f t="shared" si="60"/>
        <v>249</v>
      </c>
      <c r="AC212" s="46">
        <f t="shared" si="60"/>
        <v>249</v>
      </c>
      <c r="AD212" s="47">
        <f t="shared" si="60"/>
        <v>249</v>
      </c>
      <c r="AE212" s="44">
        <f t="shared" si="64"/>
        <v>-11</v>
      </c>
      <c r="AF212" s="45">
        <f t="shared" si="65"/>
        <v>-1</v>
      </c>
      <c r="AG212" s="46">
        <f t="shared" si="66"/>
        <v>0</v>
      </c>
      <c r="AH212" s="47">
        <f t="shared" si="66"/>
        <v>0</v>
      </c>
      <c r="AI212" s="48">
        <v>8900</v>
      </c>
      <c r="AJ212" s="48">
        <f t="shared" si="67"/>
        <v>2216100</v>
      </c>
      <c r="AK212" s="49">
        <f t="shared" si="59"/>
        <v>2225000</v>
      </c>
      <c r="AL212" s="49">
        <f>VLOOKUP(B212,'[3]Tranche 1 Actual 2024'!$B$12:$S$367,18,FALSE)</f>
        <v>582060</v>
      </c>
      <c r="AM212" s="49">
        <f>VLOOKUP(B212,'[3]Tranche 2 Actual 2024'!$B$12:$U$343,20,FALSE)</f>
        <v>582060</v>
      </c>
      <c r="AN212" s="49">
        <f t="shared" si="68"/>
        <v>1060880</v>
      </c>
      <c r="AO212" s="50">
        <f t="shared" si="75"/>
        <v>-97900</v>
      </c>
      <c r="AP212" s="51">
        <f t="shared" si="69"/>
        <v>-8900</v>
      </c>
      <c r="AQ212" s="52">
        <f t="shared" si="70"/>
        <v>0</v>
      </c>
      <c r="AR212" s="47">
        <f t="shared" si="71"/>
        <v>0</v>
      </c>
      <c r="AS212" s="60">
        <f t="shared" si="72"/>
        <v>-8900</v>
      </c>
      <c r="AT212" s="49"/>
      <c r="AU212" s="49">
        <f t="shared" si="62"/>
        <v>1060880</v>
      </c>
      <c r="AV212" s="54">
        <f t="shared" si="63"/>
        <v>1060880</v>
      </c>
      <c r="AW212" s="55"/>
      <c r="AX212" s="56">
        <f t="shared" si="58"/>
        <v>0</v>
      </c>
      <c r="AY212" s="57">
        <f t="shared" si="58"/>
        <v>0</v>
      </c>
      <c r="AZ212" s="47">
        <f t="shared" si="58"/>
        <v>0</v>
      </c>
      <c r="BA212" s="53">
        <f t="shared" si="58"/>
        <v>0</v>
      </c>
      <c r="BB212" s="81">
        <f t="shared" si="73"/>
        <v>2225000</v>
      </c>
      <c r="BC212" s="58" t="s">
        <v>1825</v>
      </c>
    </row>
    <row r="213" spans="1:55" s="38" customFormat="1" ht="12.75" x14ac:dyDescent="0.2">
      <c r="A213" s="39">
        <f t="shared" si="74"/>
        <v>202</v>
      </c>
      <c r="B213" s="59" t="s">
        <v>1036</v>
      </c>
      <c r="C213" s="41" t="s">
        <v>1037</v>
      </c>
      <c r="D213" s="41" t="s">
        <v>43</v>
      </c>
      <c r="E213" s="41" t="s">
        <v>1828</v>
      </c>
      <c r="F213" s="41" t="s">
        <v>68</v>
      </c>
      <c r="G213" s="41" t="s">
        <v>45</v>
      </c>
      <c r="H213" s="41" t="s">
        <v>46</v>
      </c>
      <c r="I213" s="41" t="s">
        <v>976</v>
      </c>
      <c r="J213" s="41" t="s">
        <v>779</v>
      </c>
      <c r="K213" s="41" t="s">
        <v>1038</v>
      </c>
      <c r="L213" s="41" t="s">
        <v>1039</v>
      </c>
      <c r="M213" s="41" t="s">
        <v>3</v>
      </c>
      <c r="N213" s="42" t="s">
        <v>51</v>
      </c>
      <c r="O213" s="41" t="s">
        <v>52</v>
      </c>
      <c r="P213" s="43">
        <v>66</v>
      </c>
      <c r="Q213" s="44">
        <f>VLOOKUP(B213,'[2]School Detailed Data'!A$11:CF$439,84,FALSE)</f>
        <v>66</v>
      </c>
      <c r="R213" s="45">
        <f>VLOOKUP(B213,'[2]School Detailed Data'!A$11:CF$440,84,FALSE)</f>
        <v>66</v>
      </c>
      <c r="S213" s="46">
        <v>66</v>
      </c>
      <c r="T213" s="47">
        <v>66</v>
      </c>
      <c r="U213" s="43">
        <v>0</v>
      </c>
      <c r="V213" s="44">
        <f>VLOOKUP(B213,'[2]School Detailed Data'!A$11:CJ$440,88,FALSE)</f>
        <v>9</v>
      </c>
      <c r="W213" s="45">
        <f>VLOOKUP(B213,'[2]Student Without BRN'!Z$2:AB$431,3,FALSE)</f>
        <v>0</v>
      </c>
      <c r="X213" s="46">
        <v>0</v>
      </c>
      <c r="Y213" s="47">
        <v>0</v>
      </c>
      <c r="Z213" s="43">
        <f t="shared" si="61"/>
        <v>66</v>
      </c>
      <c r="AA213" s="44">
        <f t="shared" si="61"/>
        <v>57</v>
      </c>
      <c r="AB213" s="45">
        <f t="shared" si="60"/>
        <v>66</v>
      </c>
      <c r="AC213" s="46">
        <f t="shared" si="60"/>
        <v>66</v>
      </c>
      <c r="AD213" s="47">
        <f t="shared" si="60"/>
        <v>66</v>
      </c>
      <c r="AE213" s="44">
        <f t="shared" si="64"/>
        <v>-9</v>
      </c>
      <c r="AF213" s="45">
        <f t="shared" si="65"/>
        <v>0</v>
      </c>
      <c r="AG213" s="46">
        <f t="shared" si="66"/>
        <v>0</v>
      </c>
      <c r="AH213" s="47">
        <f t="shared" si="66"/>
        <v>0</v>
      </c>
      <c r="AI213" s="48">
        <v>8900</v>
      </c>
      <c r="AJ213" s="48">
        <f t="shared" si="67"/>
        <v>587400</v>
      </c>
      <c r="AK213" s="49">
        <f t="shared" si="59"/>
        <v>587400</v>
      </c>
      <c r="AL213" s="49">
        <f>VLOOKUP(B213,'[3]Tranche 1 Actual 2024'!$B$12:$S$367,18,FALSE)</f>
        <v>173550</v>
      </c>
      <c r="AM213" s="49">
        <f>VLOOKUP(B213,'[3]Tranche 2 Actual 2024'!$B$12:$U$343,20,FALSE)</f>
        <v>173550</v>
      </c>
      <c r="AN213" s="49">
        <f t="shared" si="68"/>
        <v>240300</v>
      </c>
      <c r="AO213" s="50">
        <f t="shared" si="75"/>
        <v>-80100</v>
      </c>
      <c r="AP213" s="51">
        <f t="shared" si="69"/>
        <v>0</v>
      </c>
      <c r="AQ213" s="52">
        <f t="shared" si="70"/>
        <v>0</v>
      </c>
      <c r="AR213" s="47">
        <f t="shared" si="71"/>
        <v>0</v>
      </c>
      <c r="AS213" s="53">
        <f t="shared" si="72"/>
        <v>0</v>
      </c>
      <c r="AT213" s="49"/>
      <c r="AU213" s="49">
        <f t="shared" si="62"/>
        <v>240300</v>
      </c>
      <c r="AV213" s="54">
        <f t="shared" si="63"/>
        <v>240300</v>
      </c>
      <c r="AW213" s="55"/>
      <c r="AX213" s="56">
        <f t="shared" si="58"/>
        <v>0</v>
      </c>
      <c r="AY213" s="57">
        <f t="shared" si="58"/>
        <v>0</v>
      </c>
      <c r="AZ213" s="47">
        <f t="shared" si="58"/>
        <v>0</v>
      </c>
      <c r="BA213" s="53">
        <f t="shared" si="58"/>
        <v>0</v>
      </c>
      <c r="BB213" s="81">
        <f t="shared" si="73"/>
        <v>587400</v>
      </c>
      <c r="BC213" s="58" t="s">
        <v>1825</v>
      </c>
    </row>
    <row r="214" spans="1:55" s="38" customFormat="1" ht="12.75" x14ac:dyDescent="0.2">
      <c r="A214" s="39">
        <f t="shared" si="74"/>
        <v>203</v>
      </c>
      <c r="B214" s="59" t="s">
        <v>850</v>
      </c>
      <c r="C214" s="41" t="s">
        <v>851</v>
      </c>
      <c r="D214" s="41" t="s">
        <v>56</v>
      </c>
      <c r="E214" s="41" t="s">
        <v>1840</v>
      </c>
      <c r="F214" s="41" t="s">
        <v>777</v>
      </c>
      <c r="G214" s="41" t="s">
        <v>58</v>
      </c>
      <c r="H214" s="41" t="s">
        <v>59</v>
      </c>
      <c r="I214" s="41" t="s">
        <v>778</v>
      </c>
      <c r="J214" s="41" t="s">
        <v>779</v>
      </c>
      <c r="K214" s="41" t="s">
        <v>852</v>
      </c>
      <c r="L214" s="41" t="s">
        <v>853</v>
      </c>
      <c r="M214" s="41" t="s">
        <v>3</v>
      </c>
      <c r="N214" s="42" t="s">
        <v>51</v>
      </c>
      <c r="O214" s="41" t="s">
        <v>52</v>
      </c>
      <c r="P214" s="43">
        <v>111</v>
      </c>
      <c r="Q214" s="44">
        <f>VLOOKUP(B214,'[2]School Detailed Data'!A$11:CF$439,84,FALSE)</f>
        <v>111</v>
      </c>
      <c r="R214" s="45">
        <f>VLOOKUP(B214,'[2]School Detailed Data'!A$11:CF$440,84,FALSE)</f>
        <v>111</v>
      </c>
      <c r="S214" s="46">
        <v>111</v>
      </c>
      <c r="T214" s="47">
        <v>111</v>
      </c>
      <c r="U214" s="43">
        <v>0</v>
      </c>
      <c r="V214" s="44">
        <f>VLOOKUP(B214,'[2]School Detailed Data'!A$11:CJ$440,88,FALSE)</f>
        <v>2</v>
      </c>
      <c r="W214" s="45">
        <f>VLOOKUP(B214,'[2]Student Without BRN'!Z$2:AB$431,3,FALSE)</f>
        <v>0</v>
      </c>
      <c r="X214" s="46">
        <v>0</v>
      </c>
      <c r="Y214" s="47">
        <v>0</v>
      </c>
      <c r="Z214" s="43">
        <f t="shared" si="61"/>
        <v>111</v>
      </c>
      <c r="AA214" s="44">
        <f t="shared" si="61"/>
        <v>109</v>
      </c>
      <c r="AB214" s="45">
        <f t="shared" si="60"/>
        <v>111</v>
      </c>
      <c r="AC214" s="46">
        <f t="shared" si="60"/>
        <v>111</v>
      </c>
      <c r="AD214" s="47">
        <f t="shared" si="60"/>
        <v>111</v>
      </c>
      <c r="AE214" s="44">
        <f t="shared" si="64"/>
        <v>-2</v>
      </c>
      <c r="AF214" s="45">
        <f t="shared" si="65"/>
        <v>0</v>
      </c>
      <c r="AG214" s="46">
        <f t="shared" si="66"/>
        <v>0</v>
      </c>
      <c r="AH214" s="47">
        <f t="shared" si="66"/>
        <v>0</v>
      </c>
      <c r="AI214" s="48">
        <v>8900</v>
      </c>
      <c r="AJ214" s="48">
        <f t="shared" si="67"/>
        <v>987900</v>
      </c>
      <c r="AK214" s="49">
        <f t="shared" si="59"/>
        <v>987900</v>
      </c>
      <c r="AL214" s="49">
        <f>VLOOKUP(B214,'[3]Tranche 1 Actual 2024'!$B$12:$S$367,18,FALSE)</f>
        <v>315060</v>
      </c>
      <c r="AM214" s="49">
        <f>VLOOKUP(B214,'[3]Tranche 2 Actual 2024'!$B$12:$U$343,20,FALSE)</f>
        <v>315060</v>
      </c>
      <c r="AN214" s="49">
        <f t="shared" si="68"/>
        <v>357780</v>
      </c>
      <c r="AO214" s="50">
        <f t="shared" si="75"/>
        <v>-17800</v>
      </c>
      <c r="AP214" s="51">
        <f t="shared" si="69"/>
        <v>0</v>
      </c>
      <c r="AQ214" s="52">
        <f t="shared" si="70"/>
        <v>0</v>
      </c>
      <c r="AR214" s="47">
        <f t="shared" si="71"/>
        <v>0</v>
      </c>
      <c r="AS214" s="53">
        <f t="shared" si="72"/>
        <v>0</v>
      </c>
      <c r="AT214" s="49"/>
      <c r="AU214" s="49">
        <f t="shared" si="62"/>
        <v>357780</v>
      </c>
      <c r="AV214" s="54">
        <f t="shared" si="63"/>
        <v>357780</v>
      </c>
      <c r="AW214" s="55"/>
      <c r="AX214" s="56">
        <f t="shared" si="58"/>
        <v>0</v>
      </c>
      <c r="AY214" s="57">
        <f t="shared" si="58"/>
        <v>0</v>
      </c>
      <c r="AZ214" s="47">
        <f t="shared" si="58"/>
        <v>0</v>
      </c>
      <c r="BA214" s="53">
        <f t="shared" si="58"/>
        <v>0</v>
      </c>
      <c r="BB214" s="81">
        <f t="shared" si="73"/>
        <v>987900</v>
      </c>
      <c r="BC214" s="58" t="s">
        <v>1825</v>
      </c>
    </row>
    <row r="215" spans="1:55" s="38" customFormat="1" ht="12.75" x14ac:dyDescent="0.2">
      <c r="A215" s="39">
        <f t="shared" si="74"/>
        <v>204</v>
      </c>
      <c r="B215" s="40" t="s">
        <v>846</v>
      </c>
      <c r="C215" s="41" t="s">
        <v>847</v>
      </c>
      <c r="D215" s="41" t="s">
        <v>43</v>
      </c>
      <c r="E215" s="41" t="s">
        <v>1840</v>
      </c>
      <c r="F215" s="41" t="s">
        <v>777</v>
      </c>
      <c r="G215" s="41" t="s">
        <v>58</v>
      </c>
      <c r="H215" s="41" t="s">
        <v>59</v>
      </c>
      <c r="I215" s="41" t="s">
        <v>778</v>
      </c>
      <c r="J215" s="41" t="s">
        <v>779</v>
      </c>
      <c r="K215" s="41" t="s">
        <v>848</v>
      </c>
      <c r="L215" s="41" t="s">
        <v>849</v>
      </c>
      <c r="M215" s="41" t="s">
        <v>3</v>
      </c>
      <c r="N215" s="42" t="s">
        <v>51</v>
      </c>
      <c r="O215" s="41" t="s">
        <v>52</v>
      </c>
      <c r="P215" s="43">
        <v>138</v>
      </c>
      <c r="Q215" s="44">
        <f>VLOOKUP(B215,'[2]School Detailed Data'!A$11:CF$439,84,FALSE)</f>
        <v>138</v>
      </c>
      <c r="R215" s="45">
        <f>VLOOKUP(B215,'[2]School Detailed Data'!A$11:CF$440,84,FALSE)</f>
        <v>138</v>
      </c>
      <c r="S215" s="46">
        <v>138</v>
      </c>
      <c r="T215" s="47">
        <v>138</v>
      </c>
      <c r="U215" s="43">
        <v>0</v>
      </c>
      <c r="V215" s="44">
        <f>VLOOKUP(B215,'[2]School Detailed Data'!A$11:CJ$440,88,FALSE)</f>
        <v>8</v>
      </c>
      <c r="W215" s="45">
        <f>VLOOKUP(B215,'[2]Student Without BRN'!Z$2:AB$431,3,FALSE)</f>
        <v>0</v>
      </c>
      <c r="X215" s="46">
        <v>0</v>
      </c>
      <c r="Y215" s="47">
        <v>0</v>
      </c>
      <c r="Z215" s="43">
        <f t="shared" si="61"/>
        <v>138</v>
      </c>
      <c r="AA215" s="44">
        <f t="shared" si="61"/>
        <v>130</v>
      </c>
      <c r="AB215" s="45">
        <f t="shared" si="60"/>
        <v>138</v>
      </c>
      <c r="AC215" s="46">
        <f t="shared" si="60"/>
        <v>138</v>
      </c>
      <c r="AD215" s="47">
        <f t="shared" si="60"/>
        <v>138</v>
      </c>
      <c r="AE215" s="44">
        <f t="shared" si="64"/>
        <v>-8</v>
      </c>
      <c r="AF215" s="45">
        <f t="shared" si="65"/>
        <v>0</v>
      </c>
      <c r="AG215" s="46">
        <f t="shared" si="66"/>
        <v>0</v>
      </c>
      <c r="AH215" s="47">
        <f t="shared" si="66"/>
        <v>0</v>
      </c>
      <c r="AI215" s="48">
        <v>8900</v>
      </c>
      <c r="AJ215" s="48">
        <f t="shared" si="67"/>
        <v>1228200</v>
      </c>
      <c r="AK215" s="49">
        <f t="shared" si="59"/>
        <v>1228200</v>
      </c>
      <c r="AL215" s="49">
        <f>VLOOKUP(B215,'[3]Tranche 1 Actual 2024'!$B$12:$S$367,18,FALSE)</f>
        <v>376470</v>
      </c>
      <c r="AM215" s="49">
        <f>VLOOKUP(B215,'[3]Tranche 2 Actual 2024'!$B$12:$U$343,20,FALSE)</f>
        <v>376470</v>
      </c>
      <c r="AN215" s="49">
        <f t="shared" si="68"/>
        <v>475260</v>
      </c>
      <c r="AO215" s="50">
        <f t="shared" si="75"/>
        <v>-71200</v>
      </c>
      <c r="AP215" s="51">
        <f t="shared" si="69"/>
        <v>0</v>
      </c>
      <c r="AQ215" s="52">
        <f t="shared" si="70"/>
        <v>0</v>
      </c>
      <c r="AR215" s="47">
        <f t="shared" si="71"/>
        <v>0</v>
      </c>
      <c r="AS215" s="53">
        <f t="shared" si="72"/>
        <v>0</v>
      </c>
      <c r="AT215" s="49"/>
      <c r="AU215" s="49">
        <f t="shared" si="62"/>
        <v>475260</v>
      </c>
      <c r="AV215" s="54">
        <f t="shared" si="63"/>
        <v>475260</v>
      </c>
      <c r="AW215" s="55"/>
      <c r="AX215" s="56">
        <f t="shared" si="58"/>
        <v>0</v>
      </c>
      <c r="AY215" s="57">
        <f t="shared" si="58"/>
        <v>0</v>
      </c>
      <c r="AZ215" s="47">
        <f t="shared" si="58"/>
        <v>0</v>
      </c>
      <c r="BA215" s="53">
        <f t="shared" si="58"/>
        <v>0</v>
      </c>
      <c r="BB215" s="81">
        <f t="shared" si="73"/>
        <v>1228200</v>
      </c>
      <c r="BC215" s="58" t="s">
        <v>1825</v>
      </c>
    </row>
    <row r="216" spans="1:55" s="38" customFormat="1" ht="12.75" x14ac:dyDescent="0.2">
      <c r="A216" s="39">
        <f t="shared" si="74"/>
        <v>205</v>
      </c>
      <c r="B216" s="40" t="s">
        <v>1103</v>
      </c>
      <c r="C216" s="41" t="s">
        <v>1104</v>
      </c>
      <c r="D216" s="41" t="s">
        <v>56</v>
      </c>
      <c r="E216" s="41" t="s">
        <v>1840</v>
      </c>
      <c r="F216" s="41" t="s">
        <v>777</v>
      </c>
      <c r="G216" s="41" t="s">
        <v>58</v>
      </c>
      <c r="H216" s="41" t="s">
        <v>59</v>
      </c>
      <c r="I216" s="41" t="s">
        <v>1100</v>
      </c>
      <c r="J216" s="41" t="s">
        <v>779</v>
      </c>
      <c r="K216" s="41" t="s">
        <v>1105</v>
      </c>
      <c r="L216" s="41" t="s">
        <v>1106</v>
      </c>
      <c r="M216" s="41" t="s">
        <v>3</v>
      </c>
      <c r="N216" s="42" t="s">
        <v>51</v>
      </c>
      <c r="O216" s="41" t="s">
        <v>52</v>
      </c>
      <c r="P216" s="43">
        <v>35</v>
      </c>
      <c r="Q216" s="44">
        <f>VLOOKUP(B216,'[2]School Detailed Data'!A$11:CF$439,84,FALSE)</f>
        <v>35</v>
      </c>
      <c r="R216" s="45">
        <f>VLOOKUP(B216,'[2]School Detailed Data'!A$11:CF$440,84,FALSE)</f>
        <v>35</v>
      </c>
      <c r="S216" s="46">
        <v>35</v>
      </c>
      <c r="T216" s="47">
        <v>35</v>
      </c>
      <c r="U216" s="43">
        <v>0</v>
      </c>
      <c r="V216" s="44">
        <f>VLOOKUP(B216,'[2]School Detailed Data'!A$11:CJ$440,88,FALSE)</f>
        <v>5</v>
      </c>
      <c r="W216" s="45">
        <f>VLOOKUP(B216,'[2]Student Without BRN'!Z$2:AB$431,3,FALSE)</f>
        <v>0</v>
      </c>
      <c r="X216" s="46">
        <v>0</v>
      </c>
      <c r="Y216" s="47">
        <v>0</v>
      </c>
      <c r="Z216" s="43">
        <f t="shared" si="61"/>
        <v>35</v>
      </c>
      <c r="AA216" s="44">
        <f t="shared" si="61"/>
        <v>30</v>
      </c>
      <c r="AB216" s="45">
        <f t="shared" si="60"/>
        <v>35</v>
      </c>
      <c r="AC216" s="46">
        <f t="shared" si="60"/>
        <v>35</v>
      </c>
      <c r="AD216" s="47">
        <f t="shared" si="60"/>
        <v>35</v>
      </c>
      <c r="AE216" s="44">
        <f t="shared" si="64"/>
        <v>-5</v>
      </c>
      <c r="AF216" s="45">
        <f t="shared" si="65"/>
        <v>0</v>
      </c>
      <c r="AG216" s="46">
        <f t="shared" si="66"/>
        <v>0</v>
      </c>
      <c r="AH216" s="47">
        <f t="shared" si="66"/>
        <v>0</v>
      </c>
      <c r="AI216" s="48">
        <v>8900</v>
      </c>
      <c r="AJ216" s="48">
        <f t="shared" si="67"/>
        <v>311500</v>
      </c>
      <c r="AK216" s="49">
        <f t="shared" si="59"/>
        <v>311500</v>
      </c>
      <c r="AL216" s="49">
        <f>VLOOKUP(B216,'[3]Tranche 1 Actual 2024'!$B$12:$S$367,18,FALSE)</f>
        <v>82770</v>
      </c>
      <c r="AM216" s="49">
        <f>VLOOKUP(B216,'[3]Tranche 2 Actual 2024'!$B$12:$U$343,20,FALSE)</f>
        <v>82770</v>
      </c>
      <c r="AN216" s="49">
        <f t="shared" si="68"/>
        <v>145960</v>
      </c>
      <c r="AO216" s="50">
        <f t="shared" si="75"/>
        <v>-44500</v>
      </c>
      <c r="AP216" s="51">
        <f t="shared" si="69"/>
        <v>0</v>
      </c>
      <c r="AQ216" s="52">
        <f t="shared" si="70"/>
        <v>0</v>
      </c>
      <c r="AR216" s="47">
        <f t="shared" si="71"/>
        <v>0</v>
      </c>
      <c r="AS216" s="53">
        <f t="shared" si="72"/>
        <v>0</v>
      </c>
      <c r="AT216" s="49"/>
      <c r="AU216" s="49">
        <f t="shared" si="62"/>
        <v>145960</v>
      </c>
      <c r="AV216" s="54">
        <f t="shared" si="63"/>
        <v>145960</v>
      </c>
      <c r="AW216" s="55"/>
      <c r="AX216" s="56">
        <f t="shared" si="58"/>
        <v>0</v>
      </c>
      <c r="AY216" s="57">
        <f t="shared" si="58"/>
        <v>0</v>
      </c>
      <c r="AZ216" s="47">
        <f t="shared" si="58"/>
        <v>0</v>
      </c>
      <c r="BA216" s="53">
        <f t="shared" si="58"/>
        <v>0</v>
      </c>
      <c r="BB216" s="81">
        <f t="shared" si="73"/>
        <v>311500</v>
      </c>
      <c r="BC216" s="58" t="s">
        <v>1825</v>
      </c>
    </row>
    <row r="217" spans="1:55" s="38" customFormat="1" ht="12.75" x14ac:dyDescent="0.2">
      <c r="A217" s="39">
        <f t="shared" si="74"/>
        <v>206</v>
      </c>
      <c r="B217" s="59" t="s">
        <v>854</v>
      </c>
      <c r="C217" s="41" t="s">
        <v>855</v>
      </c>
      <c r="D217" s="41" t="s">
        <v>43</v>
      </c>
      <c r="E217" s="41" t="s">
        <v>1828</v>
      </c>
      <c r="F217" s="41" t="s">
        <v>68</v>
      </c>
      <c r="G217" s="41" t="s">
        <v>45</v>
      </c>
      <c r="H217" s="41" t="s">
        <v>46</v>
      </c>
      <c r="I217" s="41" t="s">
        <v>778</v>
      </c>
      <c r="J217" s="41" t="s">
        <v>779</v>
      </c>
      <c r="K217" s="41" t="s">
        <v>856</v>
      </c>
      <c r="L217" s="41" t="s">
        <v>857</v>
      </c>
      <c r="M217" s="41" t="s">
        <v>3</v>
      </c>
      <c r="N217" s="42" t="s">
        <v>51</v>
      </c>
      <c r="O217" s="41" t="s">
        <v>52</v>
      </c>
      <c r="P217" s="43">
        <v>53</v>
      </c>
      <c r="Q217" s="44">
        <f>VLOOKUP(B217,'[2]School Detailed Data'!A$11:CF$439,84,FALSE)</f>
        <v>53</v>
      </c>
      <c r="R217" s="45">
        <f>VLOOKUP(B217,'[2]School Detailed Data'!A$11:CF$440,84,FALSE)</f>
        <v>53</v>
      </c>
      <c r="S217" s="46">
        <v>53</v>
      </c>
      <c r="T217" s="47">
        <v>53</v>
      </c>
      <c r="U217" s="43">
        <v>0</v>
      </c>
      <c r="V217" s="44">
        <f>VLOOKUP(B217,'[2]School Detailed Data'!A$11:CJ$440,88,FALSE)</f>
        <v>6</v>
      </c>
      <c r="W217" s="45">
        <f>VLOOKUP(B217,'[2]Student Without BRN'!Z$2:AB$431,3,FALSE)</f>
        <v>0</v>
      </c>
      <c r="X217" s="46">
        <v>0</v>
      </c>
      <c r="Y217" s="47">
        <v>0</v>
      </c>
      <c r="Z217" s="43">
        <f t="shared" si="61"/>
        <v>53</v>
      </c>
      <c r="AA217" s="44">
        <f t="shared" si="61"/>
        <v>47</v>
      </c>
      <c r="AB217" s="45">
        <f t="shared" si="60"/>
        <v>53</v>
      </c>
      <c r="AC217" s="46">
        <f t="shared" si="60"/>
        <v>53</v>
      </c>
      <c r="AD217" s="47">
        <f t="shared" si="60"/>
        <v>53</v>
      </c>
      <c r="AE217" s="44">
        <f t="shared" si="64"/>
        <v>-6</v>
      </c>
      <c r="AF217" s="45">
        <f t="shared" si="65"/>
        <v>0</v>
      </c>
      <c r="AG217" s="46">
        <f t="shared" si="66"/>
        <v>0</v>
      </c>
      <c r="AH217" s="47">
        <f t="shared" si="66"/>
        <v>0</v>
      </c>
      <c r="AI217" s="48">
        <v>8900</v>
      </c>
      <c r="AJ217" s="48">
        <f t="shared" si="67"/>
        <v>471700</v>
      </c>
      <c r="AK217" s="49">
        <f t="shared" si="59"/>
        <v>471700</v>
      </c>
      <c r="AL217" s="49">
        <f>VLOOKUP(B217,'[3]Tranche 1 Actual 2024'!$B$12:$S$367,18,FALSE)</f>
        <v>152190</v>
      </c>
      <c r="AM217" s="49">
        <f>VLOOKUP(B217,'[3]Tranche 2 Actual 2024'!$B$12:$U$343,20,FALSE)</f>
        <v>152190</v>
      </c>
      <c r="AN217" s="49">
        <f t="shared" si="68"/>
        <v>167320</v>
      </c>
      <c r="AO217" s="50">
        <f t="shared" si="75"/>
        <v>-53400</v>
      </c>
      <c r="AP217" s="51">
        <f t="shared" si="69"/>
        <v>0</v>
      </c>
      <c r="AQ217" s="52">
        <f t="shared" si="70"/>
        <v>0</v>
      </c>
      <c r="AR217" s="47">
        <f t="shared" si="71"/>
        <v>0</v>
      </c>
      <c r="AS217" s="53">
        <f t="shared" si="72"/>
        <v>0</v>
      </c>
      <c r="AT217" s="49"/>
      <c r="AU217" s="49">
        <f t="shared" si="62"/>
        <v>167320</v>
      </c>
      <c r="AV217" s="54">
        <f t="shared" si="63"/>
        <v>167320</v>
      </c>
      <c r="AW217" s="55"/>
      <c r="AX217" s="56">
        <f t="shared" si="58"/>
        <v>0</v>
      </c>
      <c r="AY217" s="57">
        <f t="shared" si="58"/>
        <v>0</v>
      </c>
      <c r="AZ217" s="47">
        <f t="shared" si="58"/>
        <v>0</v>
      </c>
      <c r="BA217" s="53">
        <f t="shared" si="58"/>
        <v>0</v>
      </c>
      <c r="BB217" s="81">
        <f t="shared" si="73"/>
        <v>471700</v>
      </c>
      <c r="BC217" s="58" t="s">
        <v>1825</v>
      </c>
    </row>
    <row r="218" spans="1:55" s="38" customFormat="1" ht="12.75" x14ac:dyDescent="0.2">
      <c r="A218" s="39">
        <f t="shared" si="74"/>
        <v>207</v>
      </c>
      <c r="B218" s="40" t="s">
        <v>1044</v>
      </c>
      <c r="C218" s="41" t="s">
        <v>1045</v>
      </c>
      <c r="D218" s="41" t="s">
        <v>43</v>
      </c>
      <c r="E218" s="41" t="s">
        <v>1840</v>
      </c>
      <c r="F218" s="41" t="s">
        <v>777</v>
      </c>
      <c r="G218" s="41" t="s">
        <v>58</v>
      </c>
      <c r="H218" s="41" t="s">
        <v>59</v>
      </c>
      <c r="I218" s="41" t="s">
        <v>976</v>
      </c>
      <c r="J218" s="41" t="s">
        <v>779</v>
      </c>
      <c r="K218" s="41" t="s">
        <v>1046</v>
      </c>
      <c r="L218" s="41" t="s">
        <v>1047</v>
      </c>
      <c r="M218" s="41" t="s">
        <v>3</v>
      </c>
      <c r="N218" s="42" t="s">
        <v>51</v>
      </c>
      <c r="O218" s="41" t="s">
        <v>52</v>
      </c>
      <c r="P218" s="43">
        <v>54</v>
      </c>
      <c r="Q218" s="44">
        <v>54</v>
      </c>
      <c r="R218" s="45">
        <f>VLOOKUP(B218,'[2]School Detailed Data'!A$11:CF$440,84,FALSE)</f>
        <v>54</v>
      </c>
      <c r="S218" s="46">
        <v>54</v>
      </c>
      <c r="T218" s="47">
        <v>54</v>
      </c>
      <c r="U218" s="43">
        <v>2</v>
      </c>
      <c r="V218" s="44">
        <f>VLOOKUP(B218,'[3]PS T3 1st New BRN'!$B$12:$S$104,18,FALSE)</f>
        <v>0</v>
      </c>
      <c r="W218" s="45">
        <f>VLOOKUP(B218,'[2]Student Without BRN'!Z$2:AB$431,3,FALSE)</f>
        <v>0</v>
      </c>
      <c r="X218" s="46">
        <v>0</v>
      </c>
      <c r="Y218" s="47">
        <v>0</v>
      </c>
      <c r="Z218" s="43">
        <f t="shared" si="61"/>
        <v>52</v>
      </c>
      <c r="AA218" s="44">
        <f t="shared" si="61"/>
        <v>54</v>
      </c>
      <c r="AB218" s="45">
        <f t="shared" si="60"/>
        <v>54</v>
      </c>
      <c r="AC218" s="46">
        <f t="shared" si="60"/>
        <v>54</v>
      </c>
      <c r="AD218" s="47">
        <f t="shared" si="60"/>
        <v>54</v>
      </c>
      <c r="AE218" s="44">
        <f t="shared" si="64"/>
        <v>2</v>
      </c>
      <c r="AF218" s="45">
        <f>AB218-AA218</f>
        <v>0</v>
      </c>
      <c r="AG218" s="46">
        <f t="shared" si="66"/>
        <v>0</v>
      </c>
      <c r="AH218" s="47">
        <f t="shared" si="66"/>
        <v>0</v>
      </c>
      <c r="AI218" s="48">
        <v>8900</v>
      </c>
      <c r="AJ218" s="48">
        <f t="shared" si="67"/>
        <v>480600</v>
      </c>
      <c r="AK218" s="49">
        <f t="shared" si="59"/>
        <v>462800</v>
      </c>
      <c r="AL218" s="49">
        <f>VLOOKUP(B218,'[3]Tranche 1 Actual 2024'!$B$12:$S$367,18,FALSE)</f>
        <v>152190</v>
      </c>
      <c r="AM218" s="49">
        <f>VLOOKUP(B218,'[3]Tranche 2 Actual 2024'!$B$12:$U$343,20,FALSE)</f>
        <v>152190</v>
      </c>
      <c r="AN218" s="49">
        <f t="shared" si="68"/>
        <v>158420</v>
      </c>
      <c r="AO218" s="50">
        <f t="shared" si="75"/>
        <v>17800</v>
      </c>
      <c r="AP218" s="51">
        <f t="shared" si="69"/>
        <v>0</v>
      </c>
      <c r="AQ218" s="52">
        <f t="shared" si="70"/>
        <v>0</v>
      </c>
      <c r="AR218" s="47">
        <f t="shared" si="71"/>
        <v>0</v>
      </c>
      <c r="AS218" s="53">
        <f t="shared" si="72"/>
        <v>0</v>
      </c>
      <c r="AT218" s="49"/>
      <c r="AU218" s="49">
        <f t="shared" si="62"/>
        <v>158420</v>
      </c>
      <c r="AV218" s="54">
        <f t="shared" si="63"/>
        <v>158420</v>
      </c>
      <c r="AW218" s="55">
        <f>IF(AO218&gt;=0,AO218,0)</f>
        <v>17800</v>
      </c>
      <c r="AX218" s="56">
        <f t="shared" si="58"/>
        <v>0</v>
      </c>
      <c r="AY218" s="57">
        <f t="shared" si="58"/>
        <v>0</v>
      </c>
      <c r="AZ218" s="47">
        <f t="shared" si="58"/>
        <v>0</v>
      </c>
      <c r="BA218" s="53">
        <f t="shared" si="58"/>
        <v>0</v>
      </c>
      <c r="BB218" s="81">
        <f t="shared" si="73"/>
        <v>480600</v>
      </c>
      <c r="BC218" s="58" t="s">
        <v>1825</v>
      </c>
    </row>
    <row r="219" spans="1:55" s="38" customFormat="1" ht="12.75" x14ac:dyDescent="0.2">
      <c r="A219" s="39">
        <f t="shared" si="74"/>
        <v>208</v>
      </c>
      <c r="B219" s="59" t="s">
        <v>1123</v>
      </c>
      <c r="C219" s="41" t="s">
        <v>1124</v>
      </c>
      <c r="D219" s="41" t="s">
        <v>43</v>
      </c>
      <c r="E219" s="41" t="s">
        <v>1840</v>
      </c>
      <c r="F219" s="41" t="s">
        <v>777</v>
      </c>
      <c r="G219" s="41" t="s">
        <v>58</v>
      </c>
      <c r="H219" s="41" t="s">
        <v>59</v>
      </c>
      <c r="I219" s="41" t="s">
        <v>778</v>
      </c>
      <c r="J219" s="41" t="s">
        <v>779</v>
      </c>
      <c r="K219" s="41" t="s">
        <v>1125</v>
      </c>
      <c r="L219" s="41" t="s">
        <v>1126</v>
      </c>
      <c r="M219" s="41" t="s">
        <v>3</v>
      </c>
      <c r="N219" s="42" t="s">
        <v>51</v>
      </c>
      <c r="O219" s="41" t="s">
        <v>52</v>
      </c>
      <c r="P219" s="43">
        <v>49</v>
      </c>
      <c r="Q219" s="44">
        <f>VLOOKUP(B219,'[2]School Detailed Data'!A$11:CF$439,84,FALSE)</f>
        <v>49</v>
      </c>
      <c r="R219" s="45">
        <f>VLOOKUP(B219,'[2]School Detailed Data'!A$11:CF$440,84,FALSE)</f>
        <v>49</v>
      </c>
      <c r="S219" s="46">
        <v>49</v>
      </c>
      <c r="T219" s="47">
        <v>49</v>
      </c>
      <c r="U219" s="43">
        <v>0</v>
      </c>
      <c r="V219" s="44">
        <f>VLOOKUP(B219,'[2]School Detailed Data'!A$11:CJ$440,88,FALSE)</f>
        <v>6</v>
      </c>
      <c r="W219" s="45">
        <f>VLOOKUP(B219,'[2]Student Without BRN'!Z$2:AB$431,3,FALSE)</f>
        <v>0</v>
      </c>
      <c r="X219" s="46">
        <v>0</v>
      </c>
      <c r="Y219" s="47">
        <v>0</v>
      </c>
      <c r="Z219" s="43">
        <f t="shared" si="61"/>
        <v>49</v>
      </c>
      <c r="AA219" s="44">
        <f t="shared" si="61"/>
        <v>43</v>
      </c>
      <c r="AB219" s="45">
        <f t="shared" si="60"/>
        <v>49</v>
      </c>
      <c r="AC219" s="46">
        <f t="shared" si="60"/>
        <v>49</v>
      </c>
      <c r="AD219" s="47">
        <f t="shared" si="60"/>
        <v>49</v>
      </c>
      <c r="AE219" s="44">
        <f t="shared" si="64"/>
        <v>-6</v>
      </c>
      <c r="AF219" s="45">
        <f t="shared" si="65"/>
        <v>0</v>
      </c>
      <c r="AG219" s="46">
        <f t="shared" si="66"/>
        <v>0</v>
      </c>
      <c r="AH219" s="47">
        <f t="shared" si="66"/>
        <v>0</v>
      </c>
      <c r="AI219" s="48">
        <v>8900</v>
      </c>
      <c r="AJ219" s="48">
        <f t="shared" si="67"/>
        <v>436100</v>
      </c>
      <c r="AK219" s="49">
        <f t="shared" si="59"/>
        <v>436100</v>
      </c>
      <c r="AL219" s="49">
        <f>VLOOKUP(B219,'[3]Tranche 1 Actual 2024'!$B$12:$S$367,18,FALSE)</f>
        <v>114810</v>
      </c>
      <c r="AM219" s="49">
        <f>VLOOKUP(B219,'[3]Tranche 2 Actual 2024'!$B$12:$U$343,20,FALSE)</f>
        <v>114810</v>
      </c>
      <c r="AN219" s="49">
        <f t="shared" si="68"/>
        <v>206480</v>
      </c>
      <c r="AO219" s="50">
        <f t="shared" si="75"/>
        <v>-53400</v>
      </c>
      <c r="AP219" s="51">
        <f t="shared" si="69"/>
        <v>0</v>
      </c>
      <c r="AQ219" s="52">
        <f t="shared" si="70"/>
        <v>0</v>
      </c>
      <c r="AR219" s="47">
        <f t="shared" si="71"/>
        <v>0</v>
      </c>
      <c r="AS219" s="53">
        <f t="shared" si="72"/>
        <v>0</v>
      </c>
      <c r="AT219" s="49"/>
      <c r="AU219" s="49">
        <f t="shared" si="62"/>
        <v>206480</v>
      </c>
      <c r="AV219" s="54">
        <f t="shared" si="63"/>
        <v>206480</v>
      </c>
      <c r="AW219" s="55"/>
      <c r="AX219" s="56">
        <f t="shared" si="58"/>
        <v>0</v>
      </c>
      <c r="AY219" s="57">
        <f t="shared" si="58"/>
        <v>0</v>
      </c>
      <c r="AZ219" s="47">
        <f t="shared" si="58"/>
        <v>0</v>
      </c>
      <c r="BA219" s="53">
        <f t="shared" si="58"/>
        <v>0</v>
      </c>
      <c r="BB219" s="81">
        <f t="shared" si="73"/>
        <v>436100</v>
      </c>
      <c r="BC219" s="58" t="s">
        <v>1825</v>
      </c>
    </row>
    <row r="220" spans="1:55" s="38" customFormat="1" ht="12.75" x14ac:dyDescent="0.2">
      <c r="A220" s="39">
        <f t="shared" si="74"/>
        <v>209</v>
      </c>
      <c r="B220" s="59" t="s">
        <v>858</v>
      </c>
      <c r="C220" s="41" t="s">
        <v>859</v>
      </c>
      <c r="D220" s="41" t="s">
        <v>43</v>
      </c>
      <c r="E220" s="41" t="s">
        <v>1840</v>
      </c>
      <c r="F220" s="41" t="s">
        <v>777</v>
      </c>
      <c r="G220" s="41" t="s">
        <v>58</v>
      </c>
      <c r="H220" s="41" t="s">
        <v>59</v>
      </c>
      <c r="I220" s="41" t="s">
        <v>778</v>
      </c>
      <c r="J220" s="41" t="s">
        <v>779</v>
      </c>
      <c r="K220" s="41" t="s">
        <v>860</v>
      </c>
      <c r="L220" s="41" t="s">
        <v>861</v>
      </c>
      <c r="M220" s="41" t="s">
        <v>3</v>
      </c>
      <c r="N220" s="42" t="s">
        <v>51</v>
      </c>
      <c r="O220" s="41" t="s">
        <v>52</v>
      </c>
      <c r="P220" s="43">
        <v>117</v>
      </c>
      <c r="Q220" s="44">
        <f>VLOOKUP(B220,'[2]School Detailed Data'!A$11:CF$439,84,FALSE)</f>
        <v>117</v>
      </c>
      <c r="R220" s="45">
        <f>VLOOKUP(B220,'[2]School Detailed Data'!A$11:CF$440,84,FALSE)</f>
        <v>117</v>
      </c>
      <c r="S220" s="46">
        <v>117</v>
      </c>
      <c r="T220" s="47">
        <v>117</v>
      </c>
      <c r="U220" s="43">
        <v>0</v>
      </c>
      <c r="V220" s="44">
        <f>VLOOKUP(B220,'[2]School Detailed Data'!A$11:CJ$440,88,FALSE)</f>
        <v>6</v>
      </c>
      <c r="W220" s="45">
        <f>VLOOKUP(B220,'[2]Student Without BRN'!Z$2:AB$431,3,FALSE)</f>
        <v>0</v>
      </c>
      <c r="X220" s="46">
        <v>0</v>
      </c>
      <c r="Y220" s="47">
        <v>0</v>
      </c>
      <c r="Z220" s="43">
        <f t="shared" si="61"/>
        <v>117</v>
      </c>
      <c r="AA220" s="44">
        <f t="shared" si="61"/>
        <v>111</v>
      </c>
      <c r="AB220" s="45">
        <f t="shared" si="60"/>
        <v>117</v>
      </c>
      <c r="AC220" s="46">
        <f t="shared" si="60"/>
        <v>117</v>
      </c>
      <c r="AD220" s="47">
        <f t="shared" si="60"/>
        <v>117</v>
      </c>
      <c r="AE220" s="44">
        <f t="shared" si="64"/>
        <v>-6</v>
      </c>
      <c r="AF220" s="45">
        <f t="shared" si="65"/>
        <v>0</v>
      </c>
      <c r="AG220" s="46">
        <f t="shared" si="66"/>
        <v>0</v>
      </c>
      <c r="AH220" s="47">
        <f t="shared" si="66"/>
        <v>0</v>
      </c>
      <c r="AI220" s="48">
        <v>8900</v>
      </c>
      <c r="AJ220" s="48">
        <f t="shared" si="67"/>
        <v>1041300</v>
      </c>
      <c r="AK220" s="49">
        <f t="shared" si="59"/>
        <v>1041300</v>
      </c>
      <c r="AL220" s="49">
        <f>VLOOKUP(B220,'[3]Tranche 1 Actual 2024'!$B$12:$S$367,18,FALSE)</f>
        <v>355110</v>
      </c>
      <c r="AM220" s="49">
        <f>VLOOKUP(B220,'[3]Tranche 2 Actual 2024'!$B$12:$U$343,20,FALSE)</f>
        <v>355110</v>
      </c>
      <c r="AN220" s="49">
        <f t="shared" si="68"/>
        <v>331080</v>
      </c>
      <c r="AO220" s="50">
        <f t="shared" si="75"/>
        <v>-53400</v>
      </c>
      <c r="AP220" s="51">
        <f t="shared" si="69"/>
        <v>0</v>
      </c>
      <c r="AQ220" s="52">
        <f t="shared" si="70"/>
        <v>0</v>
      </c>
      <c r="AR220" s="47">
        <f t="shared" si="71"/>
        <v>0</v>
      </c>
      <c r="AS220" s="53">
        <f t="shared" si="72"/>
        <v>0</v>
      </c>
      <c r="AT220" s="49"/>
      <c r="AU220" s="49">
        <f t="shared" si="62"/>
        <v>331080</v>
      </c>
      <c r="AV220" s="54">
        <f t="shared" si="63"/>
        <v>331080</v>
      </c>
      <c r="AW220" s="55"/>
      <c r="AX220" s="56">
        <f t="shared" ref="AX220:BA283" si="76">IF(AP220&gt;=0,AP220,0)</f>
        <v>0</v>
      </c>
      <c r="AY220" s="57">
        <f t="shared" si="76"/>
        <v>0</v>
      </c>
      <c r="AZ220" s="47">
        <f t="shared" si="76"/>
        <v>0</v>
      </c>
      <c r="BA220" s="53">
        <f t="shared" si="76"/>
        <v>0</v>
      </c>
      <c r="BB220" s="81">
        <f t="shared" si="73"/>
        <v>1041300</v>
      </c>
      <c r="BC220" s="58" t="s">
        <v>1825</v>
      </c>
    </row>
    <row r="221" spans="1:55" s="38" customFormat="1" ht="12.75" x14ac:dyDescent="0.2">
      <c r="A221" s="39">
        <f t="shared" si="74"/>
        <v>210</v>
      </c>
      <c r="B221" s="40" t="s">
        <v>1048</v>
      </c>
      <c r="C221" s="41" t="s">
        <v>1049</v>
      </c>
      <c r="D221" s="41" t="s">
        <v>43</v>
      </c>
      <c r="E221" s="41" t="s">
        <v>1828</v>
      </c>
      <c r="F221" s="41" t="s">
        <v>68</v>
      </c>
      <c r="G221" s="41" t="s">
        <v>45</v>
      </c>
      <c r="H221" s="41" t="s">
        <v>46</v>
      </c>
      <c r="I221" s="41" t="s">
        <v>976</v>
      </c>
      <c r="J221" s="41" t="s">
        <v>779</v>
      </c>
      <c r="K221" s="41" t="s">
        <v>1050</v>
      </c>
      <c r="L221" s="41" t="s">
        <v>1051</v>
      </c>
      <c r="M221" s="41" t="s">
        <v>3</v>
      </c>
      <c r="N221" s="42" t="s">
        <v>51</v>
      </c>
      <c r="O221" s="41" t="s">
        <v>52</v>
      </c>
      <c r="P221" s="43">
        <v>66</v>
      </c>
      <c r="Q221" s="44">
        <f>VLOOKUP(B221,'[2]School Detailed Data'!A$11:CF$439,84,FALSE)</f>
        <v>66</v>
      </c>
      <c r="R221" s="45">
        <f>VLOOKUP(B221,'[2]School Detailed Data'!A$11:CF$440,84,FALSE)</f>
        <v>66</v>
      </c>
      <c r="S221" s="46">
        <v>66</v>
      </c>
      <c r="T221" s="47">
        <v>66</v>
      </c>
      <c r="U221" s="43">
        <v>0</v>
      </c>
      <c r="V221" s="44">
        <f>VLOOKUP(B221,'[2]School Detailed Data'!A$11:CJ$440,88,FALSE)</f>
        <v>11</v>
      </c>
      <c r="W221" s="45">
        <f>VLOOKUP(B221,'[2]Student Without BRN'!Z$2:AB$431,3,FALSE)</f>
        <v>0</v>
      </c>
      <c r="X221" s="46">
        <v>0</v>
      </c>
      <c r="Y221" s="47">
        <v>0</v>
      </c>
      <c r="Z221" s="43">
        <f t="shared" si="61"/>
        <v>66</v>
      </c>
      <c r="AA221" s="44">
        <f t="shared" si="61"/>
        <v>55</v>
      </c>
      <c r="AB221" s="45">
        <f t="shared" si="60"/>
        <v>66</v>
      </c>
      <c r="AC221" s="46">
        <f t="shared" si="60"/>
        <v>66</v>
      </c>
      <c r="AD221" s="47">
        <f t="shared" si="60"/>
        <v>66</v>
      </c>
      <c r="AE221" s="44">
        <f t="shared" si="64"/>
        <v>-11</v>
      </c>
      <c r="AF221" s="45">
        <f t="shared" si="65"/>
        <v>0</v>
      </c>
      <c r="AG221" s="46">
        <f t="shared" si="66"/>
        <v>0</v>
      </c>
      <c r="AH221" s="47">
        <f t="shared" si="66"/>
        <v>0</v>
      </c>
      <c r="AI221" s="48">
        <v>8900</v>
      </c>
      <c r="AJ221" s="48">
        <f t="shared" si="67"/>
        <v>587400</v>
      </c>
      <c r="AK221" s="49">
        <f t="shared" si="59"/>
        <v>587400</v>
      </c>
      <c r="AL221" s="49">
        <f>VLOOKUP(B221,'[3]Tranche 1 Actual 2024'!$B$12:$S$367,18,FALSE)</f>
        <v>192240</v>
      </c>
      <c r="AM221" s="49">
        <f>VLOOKUP(B221,'[3]Tranche 2 Actual 2024'!$B$12:$U$343,20,FALSE)</f>
        <v>192240</v>
      </c>
      <c r="AN221" s="49">
        <f t="shared" si="68"/>
        <v>202920</v>
      </c>
      <c r="AO221" s="50">
        <f t="shared" si="75"/>
        <v>-97900</v>
      </c>
      <c r="AP221" s="51">
        <f t="shared" si="69"/>
        <v>0</v>
      </c>
      <c r="AQ221" s="52">
        <f t="shared" si="70"/>
        <v>0</v>
      </c>
      <c r="AR221" s="47">
        <f t="shared" si="71"/>
        <v>0</v>
      </c>
      <c r="AS221" s="53">
        <f t="shared" si="72"/>
        <v>0</v>
      </c>
      <c r="AT221" s="49"/>
      <c r="AU221" s="49">
        <f t="shared" si="62"/>
        <v>202920</v>
      </c>
      <c r="AV221" s="54">
        <f t="shared" si="63"/>
        <v>202920</v>
      </c>
      <c r="AW221" s="55"/>
      <c r="AX221" s="56">
        <f t="shared" si="76"/>
        <v>0</v>
      </c>
      <c r="AY221" s="57">
        <f t="shared" si="76"/>
        <v>0</v>
      </c>
      <c r="AZ221" s="47">
        <f t="shared" si="76"/>
        <v>0</v>
      </c>
      <c r="BA221" s="53">
        <f t="shared" si="76"/>
        <v>0</v>
      </c>
      <c r="BB221" s="81">
        <f t="shared" si="73"/>
        <v>587400</v>
      </c>
      <c r="BC221" s="58" t="s">
        <v>1825</v>
      </c>
    </row>
    <row r="222" spans="1:55" s="38" customFormat="1" ht="12.75" x14ac:dyDescent="0.2">
      <c r="A222" s="39">
        <f t="shared" si="74"/>
        <v>211</v>
      </c>
      <c r="B222" s="40" t="s">
        <v>862</v>
      </c>
      <c r="C222" s="41" t="s">
        <v>863</v>
      </c>
      <c r="D222" s="41" t="s">
        <v>43</v>
      </c>
      <c r="E222" s="41" t="s">
        <v>1840</v>
      </c>
      <c r="F222" s="41" t="s">
        <v>777</v>
      </c>
      <c r="G222" s="41" t="s">
        <v>58</v>
      </c>
      <c r="H222" s="41" t="s">
        <v>59</v>
      </c>
      <c r="I222" s="41" t="s">
        <v>778</v>
      </c>
      <c r="J222" s="41" t="s">
        <v>779</v>
      </c>
      <c r="K222" s="41" t="s">
        <v>864</v>
      </c>
      <c r="L222" s="41" t="s">
        <v>865</v>
      </c>
      <c r="M222" s="41" t="s">
        <v>3</v>
      </c>
      <c r="N222" s="42" t="s">
        <v>51</v>
      </c>
      <c r="O222" s="41" t="s">
        <v>52</v>
      </c>
      <c r="P222" s="43">
        <v>174</v>
      </c>
      <c r="Q222" s="44">
        <f>VLOOKUP(B222,'[2]School Detailed Data'!A$11:CF$439,84,FALSE)</f>
        <v>173</v>
      </c>
      <c r="R222" s="45">
        <f>VLOOKUP(B222,'[2]School Detailed Data'!A$11:CF$440,84,FALSE)</f>
        <v>173</v>
      </c>
      <c r="S222" s="46">
        <v>173</v>
      </c>
      <c r="T222" s="47">
        <v>173</v>
      </c>
      <c r="U222" s="43">
        <v>0</v>
      </c>
      <c r="V222" s="44">
        <f>VLOOKUP(B222,'[2]School Detailed Data'!A$11:CJ$440,88,FALSE)</f>
        <v>11</v>
      </c>
      <c r="W222" s="45">
        <f>VLOOKUP(B222,'[2]Student Without BRN'!Z$2:AB$431,3,FALSE)</f>
        <v>0</v>
      </c>
      <c r="X222" s="46">
        <v>0</v>
      </c>
      <c r="Y222" s="47">
        <v>0</v>
      </c>
      <c r="Z222" s="43">
        <f t="shared" si="61"/>
        <v>174</v>
      </c>
      <c r="AA222" s="44">
        <f t="shared" si="61"/>
        <v>162</v>
      </c>
      <c r="AB222" s="45">
        <f t="shared" si="60"/>
        <v>173</v>
      </c>
      <c r="AC222" s="46">
        <f t="shared" si="60"/>
        <v>173</v>
      </c>
      <c r="AD222" s="47">
        <f t="shared" si="60"/>
        <v>173</v>
      </c>
      <c r="AE222" s="44">
        <f t="shared" si="64"/>
        <v>-12</v>
      </c>
      <c r="AF222" s="45">
        <f t="shared" si="65"/>
        <v>-1</v>
      </c>
      <c r="AG222" s="46">
        <f t="shared" si="66"/>
        <v>0</v>
      </c>
      <c r="AH222" s="47">
        <f t="shared" si="66"/>
        <v>0</v>
      </c>
      <c r="AI222" s="48">
        <v>8900</v>
      </c>
      <c r="AJ222" s="48">
        <f t="shared" si="67"/>
        <v>1539700</v>
      </c>
      <c r="AK222" s="49">
        <f t="shared" si="59"/>
        <v>1548600</v>
      </c>
      <c r="AL222" s="49">
        <f>VLOOKUP(B222,'[3]Tranche 1 Actual 2024'!$B$12:$S$367,18,FALSE)</f>
        <v>387150</v>
      </c>
      <c r="AM222" s="49">
        <f>VLOOKUP(B222,'[3]Tranche 2 Actual 2024'!$B$12:$U$343,20,FALSE)</f>
        <v>387150</v>
      </c>
      <c r="AN222" s="49">
        <f t="shared" si="68"/>
        <v>774300</v>
      </c>
      <c r="AO222" s="50">
        <f t="shared" si="75"/>
        <v>-106800</v>
      </c>
      <c r="AP222" s="51">
        <f t="shared" si="69"/>
        <v>-8900</v>
      </c>
      <c r="AQ222" s="52">
        <f t="shared" si="70"/>
        <v>0</v>
      </c>
      <c r="AR222" s="47">
        <f t="shared" si="71"/>
        <v>0</v>
      </c>
      <c r="AS222" s="60">
        <f t="shared" si="72"/>
        <v>-8900</v>
      </c>
      <c r="AT222" s="49"/>
      <c r="AU222" s="49">
        <f t="shared" si="62"/>
        <v>774300</v>
      </c>
      <c r="AV222" s="54">
        <f t="shared" si="63"/>
        <v>774300</v>
      </c>
      <c r="AW222" s="55"/>
      <c r="AX222" s="56">
        <f t="shared" si="76"/>
        <v>0</v>
      </c>
      <c r="AY222" s="57">
        <f t="shared" si="76"/>
        <v>0</v>
      </c>
      <c r="AZ222" s="47">
        <f t="shared" si="76"/>
        <v>0</v>
      </c>
      <c r="BA222" s="53">
        <f t="shared" si="76"/>
        <v>0</v>
      </c>
      <c r="BB222" s="81">
        <f t="shared" si="73"/>
        <v>1548600</v>
      </c>
      <c r="BC222" s="58" t="s">
        <v>1825</v>
      </c>
    </row>
    <row r="223" spans="1:55" s="38" customFormat="1" ht="12.75" x14ac:dyDescent="0.2">
      <c r="A223" s="39">
        <f t="shared" si="74"/>
        <v>212</v>
      </c>
      <c r="B223" s="40" t="s">
        <v>1107</v>
      </c>
      <c r="C223" s="41" t="s">
        <v>1108</v>
      </c>
      <c r="D223" s="41" t="s">
        <v>43</v>
      </c>
      <c r="E223" s="41" t="s">
        <v>1837</v>
      </c>
      <c r="F223" s="41" t="s">
        <v>450</v>
      </c>
      <c r="G223" s="41" t="s">
        <v>45</v>
      </c>
      <c r="H223" s="41" t="s">
        <v>46</v>
      </c>
      <c r="I223" s="41" t="s">
        <v>1100</v>
      </c>
      <c r="J223" s="41" t="s">
        <v>779</v>
      </c>
      <c r="K223" s="41" t="s">
        <v>1109</v>
      </c>
      <c r="L223" s="41" t="s">
        <v>1110</v>
      </c>
      <c r="M223" s="41" t="s">
        <v>3</v>
      </c>
      <c r="N223" s="42" t="s">
        <v>51</v>
      </c>
      <c r="O223" s="41" t="s">
        <v>52</v>
      </c>
      <c r="P223" s="43">
        <v>75</v>
      </c>
      <c r="Q223" s="44">
        <f>VLOOKUP(B223,'[2]School Detailed Data'!A$11:CF$439,84,FALSE)</f>
        <v>74</v>
      </c>
      <c r="R223" s="45">
        <f>VLOOKUP(B223,'[2]School Detailed Data'!A$11:CF$440,84,FALSE)</f>
        <v>74</v>
      </c>
      <c r="S223" s="46">
        <v>74</v>
      </c>
      <c r="T223" s="47">
        <v>74</v>
      </c>
      <c r="U223" s="43">
        <v>0</v>
      </c>
      <c r="V223" s="44">
        <f>VLOOKUP(B223,'[2]School Detailed Data'!A$11:CJ$440,88,FALSE)</f>
        <v>6</v>
      </c>
      <c r="W223" s="45">
        <f>VLOOKUP(B223,'[2]Student Without BRN'!Z$2:AB$431,3,FALSE)</f>
        <v>0</v>
      </c>
      <c r="X223" s="46">
        <v>0</v>
      </c>
      <c r="Y223" s="47">
        <v>0</v>
      </c>
      <c r="Z223" s="43">
        <f t="shared" si="61"/>
        <v>75</v>
      </c>
      <c r="AA223" s="44">
        <f t="shared" si="61"/>
        <v>68</v>
      </c>
      <c r="AB223" s="45">
        <f t="shared" si="60"/>
        <v>74</v>
      </c>
      <c r="AC223" s="46">
        <f t="shared" si="60"/>
        <v>74</v>
      </c>
      <c r="AD223" s="47">
        <f t="shared" si="60"/>
        <v>74</v>
      </c>
      <c r="AE223" s="44">
        <f t="shared" si="64"/>
        <v>-7</v>
      </c>
      <c r="AF223" s="45">
        <f t="shared" si="65"/>
        <v>-1</v>
      </c>
      <c r="AG223" s="46">
        <f t="shared" si="66"/>
        <v>0</v>
      </c>
      <c r="AH223" s="47">
        <f t="shared" si="66"/>
        <v>0</v>
      </c>
      <c r="AI223" s="48">
        <v>8900</v>
      </c>
      <c r="AJ223" s="48">
        <f t="shared" si="67"/>
        <v>658600</v>
      </c>
      <c r="AK223" s="49">
        <f t="shared" si="59"/>
        <v>667500</v>
      </c>
      <c r="AL223" s="49">
        <f>VLOOKUP(B223,'[3]Tranche 1 Actual 2024'!$B$12:$S$367,18,FALSE)</f>
        <v>205590</v>
      </c>
      <c r="AM223" s="49">
        <f>VLOOKUP(B223,'[3]Tranche 2 Actual 2024'!$B$12:$U$343,20,FALSE)</f>
        <v>205590</v>
      </c>
      <c r="AN223" s="49">
        <f t="shared" si="68"/>
        <v>256320</v>
      </c>
      <c r="AO223" s="50">
        <f t="shared" si="75"/>
        <v>-62300</v>
      </c>
      <c r="AP223" s="51">
        <f t="shared" si="69"/>
        <v>-8900</v>
      </c>
      <c r="AQ223" s="52">
        <f t="shared" si="70"/>
        <v>0</v>
      </c>
      <c r="AR223" s="47">
        <f t="shared" si="71"/>
        <v>0</v>
      </c>
      <c r="AS223" s="60">
        <f t="shared" si="72"/>
        <v>-8900</v>
      </c>
      <c r="AT223" s="49"/>
      <c r="AU223" s="49">
        <f t="shared" si="62"/>
        <v>256320</v>
      </c>
      <c r="AV223" s="54">
        <f t="shared" si="63"/>
        <v>256320</v>
      </c>
      <c r="AW223" s="55"/>
      <c r="AX223" s="56">
        <f t="shared" si="76"/>
        <v>0</v>
      </c>
      <c r="AY223" s="57">
        <f t="shared" si="76"/>
        <v>0</v>
      </c>
      <c r="AZ223" s="47">
        <f t="shared" si="76"/>
        <v>0</v>
      </c>
      <c r="BA223" s="53">
        <f t="shared" si="76"/>
        <v>0</v>
      </c>
      <c r="BB223" s="81">
        <f t="shared" si="73"/>
        <v>667500</v>
      </c>
      <c r="BC223" s="58" t="s">
        <v>1825</v>
      </c>
    </row>
    <row r="224" spans="1:55" s="38" customFormat="1" ht="12.75" x14ac:dyDescent="0.2">
      <c r="A224" s="39">
        <f t="shared" si="74"/>
        <v>213</v>
      </c>
      <c r="B224" s="59" t="s">
        <v>1052</v>
      </c>
      <c r="C224" s="41" t="s">
        <v>1053</v>
      </c>
      <c r="D224" s="41" t="s">
        <v>56</v>
      </c>
      <c r="E224" s="41" t="s">
        <v>1840</v>
      </c>
      <c r="F224" s="41" t="s">
        <v>777</v>
      </c>
      <c r="G224" s="41" t="s">
        <v>58</v>
      </c>
      <c r="H224" s="41" t="s">
        <v>59</v>
      </c>
      <c r="I224" s="41" t="s">
        <v>976</v>
      </c>
      <c r="J224" s="41" t="s">
        <v>779</v>
      </c>
      <c r="K224" s="41" t="s">
        <v>1054</v>
      </c>
      <c r="L224" s="41" t="s">
        <v>1055</v>
      </c>
      <c r="M224" s="41" t="s">
        <v>3</v>
      </c>
      <c r="N224" s="42" t="s">
        <v>51</v>
      </c>
      <c r="O224" s="41" t="s">
        <v>52</v>
      </c>
      <c r="P224" s="43">
        <v>37</v>
      </c>
      <c r="Q224" s="44">
        <f>VLOOKUP(B224,'[2]School Detailed Data'!A$11:CF$439,84,FALSE)</f>
        <v>37</v>
      </c>
      <c r="R224" s="45">
        <f>VLOOKUP(B224,'[2]School Detailed Data'!A$11:CF$440,84,FALSE)</f>
        <v>37</v>
      </c>
      <c r="S224" s="46">
        <v>37</v>
      </c>
      <c r="T224" s="47">
        <v>37</v>
      </c>
      <c r="U224" s="43">
        <v>0</v>
      </c>
      <c r="V224" s="44">
        <f>VLOOKUP(B224,'[2]School Detailed Data'!A$11:CJ$440,88,FALSE)</f>
        <v>20</v>
      </c>
      <c r="W224" s="45">
        <f>VLOOKUP(B224,'[2]Student Without BRN'!Z$2:AB$431,3,FALSE)</f>
        <v>2</v>
      </c>
      <c r="X224" s="46">
        <v>2</v>
      </c>
      <c r="Y224" s="47">
        <v>2</v>
      </c>
      <c r="Z224" s="43">
        <f t="shared" si="61"/>
        <v>37</v>
      </c>
      <c r="AA224" s="44">
        <f t="shared" si="61"/>
        <v>17</v>
      </c>
      <c r="AB224" s="45">
        <f t="shared" si="60"/>
        <v>35</v>
      </c>
      <c r="AC224" s="46">
        <f t="shared" si="60"/>
        <v>35</v>
      </c>
      <c r="AD224" s="47">
        <f t="shared" si="60"/>
        <v>35</v>
      </c>
      <c r="AE224" s="44">
        <f t="shared" si="64"/>
        <v>-20</v>
      </c>
      <c r="AF224" s="45">
        <f t="shared" si="65"/>
        <v>-2</v>
      </c>
      <c r="AG224" s="46">
        <f t="shared" si="66"/>
        <v>0</v>
      </c>
      <c r="AH224" s="47">
        <f t="shared" si="66"/>
        <v>0</v>
      </c>
      <c r="AI224" s="48">
        <v>8900</v>
      </c>
      <c r="AJ224" s="48">
        <f t="shared" si="67"/>
        <v>329300</v>
      </c>
      <c r="AK224" s="49">
        <f t="shared" si="59"/>
        <v>329300</v>
      </c>
      <c r="AL224" s="49">
        <f>VLOOKUP(B224,'[3]Tranche 1 Actual 2024'!$B$12:$S$367,18,FALSE)</f>
        <v>117480</v>
      </c>
      <c r="AM224" s="49">
        <f>VLOOKUP(B224,'[3]Tranche 2 Actual 2024'!$B$12:$U$343,20,FALSE)</f>
        <v>117480</v>
      </c>
      <c r="AN224" s="49">
        <f t="shared" si="68"/>
        <v>94340</v>
      </c>
      <c r="AO224" s="50">
        <f t="shared" si="75"/>
        <v>-178000</v>
      </c>
      <c r="AP224" s="51">
        <f t="shared" si="69"/>
        <v>-17800</v>
      </c>
      <c r="AQ224" s="52">
        <f t="shared" si="70"/>
        <v>0</v>
      </c>
      <c r="AR224" s="47">
        <f t="shared" si="71"/>
        <v>0</v>
      </c>
      <c r="AS224" s="53">
        <f t="shared" si="72"/>
        <v>0</v>
      </c>
      <c r="AT224" s="49"/>
      <c r="AU224" s="49">
        <f t="shared" si="62"/>
        <v>94340</v>
      </c>
      <c r="AV224" s="54">
        <f t="shared" si="63"/>
        <v>94340</v>
      </c>
      <c r="AW224" s="55"/>
      <c r="AX224" s="56">
        <f t="shared" si="76"/>
        <v>0</v>
      </c>
      <c r="AY224" s="57">
        <f t="shared" si="76"/>
        <v>0</v>
      </c>
      <c r="AZ224" s="47">
        <f t="shared" si="76"/>
        <v>0</v>
      </c>
      <c r="BA224" s="53">
        <f t="shared" si="76"/>
        <v>0</v>
      </c>
      <c r="BB224" s="81">
        <f t="shared" si="73"/>
        <v>329300</v>
      </c>
      <c r="BC224" s="58" t="s">
        <v>1825</v>
      </c>
    </row>
    <row r="225" spans="1:55" s="38" customFormat="1" x14ac:dyDescent="0.2">
      <c r="A225" s="39">
        <f t="shared" si="74"/>
        <v>214</v>
      </c>
      <c r="B225" s="61" t="s">
        <v>1841</v>
      </c>
      <c r="C225" s="62" t="s">
        <v>1842</v>
      </c>
      <c r="D225" s="62" t="s">
        <v>43</v>
      </c>
      <c r="E225" s="62" t="s">
        <v>59</v>
      </c>
      <c r="F225" s="41"/>
      <c r="G225" s="41"/>
      <c r="H225" s="41" t="s">
        <v>59</v>
      </c>
      <c r="I225" s="41" t="s">
        <v>976</v>
      </c>
      <c r="J225" s="41" t="s">
        <v>779</v>
      </c>
      <c r="K225" s="63" t="s">
        <v>1843</v>
      </c>
      <c r="L225" s="62" t="s">
        <v>1844</v>
      </c>
      <c r="M225" s="62" t="s">
        <v>3</v>
      </c>
      <c r="N225" s="64" t="s">
        <v>51</v>
      </c>
      <c r="O225" s="62" t="s">
        <v>52</v>
      </c>
      <c r="P225" s="43">
        <v>50</v>
      </c>
      <c r="Q225" s="44">
        <v>50</v>
      </c>
      <c r="R225" s="45">
        <v>0</v>
      </c>
      <c r="S225" s="46">
        <v>50</v>
      </c>
      <c r="T225" s="47">
        <v>50</v>
      </c>
      <c r="U225" s="43"/>
      <c r="V225" s="44">
        <v>0</v>
      </c>
      <c r="W225" s="45">
        <f>VLOOKUP(B225,'[2]Student Without BRN'!Z$2:AB$431,3,FALSE)</f>
        <v>0</v>
      </c>
      <c r="X225" s="46">
        <v>0</v>
      </c>
      <c r="Y225" s="47">
        <v>0</v>
      </c>
      <c r="Z225" s="43">
        <f t="shared" si="61"/>
        <v>50</v>
      </c>
      <c r="AA225" s="44">
        <f t="shared" si="61"/>
        <v>50</v>
      </c>
      <c r="AB225" s="45">
        <v>50</v>
      </c>
      <c r="AC225" s="46">
        <f t="shared" si="60"/>
        <v>50</v>
      </c>
      <c r="AD225" s="47">
        <f t="shared" si="60"/>
        <v>50</v>
      </c>
      <c r="AE225" s="44">
        <f t="shared" si="64"/>
        <v>0</v>
      </c>
      <c r="AF225" s="45">
        <f t="shared" si="65"/>
        <v>0</v>
      </c>
      <c r="AG225" s="46">
        <f t="shared" si="66"/>
        <v>0</v>
      </c>
      <c r="AH225" s="47">
        <f t="shared" si="66"/>
        <v>0</v>
      </c>
      <c r="AI225" s="48">
        <v>8900</v>
      </c>
      <c r="AJ225" s="48">
        <f t="shared" si="67"/>
        <v>445000</v>
      </c>
      <c r="AK225" s="49">
        <f t="shared" si="59"/>
        <v>445000</v>
      </c>
      <c r="AL225" s="49"/>
      <c r="AM225" s="49">
        <f>VLOOKUP(B225,'[3]Tranche 2 Actual 2024'!$B$12:$U$343,20,FALSE)</f>
        <v>146850</v>
      </c>
      <c r="AN225" s="49">
        <f t="shared" si="68"/>
        <v>298150</v>
      </c>
      <c r="AO225" s="50">
        <f t="shared" si="75"/>
        <v>0</v>
      </c>
      <c r="AP225" s="51">
        <f t="shared" si="69"/>
        <v>0</v>
      </c>
      <c r="AQ225" s="52">
        <v>0</v>
      </c>
      <c r="AR225" s="47">
        <f t="shared" si="71"/>
        <v>0</v>
      </c>
      <c r="AS225" s="53">
        <f t="shared" si="72"/>
        <v>0</v>
      </c>
      <c r="AT225" s="49"/>
      <c r="AU225" s="49">
        <f t="shared" si="62"/>
        <v>298150</v>
      </c>
      <c r="AV225" s="54">
        <f t="shared" si="63"/>
        <v>298150</v>
      </c>
      <c r="AW225" s="55"/>
      <c r="AX225" s="56">
        <f t="shared" si="76"/>
        <v>0</v>
      </c>
      <c r="AY225" s="57">
        <f t="shared" si="76"/>
        <v>0</v>
      </c>
      <c r="AZ225" s="47">
        <f t="shared" si="76"/>
        <v>0</v>
      </c>
      <c r="BA225" s="53">
        <f t="shared" si="76"/>
        <v>0</v>
      </c>
      <c r="BB225" s="81">
        <f t="shared" si="73"/>
        <v>445000</v>
      </c>
      <c r="BC225" s="58" t="s">
        <v>1825</v>
      </c>
    </row>
    <row r="226" spans="1:55" s="38" customFormat="1" ht="12.75" x14ac:dyDescent="0.2">
      <c r="A226" s="39">
        <f t="shared" si="74"/>
        <v>215</v>
      </c>
      <c r="B226" s="40" t="s">
        <v>1111</v>
      </c>
      <c r="C226" s="41" t="s">
        <v>1112</v>
      </c>
      <c r="D226" s="41" t="s">
        <v>43</v>
      </c>
      <c r="E226" s="41" t="s">
        <v>1840</v>
      </c>
      <c r="F226" s="41" t="s">
        <v>777</v>
      </c>
      <c r="G226" s="41" t="s">
        <v>58</v>
      </c>
      <c r="H226" s="41" t="s">
        <v>59</v>
      </c>
      <c r="I226" s="41" t="s">
        <v>1100</v>
      </c>
      <c r="J226" s="41" t="s">
        <v>779</v>
      </c>
      <c r="K226" s="41" t="s">
        <v>1113</v>
      </c>
      <c r="L226" s="41" t="s">
        <v>1114</v>
      </c>
      <c r="M226" s="41" t="s">
        <v>3</v>
      </c>
      <c r="N226" s="42" t="s">
        <v>51</v>
      </c>
      <c r="O226" s="41" t="s">
        <v>52</v>
      </c>
      <c r="P226" s="43">
        <v>44</v>
      </c>
      <c r="Q226" s="44">
        <f>VLOOKUP(B226,'[2]School Detailed Data'!A$11:CF$439,84,FALSE)</f>
        <v>44</v>
      </c>
      <c r="R226" s="45">
        <f>VLOOKUP(B226,'[2]School Detailed Data'!A$11:CF$440,84,FALSE)</f>
        <v>44</v>
      </c>
      <c r="S226" s="46">
        <v>44</v>
      </c>
      <c r="T226" s="47">
        <v>44</v>
      </c>
      <c r="U226" s="43">
        <v>0</v>
      </c>
      <c r="V226" s="44">
        <f>VLOOKUP(B226,'[2]School Detailed Data'!A$11:CJ$440,88,FALSE)</f>
        <v>9</v>
      </c>
      <c r="W226" s="45">
        <f>VLOOKUP(B226,'[2]Student Without BRN'!Z$2:AB$431,3,FALSE)</f>
        <v>0</v>
      </c>
      <c r="X226" s="46">
        <v>0</v>
      </c>
      <c r="Y226" s="47">
        <v>0</v>
      </c>
      <c r="Z226" s="43">
        <f t="shared" si="61"/>
        <v>44</v>
      </c>
      <c r="AA226" s="44">
        <f t="shared" si="61"/>
        <v>35</v>
      </c>
      <c r="AB226" s="45">
        <f t="shared" si="60"/>
        <v>44</v>
      </c>
      <c r="AC226" s="46">
        <f t="shared" si="60"/>
        <v>44</v>
      </c>
      <c r="AD226" s="47">
        <f t="shared" si="60"/>
        <v>44</v>
      </c>
      <c r="AE226" s="44">
        <f t="shared" si="64"/>
        <v>-9</v>
      </c>
      <c r="AF226" s="45">
        <f t="shared" si="65"/>
        <v>0</v>
      </c>
      <c r="AG226" s="46">
        <f t="shared" si="66"/>
        <v>0</v>
      </c>
      <c r="AH226" s="47">
        <f t="shared" si="66"/>
        <v>0</v>
      </c>
      <c r="AI226" s="48">
        <v>8900</v>
      </c>
      <c r="AJ226" s="48">
        <f t="shared" si="67"/>
        <v>391600</v>
      </c>
      <c r="AK226" s="49">
        <f t="shared" si="59"/>
        <v>391600</v>
      </c>
      <c r="AL226" s="49">
        <f>VLOOKUP(B226,'[3]Tranche 1 Actual 2024'!$B$12:$S$367,18,FALSE)</f>
        <v>104130</v>
      </c>
      <c r="AM226" s="49">
        <f>VLOOKUP(B226,'[3]Tranche 2 Actual 2024'!$B$12:$U$343,20,FALSE)</f>
        <v>104130</v>
      </c>
      <c r="AN226" s="49">
        <f t="shared" si="68"/>
        <v>183340</v>
      </c>
      <c r="AO226" s="50">
        <f t="shared" si="75"/>
        <v>-80100</v>
      </c>
      <c r="AP226" s="51">
        <f t="shared" si="69"/>
        <v>0</v>
      </c>
      <c r="AQ226" s="52">
        <f t="shared" si="70"/>
        <v>0</v>
      </c>
      <c r="AR226" s="47">
        <f t="shared" si="71"/>
        <v>0</v>
      </c>
      <c r="AS226" s="53">
        <f t="shared" si="72"/>
        <v>0</v>
      </c>
      <c r="AT226" s="49"/>
      <c r="AU226" s="49">
        <f t="shared" si="62"/>
        <v>183340</v>
      </c>
      <c r="AV226" s="54">
        <f t="shared" si="63"/>
        <v>183340</v>
      </c>
      <c r="AW226" s="55"/>
      <c r="AX226" s="56">
        <f t="shared" si="76"/>
        <v>0</v>
      </c>
      <c r="AY226" s="57">
        <f t="shared" si="76"/>
        <v>0</v>
      </c>
      <c r="AZ226" s="47">
        <f t="shared" si="76"/>
        <v>0</v>
      </c>
      <c r="BA226" s="53">
        <f t="shared" si="76"/>
        <v>0</v>
      </c>
      <c r="BB226" s="81">
        <f t="shared" si="73"/>
        <v>391600</v>
      </c>
      <c r="BC226" s="58" t="s">
        <v>1825</v>
      </c>
    </row>
    <row r="227" spans="1:55" s="38" customFormat="1" ht="12.75" x14ac:dyDescent="0.2">
      <c r="A227" s="39">
        <f t="shared" si="74"/>
        <v>216</v>
      </c>
      <c r="B227" s="59" t="s">
        <v>1007</v>
      </c>
      <c r="C227" s="41" t="s">
        <v>1008</v>
      </c>
      <c r="D227" s="41" t="s">
        <v>43</v>
      </c>
      <c r="E227" s="41" t="s">
        <v>1840</v>
      </c>
      <c r="F227" s="41" t="s">
        <v>777</v>
      </c>
      <c r="G227" s="41" t="s">
        <v>58</v>
      </c>
      <c r="H227" s="41" t="s">
        <v>59</v>
      </c>
      <c r="I227" s="41" t="s">
        <v>778</v>
      </c>
      <c r="J227" s="41" t="s">
        <v>779</v>
      </c>
      <c r="K227" s="41" t="s">
        <v>1009</v>
      </c>
      <c r="L227" s="41" t="s">
        <v>1010</v>
      </c>
      <c r="M227" s="41" t="s">
        <v>3</v>
      </c>
      <c r="N227" s="42" t="s">
        <v>51</v>
      </c>
      <c r="O227" s="41" t="s">
        <v>52</v>
      </c>
      <c r="P227" s="43">
        <v>104</v>
      </c>
      <c r="Q227" s="44">
        <f>VLOOKUP(B227,'[2]School Detailed Data'!A$11:CF$439,84,FALSE)</f>
        <v>103</v>
      </c>
      <c r="R227" s="45">
        <f>VLOOKUP(B227,'[2]School Detailed Data'!A$11:CF$440,84,FALSE)</f>
        <v>103</v>
      </c>
      <c r="S227" s="46">
        <v>103</v>
      </c>
      <c r="T227" s="47">
        <v>103</v>
      </c>
      <c r="U227" s="43">
        <v>0</v>
      </c>
      <c r="V227" s="44">
        <f>VLOOKUP(B227,'[2]School Detailed Data'!A$11:CJ$440,88,FALSE)</f>
        <v>23</v>
      </c>
      <c r="W227" s="45">
        <f>VLOOKUP(B227,'[2]Student Without BRN'!Z$2:AB$431,3,FALSE)</f>
        <v>0</v>
      </c>
      <c r="X227" s="46">
        <v>0</v>
      </c>
      <c r="Y227" s="47">
        <v>0</v>
      </c>
      <c r="Z227" s="43">
        <f t="shared" si="61"/>
        <v>104</v>
      </c>
      <c r="AA227" s="44">
        <f t="shared" si="61"/>
        <v>80</v>
      </c>
      <c r="AB227" s="45">
        <f t="shared" si="60"/>
        <v>103</v>
      </c>
      <c r="AC227" s="46">
        <f t="shared" si="60"/>
        <v>103</v>
      </c>
      <c r="AD227" s="47">
        <f t="shared" si="60"/>
        <v>103</v>
      </c>
      <c r="AE227" s="44">
        <f t="shared" si="64"/>
        <v>-24</v>
      </c>
      <c r="AF227" s="45">
        <f t="shared" si="65"/>
        <v>-1</v>
      </c>
      <c r="AG227" s="46">
        <f t="shared" si="66"/>
        <v>0</v>
      </c>
      <c r="AH227" s="47">
        <f t="shared" si="66"/>
        <v>0</v>
      </c>
      <c r="AI227" s="48">
        <v>8900</v>
      </c>
      <c r="AJ227" s="48">
        <f t="shared" si="67"/>
        <v>916700</v>
      </c>
      <c r="AK227" s="49">
        <f t="shared" si="59"/>
        <v>925600</v>
      </c>
      <c r="AL227" s="49">
        <f>VLOOKUP(B227,'[3]Tranche 1 Actual 2024'!$B$12:$S$367,18,FALSE)</f>
        <v>296370</v>
      </c>
      <c r="AM227" s="49">
        <f>VLOOKUP(B227,'[3]Tranche 2 Actual 2024'!$B$12:$U$343,20,FALSE)</f>
        <v>296370</v>
      </c>
      <c r="AN227" s="49">
        <f t="shared" si="68"/>
        <v>332860</v>
      </c>
      <c r="AO227" s="50">
        <f t="shared" si="75"/>
        <v>-213600</v>
      </c>
      <c r="AP227" s="65">
        <f t="shared" si="69"/>
        <v>-8900</v>
      </c>
      <c r="AQ227" s="52">
        <f t="shared" si="70"/>
        <v>0</v>
      </c>
      <c r="AR227" s="47">
        <f t="shared" si="71"/>
        <v>0</v>
      </c>
      <c r="AS227" s="60">
        <f t="shared" si="72"/>
        <v>-8900</v>
      </c>
      <c r="AT227" s="49"/>
      <c r="AU227" s="49">
        <f t="shared" si="62"/>
        <v>332860</v>
      </c>
      <c r="AV227" s="54">
        <f t="shared" si="63"/>
        <v>332860</v>
      </c>
      <c r="AW227" s="55"/>
      <c r="AX227" s="56">
        <f t="shared" si="76"/>
        <v>0</v>
      </c>
      <c r="AY227" s="57">
        <f t="shared" si="76"/>
        <v>0</v>
      </c>
      <c r="AZ227" s="47">
        <f t="shared" si="76"/>
        <v>0</v>
      </c>
      <c r="BA227" s="53">
        <f t="shared" si="76"/>
        <v>0</v>
      </c>
      <c r="BB227" s="81">
        <f t="shared" si="73"/>
        <v>925600</v>
      </c>
      <c r="BC227" s="58" t="s">
        <v>1825</v>
      </c>
    </row>
    <row r="228" spans="1:55" s="38" customFormat="1" ht="12.75" x14ac:dyDescent="0.2">
      <c r="A228" s="39">
        <f t="shared" si="74"/>
        <v>217</v>
      </c>
      <c r="B228" s="40" t="s">
        <v>1056</v>
      </c>
      <c r="C228" s="41" t="s">
        <v>1057</v>
      </c>
      <c r="D228" s="41" t="s">
        <v>43</v>
      </c>
      <c r="E228" s="41" t="s">
        <v>1840</v>
      </c>
      <c r="F228" s="41" t="s">
        <v>777</v>
      </c>
      <c r="G228" s="41" t="s">
        <v>58</v>
      </c>
      <c r="H228" s="41" t="s">
        <v>59</v>
      </c>
      <c r="I228" s="41" t="s">
        <v>976</v>
      </c>
      <c r="J228" s="41" t="s">
        <v>779</v>
      </c>
      <c r="K228" s="41" t="s">
        <v>1058</v>
      </c>
      <c r="L228" s="41" t="s">
        <v>1059</v>
      </c>
      <c r="M228" s="41" t="s">
        <v>3</v>
      </c>
      <c r="N228" s="42" t="s">
        <v>51</v>
      </c>
      <c r="O228" s="41" t="s">
        <v>52</v>
      </c>
      <c r="P228" s="43">
        <v>114</v>
      </c>
      <c r="Q228" s="44">
        <f>VLOOKUP(B228,'[2]School Detailed Data'!A$11:CF$439,84,FALSE)</f>
        <v>114</v>
      </c>
      <c r="R228" s="45">
        <f>VLOOKUP(B228,'[2]School Detailed Data'!A$11:CF$440,84,FALSE)</f>
        <v>114</v>
      </c>
      <c r="S228" s="46">
        <v>114</v>
      </c>
      <c r="T228" s="47">
        <v>114</v>
      </c>
      <c r="U228" s="43">
        <v>0</v>
      </c>
      <c r="V228" s="44">
        <f>VLOOKUP(B228,'[2]School Detailed Data'!A$11:CJ$440,88,FALSE)</f>
        <v>21</v>
      </c>
      <c r="W228" s="45">
        <f>VLOOKUP(B228,'[2]Student Without BRN'!Z$2:AB$431,3,FALSE)</f>
        <v>0</v>
      </c>
      <c r="X228" s="46">
        <v>0</v>
      </c>
      <c r="Y228" s="47">
        <v>0</v>
      </c>
      <c r="Z228" s="43">
        <f t="shared" si="61"/>
        <v>114</v>
      </c>
      <c r="AA228" s="44">
        <f t="shared" si="61"/>
        <v>93</v>
      </c>
      <c r="AB228" s="45">
        <f t="shared" si="60"/>
        <v>114</v>
      </c>
      <c r="AC228" s="46">
        <f t="shared" si="60"/>
        <v>114</v>
      </c>
      <c r="AD228" s="47">
        <f t="shared" si="60"/>
        <v>114</v>
      </c>
      <c r="AE228" s="44">
        <f t="shared" si="64"/>
        <v>-21</v>
      </c>
      <c r="AF228" s="45">
        <f t="shared" si="65"/>
        <v>0</v>
      </c>
      <c r="AG228" s="46">
        <f t="shared" si="66"/>
        <v>0</v>
      </c>
      <c r="AH228" s="47">
        <f t="shared" si="66"/>
        <v>0</v>
      </c>
      <c r="AI228" s="48">
        <v>8900</v>
      </c>
      <c r="AJ228" s="48">
        <f t="shared" si="67"/>
        <v>1014600</v>
      </c>
      <c r="AK228" s="49">
        <f t="shared" si="59"/>
        <v>1014600</v>
      </c>
      <c r="AL228" s="49">
        <f>VLOOKUP(B228,'[3]Tranche 1 Actual 2024'!$B$12:$S$367,18,FALSE)</f>
        <v>331080</v>
      </c>
      <c r="AM228" s="49">
        <f>VLOOKUP(B228,'[3]Tranche 2 Actual 2024'!$B$12:$U$343,20,FALSE)</f>
        <v>331080</v>
      </c>
      <c r="AN228" s="49">
        <f t="shared" si="68"/>
        <v>352440</v>
      </c>
      <c r="AO228" s="50">
        <f t="shared" si="75"/>
        <v>-186900</v>
      </c>
      <c r="AP228" s="51">
        <f t="shared" si="69"/>
        <v>0</v>
      </c>
      <c r="AQ228" s="52">
        <f t="shared" si="70"/>
        <v>0</v>
      </c>
      <c r="AR228" s="47">
        <f t="shared" si="71"/>
        <v>0</v>
      </c>
      <c r="AS228" s="53">
        <f t="shared" si="72"/>
        <v>0</v>
      </c>
      <c r="AT228" s="49"/>
      <c r="AU228" s="49">
        <f t="shared" si="62"/>
        <v>352440</v>
      </c>
      <c r="AV228" s="54">
        <f t="shared" si="63"/>
        <v>352440</v>
      </c>
      <c r="AW228" s="55"/>
      <c r="AX228" s="56">
        <f t="shared" si="76"/>
        <v>0</v>
      </c>
      <c r="AY228" s="57">
        <f t="shared" si="76"/>
        <v>0</v>
      </c>
      <c r="AZ228" s="47">
        <f t="shared" si="76"/>
        <v>0</v>
      </c>
      <c r="BA228" s="53">
        <f t="shared" si="76"/>
        <v>0</v>
      </c>
      <c r="BB228" s="81">
        <f t="shared" si="73"/>
        <v>1014600</v>
      </c>
      <c r="BC228" s="58" t="s">
        <v>1825</v>
      </c>
    </row>
    <row r="229" spans="1:55" s="38" customFormat="1" ht="12.75" x14ac:dyDescent="0.2">
      <c r="A229" s="39">
        <f t="shared" si="74"/>
        <v>218</v>
      </c>
      <c r="B229" s="40" t="s">
        <v>873</v>
      </c>
      <c r="C229" s="41" t="s">
        <v>874</v>
      </c>
      <c r="D229" s="41" t="s">
        <v>43</v>
      </c>
      <c r="E229" s="41" t="s">
        <v>1828</v>
      </c>
      <c r="F229" s="41" t="s">
        <v>68</v>
      </c>
      <c r="G229" s="41" t="s">
        <v>45</v>
      </c>
      <c r="H229" s="41" t="s">
        <v>46</v>
      </c>
      <c r="I229" s="41" t="s">
        <v>778</v>
      </c>
      <c r="J229" s="41" t="s">
        <v>779</v>
      </c>
      <c r="K229" s="41" t="s">
        <v>875</v>
      </c>
      <c r="L229" s="41" t="s">
        <v>876</v>
      </c>
      <c r="M229" s="41" t="s">
        <v>3</v>
      </c>
      <c r="N229" s="42" t="s">
        <v>51</v>
      </c>
      <c r="O229" s="41" t="s">
        <v>52</v>
      </c>
      <c r="P229" s="43">
        <v>68</v>
      </c>
      <c r="Q229" s="44">
        <f>VLOOKUP(B229,'[2]School Detailed Data'!A$11:CF$439,84,FALSE)</f>
        <v>69</v>
      </c>
      <c r="R229" s="45">
        <f>VLOOKUP(B229,'[2]School Detailed Data'!A$11:CF$440,84,FALSE)</f>
        <v>69</v>
      </c>
      <c r="S229" s="46">
        <v>69</v>
      </c>
      <c r="T229" s="47">
        <v>69</v>
      </c>
      <c r="U229" s="43">
        <v>0</v>
      </c>
      <c r="V229" s="44">
        <f>VLOOKUP(B229,'[2]School Detailed Data'!A$11:CJ$440,88,FALSE)</f>
        <v>1</v>
      </c>
      <c r="W229" s="45">
        <f>VLOOKUP(B229,'[2]Student Without BRN'!Z$2:AB$431,3,FALSE)</f>
        <v>0</v>
      </c>
      <c r="X229" s="46">
        <v>0</v>
      </c>
      <c r="Y229" s="47">
        <v>0</v>
      </c>
      <c r="Z229" s="43">
        <f t="shared" si="61"/>
        <v>68</v>
      </c>
      <c r="AA229" s="44">
        <f t="shared" si="61"/>
        <v>68</v>
      </c>
      <c r="AB229" s="45">
        <f t="shared" si="60"/>
        <v>69</v>
      </c>
      <c r="AC229" s="46">
        <f t="shared" si="60"/>
        <v>69</v>
      </c>
      <c r="AD229" s="47">
        <f t="shared" si="60"/>
        <v>69</v>
      </c>
      <c r="AE229" s="44">
        <f t="shared" si="64"/>
        <v>0</v>
      </c>
      <c r="AF229" s="45">
        <f t="shared" si="65"/>
        <v>1</v>
      </c>
      <c r="AG229" s="46">
        <f t="shared" si="66"/>
        <v>0</v>
      </c>
      <c r="AH229" s="47">
        <f t="shared" si="66"/>
        <v>0</v>
      </c>
      <c r="AI229" s="48">
        <v>8900</v>
      </c>
      <c r="AJ229" s="48">
        <f t="shared" si="67"/>
        <v>614100</v>
      </c>
      <c r="AK229" s="49">
        <f t="shared" si="59"/>
        <v>605200</v>
      </c>
      <c r="AL229" s="49">
        <f>VLOOKUP(B229,'[3]Tranche 1 Actual 2024'!$B$12:$S$367,18,FALSE)</f>
        <v>170880</v>
      </c>
      <c r="AM229" s="49">
        <f>VLOOKUP(B229,'[3]Tranche 2 Actual 2024'!$B$12:$U$343,20,FALSE)</f>
        <v>170880</v>
      </c>
      <c r="AN229" s="49">
        <f t="shared" si="68"/>
        <v>263440</v>
      </c>
      <c r="AO229" s="50">
        <f t="shared" si="75"/>
        <v>0</v>
      </c>
      <c r="AP229" s="51">
        <f t="shared" si="69"/>
        <v>8900</v>
      </c>
      <c r="AQ229" s="52">
        <f t="shared" si="70"/>
        <v>0</v>
      </c>
      <c r="AR229" s="47">
        <f t="shared" si="71"/>
        <v>0</v>
      </c>
      <c r="AS229" s="53">
        <f t="shared" si="72"/>
        <v>0</v>
      </c>
      <c r="AT229" s="49"/>
      <c r="AU229" s="49">
        <f t="shared" si="62"/>
        <v>263440</v>
      </c>
      <c r="AV229" s="54">
        <f t="shared" si="63"/>
        <v>263440</v>
      </c>
      <c r="AW229" s="55"/>
      <c r="AX229" s="56">
        <f t="shared" si="76"/>
        <v>8900</v>
      </c>
      <c r="AY229" s="57">
        <f t="shared" si="76"/>
        <v>0</v>
      </c>
      <c r="AZ229" s="47">
        <f t="shared" si="76"/>
        <v>0</v>
      </c>
      <c r="BA229" s="53">
        <f t="shared" si="76"/>
        <v>0</v>
      </c>
      <c r="BB229" s="81">
        <f t="shared" si="73"/>
        <v>614100</v>
      </c>
      <c r="BC229" s="58" t="s">
        <v>1825</v>
      </c>
    </row>
    <row r="230" spans="1:55" s="38" customFormat="1" ht="12.75" x14ac:dyDescent="0.2">
      <c r="A230" s="39">
        <f t="shared" si="74"/>
        <v>219</v>
      </c>
      <c r="B230" s="40" t="s">
        <v>877</v>
      </c>
      <c r="C230" s="41" t="s">
        <v>878</v>
      </c>
      <c r="D230" s="41" t="s">
        <v>43</v>
      </c>
      <c r="E230" s="41" t="s">
        <v>1840</v>
      </c>
      <c r="F230" s="41" t="s">
        <v>777</v>
      </c>
      <c r="G230" s="41" t="s">
        <v>58</v>
      </c>
      <c r="H230" s="41" t="s">
        <v>59</v>
      </c>
      <c r="I230" s="41" t="s">
        <v>778</v>
      </c>
      <c r="J230" s="41" t="s">
        <v>779</v>
      </c>
      <c r="K230" s="41" t="s">
        <v>879</v>
      </c>
      <c r="L230" s="41" t="s">
        <v>880</v>
      </c>
      <c r="M230" s="41" t="s">
        <v>3</v>
      </c>
      <c r="N230" s="42" t="s">
        <v>51</v>
      </c>
      <c r="O230" s="41" t="s">
        <v>52</v>
      </c>
      <c r="P230" s="43">
        <v>82</v>
      </c>
      <c r="Q230" s="44">
        <f>VLOOKUP(B230,'[2]School Detailed Data'!A$11:CF$439,84,FALSE)</f>
        <v>79</v>
      </c>
      <c r="R230" s="45">
        <f>VLOOKUP(B230,'[2]School Detailed Data'!A$11:CF$440,84,FALSE)</f>
        <v>79</v>
      </c>
      <c r="S230" s="46">
        <v>79</v>
      </c>
      <c r="T230" s="47">
        <v>79</v>
      </c>
      <c r="U230" s="43">
        <v>0</v>
      </c>
      <c r="V230" s="44">
        <f>VLOOKUP(B230,'[2]School Detailed Data'!A$11:CJ$440,88,FALSE)</f>
        <v>3</v>
      </c>
      <c r="W230" s="45">
        <f>VLOOKUP(B230,'[2]Student Without BRN'!Z$2:AB$431,3,FALSE)</f>
        <v>0</v>
      </c>
      <c r="X230" s="46">
        <v>0</v>
      </c>
      <c r="Y230" s="47">
        <v>0</v>
      </c>
      <c r="Z230" s="43">
        <f t="shared" si="61"/>
        <v>82</v>
      </c>
      <c r="AA230" s="44">
        <f t="shared" si="61"/>
        <v>76</v>
      </c>
      <c r="AB230" s="45">
        <f t="shared" si="60"/>
        <v>79</v>
      </c>
      <c r="AC230" s="46">
        <f t="shared" si="60"/>
        <v>79</v>
      </c>
      <c r="AD230" s="47">
        <f t="shared" si="60"/>
        <v>79</v>
      </c>
      <c r="AE230" s="44">
        <f t="shared" si="64"/>
        <v>-6</v>
      </c>
      <c r="AF230" s="45">
        <f t="shared" si="65"/>
        <v>-3</v>
      </c>
      <c r="AG230" s="46">
        <f t="shared" si="66"/>
        <v>0</v>
      </c>
      <c r="AH230" s="47">
        <f t="shared" si="66"/>
        <v>0</v>
      </c>
      <c r="AI230" s="48">
        <v>8900</v>
      </c>
      <c r="AJ230" s="48">
        <f t="shared" si="67"/>
        <v>703100</v>
      </c>
      <c r="AK230" s="49">
        <f t="shared" si="59"/>
        <v>729800</v>
      </c>
      <c r="AL230" s="49">
        <f>VLOOKUP(B230,'[3]Tranche 1 Actual 2024'!$B$12:$S$367,18,FALSE)</f>
        <v>213600</v>
      </c>
      <c r="AM230" s="49">
        <f>VLOOKUP(B230,'[3]Tranche 2 Actual 2024'!$B$12:$U$343,20,FALSE)</f>
        <v>213600</v>
      </c>
      <c r="AN230" s="49">
        <f t="shared" si="68"/>
        <v>302600</v>
      </c>
      <c r="AO230" s="50">
        <f t="shared" si="75"/>
        <v>-53400</v>
      </c>
      <c r="AP230" s="51">
        <f t="shared" si="69"/>
        <v>-26700</v>
      </c>
      <c r="AQ230" s="52">
        <f t="shared" si="70"/>
        <v>0</v>
      </c>
      <c r="AR230" s="47">
        <f t="shared" si="71"/>
        <v>0</v>
      </c>
      <c r="AS230" s="60">
        <f t="shared" si="72"/>
        <v>-26700</v>
      </c>
      <c r="AT230" s="49"/>
      <c r="AU230" s="49">
        <f t="shared" si="62"/>
        <v>302600</v>
      </c>
      <c r="AV230" s="54">
        <f t="shared" si="63"/>
        <v>302600</v>
      </c>
      <c r="AW230" s="55"/>
      <c r="AX230" s="56">
        <f t="shared" si="76"/>
        <v>0</v>
      </c>
      <c r="AY230" s="57">
        <f t="shared" si="76"/>
        <v>0</v>
      </c>
      <c r="AZ230" s="47">
        <f t="shared" si="76"/>
        <v>0</v>
      </c>
      <c r="BA230" s="53">
        <f t="shared" si="76"/>
        <v>0</v>
      </c>
      <c r="BB230" s="81">
        <f t="shared" si="73"/>
        <v>729800</v>
      </c>
      <c r="BC230" s="58" t="s">
        <v>1825</v>
      </c>
    </row>
    <row r="231" spans="1:55" s="38" customFormat="1" ht="12.75" x14ac:dyDescent="0.2">
      <c r="A231" s="39">
        <f t="shared" si="74"/>
        <v>220</v>
      </c>
      <c r="B231" s="40" t="s">
        <v>1060</v>
      </c>
      <c r="C231" s="41" t="s">
        <v>1061</v>
      </c>
      <c r="D231" s="41" t="s">
        <v>43</v>
      </c>
      <c r="E231" s="41" t="s">
        <v>1840</v>
      </c>
      <c r="F231" s="41" t="s">
        <v>777</v>
      </c>
      <c r="G231" s="41" t="s">
        <v>58</v>
      </c>
      <c r="H231" s="41" t="s">
        <v>59</v>
      </c>
      <c r="I231" s="41" t="s">
        <v>976</v>
      </c>
      <c r="J231" s="41" t="s">
        <v>779</v>
      </c>
      <c r="K231" s="41" t="s">
        <v>1062</v>
      </c>
      <c r="L231" s="41" t="s">
        <v>1063</v>
      </c>
      <c r="M231" s="41" t="s">
        <v>3</v>
      </c>
      <c r="N231" s="42" t="s">
        <v>51</v>
      </c>
      <c r="O231" s="41" t="s">
        <v>76</v>
      </c>
      <c r="P231" s="43">
        <v>82</v>
      </c>
      <c r="Q231" s="44">
        <f>VLOOKUP(B231,'[2]School Detailed Data'!A$11:CF$439,84,FALSE)</f>
        <v>82</v>
      </c>
      <c r="R231" s="45">
        <f>VLOOKUP(B231,'[2]School Detailed Data'!A$11:CF$440,84,FALSE)</f>
        <v>82</v>
      </c>
      <c r="S231" s="46">
        <v>82</v>
      </c>
      <c r="T231" s="47">
        <v>82</v>
      </c>
      <c r="U231" s="43">
        <v>0</v>
      </c>
      <c r="V231" s="44">
        <f>VLOOKUP(B231,'[2]School Detailed Data'!A$11:CJ$440,88,FALSE)</f>
        <v>11</v>
      </c>
      <c r="W231" s="45">
        <f>VLOOKUP(B231,'[2]Student Without BRN'!Z$2:AB$431,3,FALSE)</f>
        <v>0</v>
      </c>
      <c r="X231" s="46">
        <v>0</v>
      </c>
      <c r="Y231" s="47">
        <v>0</v>
      </c>
      <c r="Z231" s="43">
        <f t="shared" si="61"/>
        <v>82</v>
      </c>
      <c r="AA231" s="44">
        <f t="shared" si="61"/>
        <v>71</v>
      </c>
      <c r="AB231" s="45">
        <f t="shared" si="60"/>
        <v>82</v>
      </c>
      <c r="AC231" s="46">
        <f t="shared" si="60"/>
        <v>82</v>
      </c>
      <c r="AD231" s="47">
        <f t="shared" si="60"/>
        <v>82</v>
      </c>
      <c r="AE231" s="44">
        <f t="shared" si="64"/>
        <v>-11</v>
      </c>
      <c r="AF231" s="45">
        <f t="shared" si="65"/>
        <v>0</v>
      </c>
      <c r="AG231" s="46">
        <f t="shared" si="66"/>
        <v>0</v>
      </c>
      <c r="AH231" s="47">
        <f t="shared" si="66"/>
        <v>0</v>
      </c>
      <c r="AI231" s="48">
        <v>8900</v>
      </c>
      <c r="AJ231" s="48">
        <f t="shared" si="67"/>
        <v>729800</v>
      </c>
      <c r="AK231" s="49">
        <f t="shared" ref="AK231:AK294" si="77">Z231*AI231</f>
        <v>729800</v>
      </c>
      <c r="AL231" s="49">
        <f>VLOOKUP(B231,'[3]Tranche 1 Actual 2024'!$B$12:$S$367,18,FALSE)</f>
        <v>216270</v>
      </c>
      <c r="AM231" s="49">
        <f>VLOOKUP(B231,'[3]Tranche 2 Actual 2024'!$B$12:$U$343,20,FALSE)</f>
        <v>216270</v>
      </c>
      <c r="AN231" s="49">
        <f t="shared" si="68"/>
        <v>297260</v>
      </c>
      <c r="AO231" s="50">
        <f t="shared" si="75"/>
        <v>-97900</v>
      </c>
      <c r="AP231" s="51">
        <f t="shared" si="69"/>
        <v>0</v>
      </c>
      <c r="AQ231" s="52">
        <f t="shared" si="70"/>
        <v>0</v>
      </c>
      <c r="AR231" s="47">
        <f t="shared" si="71"/>
        <v>0</v>
      </c>
      <c r="AS231" s="53">
        <f t="shared" si="72"/>
        <v>0</v>
      </c>
      <c r="AT231" s="49"/>
      <c r="AU231" s="49">
        <f t="shared" si="62"/>
        <v>297260</v>
      </c>
      <c r="AV231" s="54">
        <f t="shared" si="63"/>
        <v>297260</v>
      </c>
      <c r="AW231" s="55"/>
      <c r="AX231" s="56">
        <f t="shared" si="76"/>
        <v>0</v>
      </c>
      <c r="AY231" s="57">
        <f t="shared" si="76"/>
        <v>0</v>
      </c>
      <c r="AZ231" s="47">
        <f t="shared" si="76"/>
        <v>0</v>
      </c>
      <c r="BA231" s="53">
        <f t="shared" si="76"/>
        <v>0</v>
      </c>
      <c r="BB231" s="81">
        <f t="shared" si="73"/>
        <v>729800</v>
      </c>
      <c r="BC231" s="58" t="s">
        <v>1825</v>
      </c>
    </row>
    <row r="232" spans="1:55" s="38" customFormat="1" ht="12.75" x14ac:dyDescent="0.2">
      <c r="A232" s="39">
        <f t="shared" si="74"/>
        <v>221</v>
      </c>
      <c r="B232" s="59" t="s">
        <v>1064</v>
      </c>
      <c r="C232" s="41" t="s">
        <v>1065</v>
      </c>
      <c r="D232" s="41" t="s">
        <v>43</v>
      </c>
      <c r="E232" s="41" t="s">
        <v>1840</v>
      </c>
      <c r="F232" s="41" t="s">
        <v>777</v>
      </c>
      <c r="G232" s="41" t="s">
        <v>58</v>
      </c>
      <c r="H232" s="41" t="s">
        <v>59</v>
      </c>
      <c r="I232" s="41" t="s">
        <v>976</v>
      </c>
      <c r="J232" s="41" t="s">
        <v>779</v>
      </c>
      <c r="K232" s="41" t="s">
        <v>1066</v>
      </c>
      <c r="L232" s="41" t="s">
        <v>1067</v>
      </c>
      <c r="M232" s="41" t="s">
        <v>3</v>
      </c>
      <c r="N232" s="42" t="s">
        <v>51</v>
      </c>
      <c r="O232" s="41" t="s">
        <v>52</v>
      </c>
      <c r="P232" s="43">
        <v>41</v>
      </c>
      <c r="Q232" s="44">
        <f>VLOOKUP(B232,'[2]School Detailed Data'!A$11:CF$439,84,FALSE)</f>
        <v>40</v>
      </c>
      <c r="R232" s="45">
        <f>VLOOKUP(B232,'[2]School Detailed Data'!A$11:CF$440,84,FALSE)</f>
        <v>40</v>
      </c>
      <c r="S232" s="46">
        <v>40</v>
      </c>
      <c r="T232" s="47">
        <v>40</v>
      </c>
      <c r="U232" s="43">
        <v>0</v>
      </c>
      <c r="V232" s="44">
        <f>VLOOKUP(B232,'[2]School Detailed Data'!A$11:CJ$440,88,FALSE)</f>
        <v>12</v>
      </c>
      <c r="W232" s="45">
        <f>VLOOKUP(B232,'[2]Student Without BRN'!Z$2:AB$431,3,FALSE)</f>
        <v>0</v>
      </c>
      <c r="X232" s="46">
        <v>0</v>
      </c>
      <c r="Y232" s="47">
        <v>0</v>
      </c>
      <c r="Z232" s="43">
        <f t="shared" si="61"/>
        <v>41</v>
      </c>
      <c r="AA232" s="44">
        <f t="shared" si="61"/>
        <v>28</v>
      </c>
      <c r="AB232" s="45">
        <f t="shared" si="60"/>
        <v>40</v>
      </c>
      <c r="AC232" s="46">
        <f t="shared" si="60"/>
        <v>40</v>
      </c>
      <c r="AD232" s="47">
        <f t="shared" si="60"/>
        <v>40</v>
      </c>
      <c r="AE232" s="44">
        <f t="shared" si="64"/>
        <v>-13</v>
      </c>
      <c r="AF232" s="45">
        <f t="shared" si="65"/>
        <v>-1</v>
      </c>
      <c r="AG232" s="46">
        <f t="shared" si="66"/>
        <v>0</v>
      </c>
      <c r="AH232" s="47">
        <f t="shared" si="66"/>
        <v>0</v>
      </c>
      <c r="AI232" s="48">
        <v>8900</v>
      </c>
      <c r="AJ232" s="48">
        <f t="shared" si="67"/>
        <v>356000</v>
      </c>
      <c r="AK232" s="49">
        <f t="shared" si="77"/>
        <v>364900</v>
      </c>
      <c r="AL232" s="49">
        <f>VLOOKUP(B232,'[3]Tranche 1 Actual 2024'!$B$12:$S$367,18,FALSE)</f>
        <v>120150</v>
      </c>
      <c r="AM232" s="49">
        <f>VLOOKUP(B232,'[3]Tranche 2 Actual 2024'!$B$12:$U$343,20,FALSE)</f>
        <v>120150</v>
      </c>
      <c r="AN232" s="49">
        <f t="shared" si="68"/>
        <v>124600</v>
      </c>
      <c r="AO232" s="50">
        <f t="shared" si="75"/>
        <v>-115700</v>
      </c>
      <c r="AP232" s="51">
        <f t="shared" si="69"/>
        <v>-8900</v>
      </c>
      <c r="AQ232" s="52">
        <f t="shared" si="70"/>
        <v>0</v>
      </c>
      <c r="AR232" s="47">
        <f t="shared" si="71"/>
        <v>0</v>
      </c>
      <c r="AS232" s="60">
        <f t="shared" si="72"/>
        <v>-8900</v>
      </c>
      <c r="AT232" s="49"/>
      <c r="AU232" s="49">
        <f t="shared" si="62"/>
        <v>124600</v>
      </c>
      <c r="AV232" s="54">
        <f t="shared" si="63"/>
        <v>124600</v>
      </c>
      <c r="AW232" s="55"/>
      <c r="AX232" s="56">
        <f t="shared" si="76"/>
        <v>0</v>
      </c>
      <c r="AY232" s="57">
        <f t="shared" si="76"/>
        <v>0</v>
      </c>
      <c r="AZ232" s="47">
        <f t="shared" si="76"/>
        <v>0</v>
      </c>
      <c r="BA232" s="53">
        <f t="shared" si="76"/>
        <v>0</v>
      </c>
      <c r="BB232" s="81">
        <f t="shared" si="73"/>
        <v>364900</v>
      </c>
      <c r="BC232" s="58" t="s">
        <v>1825</v>
      </c>
    </row>
    <row r="233" spans="1:55" s="38" customFormat="1" ht="12.75" x14ac:dyDescent="0.2">
      <c r="A233" s="39">
        <f t="shared" si="74"/>
        <v>222</v>
      </c>
      <c r="B233" s="59" t="s">
        <v>881</v>
      </c>
      <c r="C233" s="41" t="s">
        <v>882</v>
      </c>
      <c r="D233" s="41" t="s">
        <v>43</v>
      </c>
      <c r="E233" s="41" t="s">
        <v>1840</v>
      </c>
      <c r="F233" s="41" t="s">
        <v>777</v>
      </c>
      <c r="G233" s="41" t="s">
        <v>58</v>
      </c>
      <c r="H233" s="41" t="s">
        <v>59</v>
      </c>
      <c r="I233" s="41" t="s">
        <v>778</v>
      </c>
      <c r="J233" s="41" t="s">
        <v>779</v>
      </c>
      <c r="K233" s="41" t="s">
        <v>883</v>
      </c>
      <c r="L233" s="41" t="s">
        <v>884</v>
      </c>
      <c r="M233" s="41" t="s">
        <v>3</v>
      </c>
      <c r="N233" s="42" t="s">
        <v>51</v>
      </c>
      <c r="O233" s="41" t="s">
        <v>52</v>
      </c>
      <c r="P233" s="43">
        <v>39</v>
      </c>
      <c r="Q233" s="44">
        <f>VLOOKUP(B233,'[2]School Detailed Data'!A$11:CF$439,84,FALSE)</f>
        <v>39</v>
      </c>
      <c r="R233" s="45">
        <f>VLOOKUP(B233,'[2]School Detailed Data'!A$11:CF$440,84,FALSE)</f>
        <v>39</v>
      </c>
      <c r="S233" s="46">
        <v>39</v>
      </c>
      <c r="T233" s="47">
        <v>39</v>
      </c>
      <c r="U233" s="43">
        <v>0</v>
      </c>
      <c r="V233" s="44">
        <f>VLOOKUP(B233,'[2]School Detailed Data'!A$11:CJ$440,88,FALSE)</f>
        <v>9</v>
      </c>
      <c r="W233" s="45">
        <f>VLOOKUP(B233,'[2]Student Without BRN'!Z$2:AB$431,3,FALSE)</f>
        <v>0</v>
      </c>
      <c r="X233" s="46">
        <v>0</v>
      </c>
      <c r="Y233" s="47">
        <v>0</v>
      </c>
      <c r="Z233" s="43">
        <f t="shared" si="61"/>
        <v>39</v>
      </c>
      <c r="AA233" s="44">
        <f t="shared" si="61"/>
        <v>30</v>
      </c>
      <c r="AB233" s="45">
        <f t="shared" si="60"/>
        <v>39</v>
      </c>
      <c r="AC233" s="46">
        <f t="shared" si="60"/>
        <v>39</v>
      </c>
      <c r="AD233" s="47">
        <f t="shared" si="60"/>
        <v>39</v>
      </c>
      <c r="AE233" s="44">
        <f t="shared" si="64"/>
        <v>-9</v>
      </c>
      <c r="AF233" s="45">
        <f t="shared" si="65"/>
        <v>0</v>
      </c>
      <c r="AG233" s="46">
        <f t="shared" si="66"/>
        <v>0</v>
      </c>
      <c r="AH233" s="47">
        <f t="shared" si="66"/>
        <v>0</v>
      </c>
      <c r="AI233" s="48">
        <v>8900</v>
      </c>
      <c r="AJ233" s="48">
        <f t="shared" si="67"/>
        <v>347100</v>
      </c>
      <c r="AK233" s="49">
        <f t="shared" si="77"/>
        <v>347100</v>
      </c>
      <c r="AL233" s="49">
        <f>VLOOKUP(B233,'[3]Tranche 1 Actual 2024'!$B$12:$S$367,18,FALSE)</f>
        <v>101460</v>
      </c>
      <c r="AM233" s="49">
        <f>VLOOKUP(B233,'[3]Tranche 2 Actual 2024'!$B$12:$U$343,20,FALSE)</f>
        <v>101460</v>
      </c>
      <c r="AN233" s="49">
        <f t="shared" si="68"/>
        <v>144180</v>
      </c>
      <c r="AO233" s="50">
        <f t="shared" si="75"/>
        <v>-80100</v>
      </c>
      <c r="AP233" s="51">
        <f t="shared" si="69"/>
        <v>0</v>
      </c>
      <c r="AQ233" s="52">
        <f t="shared" si="70"/>
        <v>0</v>
      </c>
      <c r="AR233" s="47">
        <f t="shared" si="71"/>
        <v>0</v>
      </c>
      <c r="AS233" s="53">
        <f t="shared" si="72"/>
        <v>0</v>
      </c>
      <c r="AT233" s="49"/>
      <c r="AU233" s="49">
        <f t="shared" si="62"/>
        <v>144180</v>
      </c>
      <c r="AV233" s="54">
        <f t="shared" si="63"/>
        <v>144180</v>
      </c>
      <c r="AW233" s="55"/>
      <c r="AX233" s="56">
        <f t="shared" si="76"/>
        <v>0</v>
      </c>
      <c r="AY233" s="57">
        <f t="shared" si="76"/>
        <v>0</v>
      </c>
      <c r="AZ233" s="47">
        <f t="shared" si="76"/>
        <v>0</v>
      </c>
      <c r="BA233" s="53">
        <f t="shared" si="76"/>
        <v>0</v>
      </c>
      <c r="BB233" s="81">
        <f t="shared" si="73"/>
        <v>347100</v>
      </c>
      <c r="BC233" s="58" t="s">
        <v>1825</v>
      </c>
    </row>
    <row r="234" spans="1:55" s="38" customFormat="1" ht="12.75" x14ac:dyDescent="0.2">
      <c r="A234" s="39">
        <f t="shared" si="74"/>
        <v>223</v>
      </c>
      <c r="B234" s="40" t="s">
        <v>885</v>
      </c>
      <c r="C234" s="41" t="s">
        <v>886</v>
      </c>
      <c r="D234" s="41" t="s">
        <v>56</v>
      </c>
      <c r="E234" s="41" t="s">
        <v>1834</v>
      </c>
      <c r="F234" s="41" t="s">
        <v>304</v>
      </c>
      <c r="G234" s="41" t="s">
        <v>45</v>
      </c>
      <c r="H234" s="41" t="s">
        <v>46</v>
      </c>
      <c r="I234" s="41" t="s">
        <v>778</v>
      </c>
      <c r="J234" s="41" t="s">
        <v>779</v>
      </c>
      <c r="K234" s="41" t="s">
        <v>887</v>
      </c>
      <c r="L234" s="41" t="s">
        <v>888</v>
      </c>
      <c r="M234" s="41" t="s">
        <v>3</v>
      </c>
      <c r="N234" s="42" t="s">
        <v>51</v>
      </c>
      <c r="O234" s="41" t="s">
        <v>52</v>
      </c>
      <c r="P234" s="43">
        <v>48</v>
      </c>
      <c r="Q234" s="44">
        <f>VLOOKUP(B234,'[2]School Detailed Data'!A$11:CF$439,84,FALSE)</f>
        <v>48</v>
      </c>
      <c r="R234" s="45">
        <f>VLOOKUP(B234,'[2]School Detailed Data'!A$11:CF$440,84,FALSE)</f>
        <v>48</v>
      </c>
      <c r="S234" s="46">
        <v>48</v>
      </c>
      <c r="T234" s="47">
        <v>48</v>
      </c>
      <c r="U234" s="43">
        <v>0</v>
      </c>
      <c r="V234" s="44">
        <f>VLOOKUP(B234,'[2]School Detailed Data'!A$11:CJ$440,88,FALSE)</f>
        <v>6</v>
      </c>
      <c r="W234" s="45">
        <f>VLOOKUP(B234,'[2]Student Without BRN'!Z$2:AB$431,3,FALSE)</f>
        <v>0</v>
      </c>
      <c r="X234" s="46">
        <v>0</v>
      </c>
      <c r="Y234" s="47">
        <v>0</v>
      </c>
      <c r="Z234" s="43">
        <f t="shared" si="61"/>
        <v>48</v>
      </c>
      <c r="AA234" s="44">
        <f t="shared" si="61"/>
        <v>42</v>
      </c>
      <c r="AB234" s="45">
        <f t="shared" si="60"/>
        <v>48</v>
      </c>
      <c r="AC234" s="46">
        <f t="shared" si="60"/>
        <v>48</v>
      </c>
      <c r="AD234" s="47">
        <f t="shared" si="60"/>
        <v>48</v>
      </c>
      <c r="AE234" s="44">
        <f t="shared" si="64"/>
        <v>-6</v>
      </c>
      <c r="AF234" s="45">
        <f t="shared" si="65"/>
        <v>0</v>
      </c>
      <c r="AG234" s="46">
        <f t="shared" si="66"/>
        <v>0</v>
      </c>
      <c r="AH234" s="47">
        <f t="shared" si="66"/>
        <v>0</v>
      </c>
      <c r="AI234" s="48">
        <v>8900</v>
      </c>
      <c r="AJ234" s="48">
        <f t="shared" si="67"/>
        <v>427200</v>
      </c>
      <c r="AK234" s="49">
        <f t="shared" si="77"/>
        <v>427200</v>
      </c>
      <c r="AL234" s="49">
        <f>VLOOKUP(B234,'[3]Tranche 1 Actual 2024'!$B$12:$S$367,18,FALSE)</f>
        <v>146850</v>
      </c>
      <c r="AM234" s="49">
        <f>VLOOKUP(B234,'[3]Tranche 2 Actual 2024'!$B$12:$U$343,20,FALSE)</f>
        <v>146850</v>
      </c>
      <c r="AN234" s="49">
        <f t="shared" si="68"/>
        <v>133500</v>
      </c>
      <c r="AO234" s="50">
        <f t="shared" si="75"/>
        <v>-53400</v>
      </c>
      <c r="AP234" s="51">
        <f t="shared" si="69"/>
        <v>0</v>
      </c>
      <c r="AQ234" s="52">
        <f t="shared" si="70"/>
        <v>0</v>
      </c>
      <c r="AR234" s="47">
        <f t="shared" si="71"/>
        <v>0</v>
      </c>
      <c r="AS234" s="53">
        <f t="shared" si="72"/>
        <v>0</v>
      </c>
      <c r="AT234" s="49"/>
      <c r="AU234" s="49">
        <f t="shared" si="62"/>
        <v>133500</v>
      </c>
      <c r="AV234" s="54">
        <f t="shared" si="63"/>
        <v>133500</v>
      </c>
      <c r="AW234" s="55"/>
      <c r="AX234" s="56">
        <f t="shared" si="76"/>
        <v>0</v>
      </c>
      <c r="AY234" s="57">
        <f t="shared" si="76"/>
        <v>0</v>
      </c>
      <c r="AZ234" s="47">
        <f t="shared" si="76"/>
        <v>0</v>
      </c>
      <c r="BA234" s="53">
        <f t="shared" si="76"/>
        <v>0</v>
      </c>
      <c r="BB234" s="81">
        <f t="shared" si="73"/>
        <v>427200</v>
      </c>
      <c r="BC234" s="58" t="s">
        <v>1825</v>
      </c>
    </row>
    <row r="235" spans="1:55" s="38" customFormat="1" ht="12.75" x14ac:dyDescent="0.2">
      <c r="A235" s="39">
        <f t="shared" si="74"/>
        <v>224</v>
      </c>
      <c r="B235" s="59" t="s">
        <v>1002</v>
      </c>
      <c r="C235" s="41" t="s">
        <v>1003</v>
      </c>
      <c r="D235" s="41" t="s">
        <v>43</v>
      </c>
      <c r="E235" s="41" t="s">
        <v>1840</v>
      </c>
      <c r="F235" s="41" t="s">
        <v>777</v>
      </c>
      <c r="G235" s="41" t="s">
        <v>58</v>
      </c>
      <c r="H235" s="41" t="s">
        <v>59</v>
      </c>
      <c r="I235" s="41" t="s">
        <v>1004</v>
      </c>
      <c r="J235" s="41" t="s">
        <v>779</v>
      </c>
      <c r="K235" s="41" t="s">
        <v>1005</v>
      </c>
      <c r="L235" s="41" t="s">
        <v>1006</v>
      </c>
      <c r="M235" s="41" t="s">
        <v>3</v>
      </c>
      <c r="N235" s="42" t="s">
        <v>51</v>
      </c>
      <c r="O235" s="41" t="s">
        <v>52</v>
      </c>
      <c r="P235" s="43">
        <v>65</v>
      </c>
      <c r="Q235" s="44">
        <f>VLOOKUP(B235,'[2]School Detailed Data'!A$11:CF$439,84,FALSE)</f>
        <v>65</v>
      </c>
      <c r="R235" s="45">
        <f>VLOOKUP(B235,'[2]School Detailed Data'!A$11:CF$440,84,FALSE)</f>
        <v>65</v>
      </c>
      <c r="S235" s="46">
        <v>65</v>
      </c>
      <c r="T235" s="47">
        <v>65</v>
      </c>
      <c r="U235" s="43">
        <v>5</v>
      </c>
      <c r="V235" s="44">
        <f>VLOOKUP(B235,'[2]School Detailed Data'!A$11:CJ$440,88,FALSE)</f>
        <v>8</v>
      </c>
      <c r="W235" s="45">
        <f>VLOOKUP(B235,'[2]Student Without BRN'!Z$2:AB$431,3,FALSE)</f>
        <v>5</v>
      </c>
      <c r="X235" s="46">
        <v>4</v>
      </c>
      <c r="Y235" s="47">
        <v>4</v>
      </c>
      <c r="Z235" s="43">
        <f t="shared" si="61"/>
        <v>60</v>
      </c>
      <c r="AA235" s="44">
        <f t="shared" si="61"/>
        <v>57</v>
      </c>
      <c r="AB235" s="45">
        <f t="shared" si="60"/>
        <v>60</v>
      </c>
      <c r="AC235" s="46">
        <f t="shared" si="60"/>
        <v>61</v>
      </c>
      <c r="AD235" s="47">
        <f t="shared" si="60"/>
        <v>61</v>
      </c>
      <c r="AE235" s="44">
        <f t="shared" si="64"/>
        <v>-3</v>
      </c>
      <c r="AF235" s="45">
        <f t="shared" si="65"/>
        <v>0</v>
      </c>
      <c r="AG235" s="46">
        <f t="shared" si="66"/>
        <v>1</v>
      </c>
      <c r="AH235" s="47">
        <f t="shared" si="66"/>
        <v>0</v>
      </c>
      <c r="AI235" s="48">
        <v>8900</v>
      </c>
      <c r="AJ235" s="48">
        <f t="shared" si="67"/>
        <v>578500</v>
      </c>
      <c r="AK235" s="49">
        <f t="shared" si="77"/>
        <v>534000</v>
      </c>
      <c r="AL235" s="49">
        <f>VLOOKUP(B235,'[3]Tranche 1 Actual 2024'!$B$12:$S$367,18,FALSE)</f>
        <v>165540</v>
      </c>
      <c r="AM235" s="49">
        <f>VLOOKUP(B235,'[3]Tranche 2 Actual 2024'!$B$12:$U$343,20,FALSE)</f>
        <v>165540</v>
      </c>
      <c r="AN235" s="49">
        <f t="shared" si="68"/>
        <v>202920</v>
      </c>
      <c r="AO235" s="50">
        <f t="shared" si="75"/>
        <v>-26700</v>
      </c>
      <c r="AP235" s="51">
        <f t="shared" si="69"/>
        <v>0</v>
      </c>
      <c r="AQ235" s="52">
        <f t="shared" si="70"/>
        <v>8900</v>
      </c>
      <c r="AR235" s="47">
        <f t="shared" si="71"/>
        <v>0</v>
      </c>
      <c r="AS235" s="53">
        <f t="shared" si="72"/>
        <v>35600</v>
      </c>
      <c r="AT235" s="49"/>
      <c r="AU235" s="49">
        <f t="shared" si="62"/>
        <v>202920</v>
      </c>
      <c r="AV235" s="54">
        <f t="shared" si="63"/>
        <v>202920</v>
      </c>
      <c r="AW235" s="55"/>
      <c r="AX235" s="56">
        <f t="shared" si="76"/>
        <v>0</v>
      </c>
      <c r="AY235" s="57">
        <f t="shared" si="76"/>
        <v>8900</v>
      </c>
      <c r="AZ235" s="47">
        <f t="shared" si="76"/>
        <v>0</v>
      </c>
      <c r="BA235" s="53">
        <f t="shared" si="76"/>
        <v>35600</v>
      </c>
      <c r="BB235" s="81">
        <f t="shared" si="73"/>
        <v>578500</v>
      </c>
      <c r="BC235" s="58" t="s">
        <v>1825</v>
      </c>
    </row>
    <row r="236" spans="1:55" s="38" customFormat="1" ht="12.75" x14ac:dyDescent="0.2">
      <c r="A236" s="39">
        <f t="shared" si="74"/>
        <v>225</v>
      </c>
      <c r="B236" s="59" t="s">
        <v>889</v>
      </c>
      <c r="C236" s="41" t="s">
        <v>890</v>
      </c>
      <c r="D236" s="41" t="s">
        <v>43</v>
      </c>
      <c r="E236" s="41" t="s">
        <v>1840</v>
      </c>
      <c r="F236" s="41" t="s">
        <v>777</v>
      </c>
      <c r="G236" s="41" t="s">
        <v>58</v>
      </c>
      <c r="H236" s="41" t="s">
        <v>59</v>
      </c>
      <c r="I236" s="41" t="s">
        <v>778</v>
      </c>
      <c r="J236" s="41" t="s">
        <v>779</v>
      </c>
      <c r="K236" s="41" t="s">
        <v>891</v>
      </c>
      <c r="L236" s="41" t="s">
        <v>892</v>
      </c>
      <c r="M236" s="41" t="s">
        <v>3</v>
      </c>
      <c r="N236" s="42" t="s">
        <v>51</v>
      </c>
      <c r="O236" s="41" t="s">
        <v>52</v>
      </c>
      <c r="P236" s="43">
        <v>253</v>
      </c>
      <c r="Q236" s="44">
        <f>VLOOKUP(B236,'[2]School Detailed Data'!A$11:CF$439,84,FALSE)</f>
        <v>253</v>
      </c>
      <c r="R236" s="45">
        <f>VLOOKUP(B236,'[2]School Detailed Data'!A$11:CF$440,84,FALSE)</f>
        <v>253</v>
      </c>
      <c r="S236" s="46">
        <v>253</v>
      </c>
      <c r="T236" s="47">
        <v>253</v>
      </c>
      <c r="U236" s="43">
        <v>0</v>
      </c>
      <c r="V236" s="44">
        <f>VLOOKUP(B236,'[2]School Detailed Data'!A$11:CJ$440,88,FALSE)</f>
        <v>28</v>
      </c>
      <c r="W236" s="45">
        <f>VLOOKUP(B236,'[2]Student Without BRN'!Z$2:AB$431,3,FALSE)</f>
        <v>0</v>
      </c>
      <c r="X236" s="46">
        <v>0</v>
      </c>
      <c r="Y236" s="47">
        <v>0</v>
      </c>
      <c r="Z236" s="43">
        <f t="shared" si="61"/>
        <v>253</v>
      </c>
      <c r="AA236" s="44">
        <f t="shared" si="61"/>
        <v>225</v>
      </c>
      <c r="AB236" s="45">
        <f t="shared" si="60"/>
        <v>253</v>
      </c>
      <c r="AC236" s="46">
        <f t="shared" si="60"/>
        <v>253</v>
      </c>
      <c r="AD236" s="47">
        <f t="shared" si="60"/>
        <v>253</v>
      </c>
      <c r="AE236" s="44">
        <f t="shared" si="64"/>
        <v>-28</v>
      </c>
      <c r="AF236" s="45">
        <f t="shared" si="65"/>
        <v>0</v>
      </c>
      <c r="AG236" s="46">
        <f t="shared" si="66"/>
        <v>0</v>
      </c>
      <c r="AH236" s="47">
        <f t="shared" si="66"/>
        <v>0</v>
      </c>
      <c r="AI236" s="48">
        <v>8900</v>
      </c>
      <c r="AJ236" s="48">
        <f t="shared" si="67"/>
        <v>2251700</v>
      </c>
      <c r="AK236" s="49">
        <f t="shared" si="77"/>
        <v>2251700</v>
      </c>
      <c r="AL236" s="49">
        <f>VLOOKUP(B236,'[3]Tranche 1 Actual 2024'!$B$12:$S$367,18,FALSE)</f>
        <v>680850</v>
      </c>
      <c r="AM236" s="49">
        <f>VLOOKUP(B236,'[3]Tranche 2 Actual 2024'!$B$12:$U$343,20,FALSE)</f>
        <v>680850</v>
      </c>
      <c r="AN236" s="49">
        <f t="shared" si="68"/>
        <v>890000</v>
      </c>
      <c r="AO236" s="50">
        <f t="shared" si="75"/>
        <v>-249200</v>
      </c>
      <c r="AP236" s="51">
        <f t="shared" si="69"/>
        <v>0</v>
      </c>
      <c r="AQ236" s="52">
        <f t="shared" si="70"/>
        <v>0</v>
      </c>
      <c r="AR236" s="47">
        <f t="shared" si="71"/>
        <v>0</v>
      </c>
      <c r="AS236" s="53">
        <f t="shared" si="72"/>
        <v>0</v>
      </c>
      <c r="AT236" s="49"/>
      <c r="AU236" s="49">
        <f t="shared" si="62"/>
        <v>890000</v>
      </c>
      <c r="AV236" s="54">
        <f t="shared" si="63"/>
        <v>890000</v>
      </c>
      <c r="AW236" s="55"/>
      <c r="AX236" s="56">
        <f t="shared" si="76"/>
        <v>0</v>
      </c>
      <c r="AY236" s="57">
        <f t="shared" si="76"/>
        <v>0</v>
      </c>
      <c r="AZ236" s="47">
        <f t="shared" si="76"/>
        <v>0</v>
      </c>
      <c r="BA236" s="53">
        <f t="shared" si="76"/>
        <v>0</v>
      </c>
      <c r="BB236" s="81">
        <f t="shared" si="73"/>
        <v>2251700</v>
      </c>
      <c r="BC236" s="58" t="s">
        <v>1825</v>
      </c>
    </row>
    <row r="237" spans="1:55" s="38" customFormat="1" ht="12.75" x14ac:dyDescent="0.2">
      <c r="A237" s="39">
        <f t="shared" si="74"/>
        <v>226</v>
      </c>
      <c r="B237" s="40" t="s">
        <v>893</v>
      </c>
      <c r="C237" s="41" t="s">
        <v>894</v>
      </c>
      <c r="D237" s="41" t="s">
        <v>56</v>
      </c>
      <c r="E237" s="41" t="s">
        <v>1840</v>
      </c>
      <c r="F237" s="41" t="s">
        <v>777</v>
      </c>
      <c r="G237" s="41" t="s">
        <v>58</v>
      </c>
      <c r="H237" s="41" t="s">
        <v>59</v>
      </c>
      <c r="I237" s="41" t="s">
        <v>778</v>
      </c>
      <c r="J237" s="41" t="s">
        <v>779</v>
      </c>
      <c r="K237" s="41" t="s">
        <v>895</v>
      </c>
      <c r="L237" s="41" t="s">
        <v>896</v>
      </c>
      <c r="M237" s="41" t="s">
        <v>3</v>
      </c>
      <c r="N237" s="42" t="s">
        <v>51</v>
      </c>
      <c r="O237" s="41" t="s">
        <v>52</v>
      </c>
      <c r="P237" s="43">
        <v>219</v>
      </c>
      <c r="Q237" s="44">
        <f>VLOOKUP(B237,'[2]School Detailed Data'!A$11:CF$439,84,FALSE)</f>
        <v>219</v>
      </c>
      <c r="R237" s="45">
        <f>VLOOKUP(B237,'[2]School Detailed Data'!A$11:CF$440,84,FALSE)</f>
        <v>219</v>
      </c>
      <c r="S237" s="46">
        <v>219</v>
      </c>
      <c r="T237" s="47">
        <v>219</v>
      </c>
      <c r="U237" s="43">
        <v>0</v>
      </c>
      <c r="V237" s="44">
        <f>VLOOKUP(B237,'[2]School Detailed Data'!A$11:CJ$440,88,FALSE)</f>
        <v>22</v>
      </c>
      <c r="W237" s="45">
        <f>VLOOKUP(B237,'[2]Student Without BRN'!Z$2:AB$431,3,FALSE)</f>
        <v>0</v>
      </c>
      <c r="X237" s="46">
        <v>0</v>
      </c>
      <c r="Y237" s="47">
        <v>0</v>
      </c>
      <c r="Z237" s="43">
        <f t="shared" si="61"/>
        <v>219</v>
      </c>
      <c r="AA237" s="44">
        <f t="shared" si="61"/>
        <v>197</v>
      </c>
      <c r="AB237" s="45">
        <f t="shared" si="60"/>
        <v>219</v>
      </c>
      <c r="AC237" s="46">
        <f t="shared" si="60"/>
        <v>219</v>
      </c>
      <c r="AD237" s="47">
        <f t="shared" si="60"/>
        <v>219</v>
      </c>
      <c r="AE237" s="44">
        <f t="shared" si="64"/>
        <v>-22</v>
      </c>
      <c r="AF237" s="45">
        <f t="shared" si="65"/>
        <v>0</v>
      </c>
      <c r="AG237" s="46">
        <f t="shared" si="66"/>
        <v>0</v>
      </c>
      <c r="AH237" s="47">
        <f t="shared" si="66"/>
        <v>0</v>
      </c>
      <c r="AI237" s="48">
        <v>8900</v>
      </c>
      <c r="AJ237" s="48">
        <f t="shared" si="67"/>
        <v>1949100</v>
      </c>
      <c r="AK237" s="49">
        <f t="shared" si="77"/>
        <v>1949100</v>
      </c>
      <c r="AL237" s="49">
        <f>VLOOKUP(B237,'[3]Tranche 1 Actual 2024'!$B$12:$S$367,18,FALSE)</f>
        <v>574050</v>
      </c>
      <c r="AM237" s="49">
        <f>VLOOKUP(B237,'[3]Tranche 2 Actual 2024'!$B$12:$U$343,20,FALSE)</f>
        <v>574050</v>
      </c>
      <c r="AN237" s="49">
        <f t="shared" si="68"/>
        <v>801000</v>
      </c>
      <c r="AO237" s="50">
        <f t="shared" si="75"/>
        <v>-195800</v>
      </c>
      <c r="AP237" s="51">
        <f t="shared" si="69"/>
        <v>0</v>
      </c>
      <c r="AQ237" s="52">
        <f t="shared" si="70"/>
        <v>0</v>
      </c>
      <c r="AR237" s="47">
        <f t="shared" si="71"/>
        <v>0</v>
      </c>
      <c r="AS237" s="53">
        <f t="shared" si="72"/>
        <v>0</v>
      </c>
      <c r="AT237" s="49"/>
      <c r="AU237" s="49">
        <f t="shared" si="62"/>
        <v>801000</v>
      </c>
      <c r="AV237" s="54">
        <f t="shared" si="63"/>
        <v>801000</v>
      </c>
      <c r="AW237" s="55"/>
      <c r="AX237" s="56">
        <f t="shared" si="76"/>
        <v>0</v>
      </c>
      <c r="AY237" s="57">
        <f t="shared" si="76"/>
        <v>0</v>
      </c>
      <c r="AZ237" s="47">
        <f t="shared" si="76"/>
        <v>0</v>
      </c>
      <c r="BA237" s="53">
        <f t="shared" si="76"/>
        <v>0</v>
      </c>
      <c r="BB237" s="81">
        <f t="shared" si="73"/>
        <v>1949100</v>
      </c>
      <c r="BC237" s="58" t="s">
        <v>1825</v>
      </c>
    </row>
    <row r="238" spans="1:55" s="38" customFormat="1" ht="12.75" x14ac:dyDescent="0.2">
      <c r="A238" s="39">
        <f t="shared" si="74"/>
        <v>227</v>
      </c>
      <c r="B238" s="40" t="s">
        <v>950</v>
      </c>
      <c r="C238" s="41" t="s">
        <v>951</v>
      </c>
      <c r="D238" s="41" t="s">
        <v>56</v>
      </c>
      <c r="E238" s="41" t="s">
        <v>1833</v>
      </c>
      <c r="F238" s="41" t="s">
        <v>179</v>
      </c>
      <c r="G238" s="41" t="s">
        <v>45</v>
      </c>
      <c r="H238" s="41" t="s">
        <v>46</v>
      </c>
      <c r="I238" s="41" t="s">
        <v>778</v>
      </c>
      <c r="J238" s="41" t="s">
        <v>779</v>
      </c>
      <c r="K238" s="41" t="s">
        <v>952</v>
      </c>
      <c r="L238" s="41" t="s">
        <v>953</v>
      </c>
      <c r="M238" s="41" t="s">
        <v>3</v>
      </c>
      <c r="N238" s="42" t="s">
        <v>51</v>
      </c>
      <c r="O238" s="41" t="s">
        <v>52</v>
      </c>
      <c r="P238" s="43">
        <v>299</v>
      </c>
      <c r="Q238" s="44">
        <f>VLOOKUP(B238,'[2]School Detailed Data'!A$11:CF$439,84,FALSE)</f>
        <v>298</v>
      </c>
      <c r="R238" s="45">
        <f>VLOOKUP(B238,'[2]School Detailed Data'!A$11:CF$440,84,FALSE)</f>
        <v>298</v>
      </c>
      <c r="S238" s="46">
        <v>298</v>
      </c>
      <c r="T238" s="47">
        <v>299</v>
      </c>
      <c r="U238" s="43">
        <v>0</v>
      </c>
      <c r="V238" s="44">
        <f>VLOOKUP(B238,'[2]School Detailed Data'!A$11:CJ$440,88,FALSE)</f>
        <v>38</v>
      </c>
      <c r="W238" s="45">
        <f>VLOOKUP(B238,'[2]Student Without BRN'!Z$2:AB$431,3,FALSE)</f>
        <v>0</v>
      </c>
      <c r="X238" s="46">
        <v>0</v>
      </c>
      <c r="Y238" s="47">
        <v>0</v>
      </c>
      <c r="Z238" s="43">
        <f t="shared" si="61"/>
        <v>299</v>
      </c>
      <c r="AA238" s="44">
        <f t="shared" si="61"/>
        <v>260</v>
      </c>
      <c r="AB238" s="45">
        <f t="shared" si="60"/>
        <v>298</v>
      </c>
      <c r="AC238" s="46">
        <f t="shared" si="60"/>
        <v>298</v>
      </c>
      <c r="AD238" s="47">
        <f t="shared" si="60"/>
        <v>299</v>
      </c>
      <c r="AE238" s="44">
        <f t="shared" si="64"/>
        <v>-39</v>
      </c>
      <c r="AF238" s="45">
        <f t="shared" si="65"/>
        <v>-1</v>
      </c>
      <c r="AG238" s="46">
        <f t="shared" si="66"/>
        <v>0</v>
      </c>
      <c r="AH238" s="47">
        <f>AD238-Z238</f>
        <v>0</v>
      </c>
      <c r="AI238" s="48">
        <v>8900</v>
      </c>
      <c r="AJ238" s="48">
        <f t="shared" si="67"/>
        <v>2661100</v>
      </c>
      <c r="AK238" s="49">
        <f t="shared" si="77"/>
        <v>2661100</v>
      </c>
      <c r="AL238" s="49">
        <f>VLOOKUP(B238,'[3]Tranche 1 Actual 2024'!$B$12:$S$367,18,FALSE)</f>
        <v>870420</v>
      </c>
      <c r="AM238" s="49">
        <f>VLOOKUP(B238,'[3]Tranche 2 Actual 2024'!$B$12:$U$343,20,FALSE)</f>
        <v>870420</v>
      </c>
      <c r="AN238" s="49">
        <f t="shared" si="68"/>
        <v>920260</v>
      </c>
      <c r="AO238" s="50">
        <f t="shared" si="75"/>
        <v>-347100</v>
      </c>
      <c r="AP238" s="51">
        <f t="shared" si="69"/>
        <v>-8900</v>
      </c>
      <c r="AQ238" s="52">
        <f t="shared" si="70"/>
        <v>0</v>
      </c>
      <c r="AR238" s="47">
        <f t="shared" si="71"/>
        <v>0</v>
      </c>
      <c r="AS238" s="53">
        <f t="shared" si="72"/>
        <v>0</v>
      </c>
      <c r="AT238" s="49"/>
      <c r="AU238" s="49">
        <f t="shared" si="62"/>
        <v>920260</v>
      </c>
      <c r="AV238" s="54">
        <f t="shared" si="63"/>
        <v>920260</v>
      </c>
      <c r="AW238" s="55"/>
      <c r="AX238" s="56">
        <f t="shared" si="76"/>
        <v>0</v>
      </c>
      <c r="AY238" s="57">
        <f t="shared" si="76"/>
        <v>0</v>
      </c>
      <c r="AZ238" s="47">
        <f t="shared" si="76"/>
        <v>0</v>
      </c>
      <c r="BA238" s="53">
        <f t="shared" si="76"/>
        <v>0</v>
      </c>
      <c r="BB238" s="81">
        <f t="shared" si="73"/>
        <v>2661100</v>
      </c>
      <c r="BC238" s="58" t="s">
        <v>1825</v>
      </c>
    </row>
    <row r="239" spans="1:55" s="38" customFormat="1" ht="12.75" x14ac:dyDescent="0.2">
      <c r="A239" s="39">
        <f t="shared" si="74"/>
        <v>228</v>
      </c>
      <c r="B239" s="59" t="s">
        <v>1068</v>
      </c>
      <c r="C239" s="41" t="s">
        <v>1069</v>
      </c>
      <c r="D239" s="41" t="s">
        <v>56</v>
      </c>
      <c r="E239" s="41" t="s">
        <v>1833</v>
      </c>
      <c r="F239" s="41" t="s">
        <v>179</v>
      </c>
      <c r="G239" s="41" t="s">
        <v>45</v>
      </c>
      <c r="H239" s="41" t="s">
        <v>46</v>
      </c>
      <c r="I239" s="41" t="s">
        <v>976</v>
      </c>
      <c r="J239" s="41" t="s">
        <v>779</v>
      </c>
      <c r="K239" s="41" t="s">
        <v>1070</v>
      </c>
      <c r="L239" s="41" t="s">
        <v>1071</v>
      </c>
      <c r="M239" s="41" t="s">
        <v>3</v>
      </c>
      <c r="N239" s="42" t="s">
        <v>51</v>
      </c>
      <c r="O239" s="41" t="s">
        <v>52</v>
      </c>
      <c r="P239" s="43">
        <v>98</v>
      </c>
      <c r="Q239" s="44">
        <f>VLOOKUP(B239,'[2]School Detailed Data'!A$11:CF$439,84,FALSE)</f>
        <v>98</v>
      </c>
      <c r="R239" s="45">
        <f>VLOOKUP(B239,'[2]School Detailed Data'!A$11:CF$440,84,FALSE)</f>
        <v>98</v>
      </c>
      <c r="S239" s="46">
        <v>98</v>
      </c>
      <c r="T239" s="47">
        <v>98</v>
      </c>
      <c r="U239" s="43">
        <v>0</v>
      </c>
      <c r="V239" s="44">
        <f>VLOOKUP(B239,'[2]School Detailed Data'!A$11:CJ$440,88,FALSE)</f>
        <v>35</v>
      </c>
      <c r="W239" s="45">
        <f>VLOOKUP(B239,'[2]Student Without BRN'!Z$2:AB$431,3,FALSE)</f>
        <v>0</v>
      </c>
      <c r="X239" s="46">
        <v>0</v>
      </c>
      <c r="Y239" s="47">
        <v>0</v>
      </c>
      <c r="Z239" s="43">
        <f t="shared" si="61"/>
        <v>98</v>
      </c>
      <c r="AA239" s="44">
        <f t="shared" si="61"/>
        <v>63</v>
      </c>
      <c r="AB239" s="45">
        <f t="shared" si="60"/>
        <v>98</v>
      </c>
      <c r="AC239" s="46">
        <f t="shared" si="60"/>
        <v>98</v>
      </c>
      <c r="AD239" s="47">
        <f t="shared" si="60"/>
        <v>98</v>
      </c>
      <c r="AE239" s="44">
        <f t="shared" si="64"/>
        <v>-35</v>
      </c>
      <c r="AF239" s="45">
        <f t="shared" si="65"/>
        <v>0</v>
      </c>
      <c r="AG239" s="46">
        <f t="shared" si="66"/>
        <v>0</v>
      </c>
      <c r="AH239" s="47">
        <f t="shared" si="66"/>
        <v>0</v>
      </c>
      <c r="AI239" s="48">
        <v>8900</v>
      </c>
      <c r="AJ239" s="48">
        <f t="shared" si="67"/>
        <v>872200</v>
      </c>
      <c r="AK239" s="49">
        <f t="shared" si="77"/>
        <v>872200</v>
      </c>
      <c r="AL239" s="49"/>
      <c r="AM239" s="49"/>
      <c r="AN239" s="49">
        <f t="shared" si="68"/>
        <v>872200</v>
      </c>
      <c r="AO239" s="50">
        <f t="shared" si="75"/>
        <v>-311500</v>
      </c>
      <c r="AP239" s="51">
        <f t="shared" si="69"/>
        <v>0</v>
      </c>
      <c r="AQ239" s="52">
        <f t="shared" si="70"/>
        <v>0</v>
      </c>
      <c r="AR239" s="47">
        <f t="shared" si="71"/>
        <v>0</v>
      </c>
      <c r="AS239" s="53">
        <f t="shared" si="72"/>
        <v>0</v>
      </c>
      <c r="AT239" s="49"/>
      <c r="AU239" s="49">
        <f t="shared" si="62"/>
        <v>872200</v>
      </c>
      <c r="AV239" s="54">
        <f t="shared" si="63"/>
        <v>872200</v>
      </c>
      <c r="AW239" s="55"/>
      <c r="AX239" s="56">
        <f t="shared" si="76"/>
        <v>0</v>
      </c>
      <c r="AY239" s="57">
        <f t="shared" si="76"/>
        <v>0</v>
      </c>
      <c r="AZ239" s="47">
        <f t="shared" si="76"/>
        <v>0</v>
      </c>
      <c r="BA239" s="53">
        <f t="shared" si="76"/>
        <v>0</v>
      </c>
      <c r="BB239" s="81">
        <f t="shared" si="73"/>
        <v>872200</v>
      </c>
      <c r="BC239" s="58" t="s">
        <v>1827</v>
      </c>
    </row>
    <row r="240" spans="1:55" s="38" customFormat="1" ht="12.75" x14ac:dyDescent="0.2">
      <c r="A240" s="39">
        <f t="shared" si="74"/>
        <v>229</v>
      </c>
      <c r="B240" s="40" t="s">
        <v>897</v>
      </c>
      <c r="C240" s="41" t="s">
        <v>898</v>
      </c>
      <c r="D240" s="41" t="s">
        <v>56</v>
      </c>
      <c r="E240" s="41" t="s">
        <v>1834</v>
      </c>
      <c r="F240" s="41" t="s">
        <v>304</v>
      </c>
      <c r="G240" s="41" t="s">
        <v>45</v>
      </c>
      <c r="H240" s="41" t="s">
        <v>46</v>
      </c>
      <c r="I240" s="41" t="s">
        <v>778</v>
      </c>
      <c r="J240" s="41" t="s">
        <v>779</v>
      </c>
      <c r="K240" s="41" t="s">
        <v>899</v>
      </c>
      <c r="L240" s="41" t="s">
        <v>900</v>
      </c>
      <c r="M240" s="41" t="s">
        <v>3</v>
      </c>
      <c r="N240" s="42" t="s">
        <v>51</v>
      </c>
      <c r="O240" s="41" t="s">
        <v>52</v>
      </c>
      <c r="P240" s="43">
        <v>123</v>
      </c>
      <c r="Q240" s="44">
        <f>VLOOKUP(B240,'[2]School Detailed Data'!A$11:CF$439,84,FALSE)</f>
        <v>122</v>
      </c>
      <c r="R240" s="45">
        <f>VLOOKUP(B240,'[2]School Detailed Data'!A$11:CF$440,84,FALSE)</f>
        <v>122</v>
      </c>
      <c r="S240" s="46">
        <v>121</v>
      </c>
      <c r="T240" s="47">
        <v>121</v>
      </c>
      <c r="U240" s="43">
        <v>0</v>
      </c>
      <c r="V240" s="44">
        <f>VLOOKUP(B240,'[2]School Detailed Data'!A$11:CJ$440,88,FALSE)</f>
        <v>8</v>
      </c>
      <c r="W240" s="45">
        <f>VLOOKUP(B240,'[2]Student Without BRN'!Z$2:AB$431,3,FALSE)</f>
        <v>0</v>
      </c>
      <c r="X240" s="46">
        <v>0</v>
      </c>
      <c r="Y240" s="47">
        <v>0</v>
      </c>
      <c r="Z240" s="43">
        <f t="shared" si="61"/>
        <v>123</v>
      </c>
      <c r="AA240" s="44">
        <f t="shared" si="61"/>
        <v>114</v>
      </c>
      <c r="AB240" s="45">
        <f t="shared" si="60"/>
        <v>122</v>
      </c>
      <c r="AC240" s="46">
        <f t="shared" si="60"/>
        <v>121</v>
      </c>
      <c r="AD240" s="47">
        <f t="shared" si="60"/>
        <v>121</v>
      </c>
      <c r="AE240" s="44">
        <f t="shared" si="64"/>
        <v>-9</v>
      </c>
      <c r="AF240" s="45">
        <f t="shared" si="65"/>
        <v>-1</v>
      </c>
      <c r="AG240" s="46">
        <f t="shared" si="66"/>
        <v>-1</v>
      </c>
      <c r="AH240" s="47">
        <f t="shared" si="66"/>
        <v>0</v>
      </c>
      <c r="AI240" s="48">
        <v>8900</v>
      </c>
      <c r="AJ240" s="48">
        <f t="shared" si="67"/>
        <v>1076900</v>
      </c>
      <c r="AK240" s="49">
        <f t="shared" si="77"/>
        <v>1094700</v>
      </c>
      <c r="AL240" s="49">
        <f>VLOOKUP(B240,'[3]Tranche 1 Actual 2024'!$B$12:$S$367,18,FALSE)</f>
        <v>328410</v>
      </c>
      <c r="AM240" s="49">
        <f>VLOOKUP(B240,'[3]Tranche 2 Actual 2024'!$B$12:$U$343,20,FALSE)</f>
        <v>328410</v>
      </c>
      <c r="AN240" s="49">
        <f t="shared" si="68"/>
        <v>437880</v>
      </c>
      <c r="AO240" s="50">
        <f t="shared" si="75"/>
        <v>-80100</v>
      </c>
      <c r="AP240" s="51">
        <f t="shared" si="69"/>
        <v>-8900</v>
      </c>
      <c r="AQ240" s="52">
        <f t="shared" si="70"/>
        <v>-8900</v>
      </c>
      <c r="AR240" s="47">
        <f t="shared" si="71"/>
        <v>0</v>
      </c>
      <c r="AS240" s="60">
        <f t="shared" si="72"/>
        <v>-17800</v>
      </c>
      <c r="AT240" s="49"/>
      <c r="AU240" s="49">
        <f t="shared" si="62"/>
        <v>437880</v>
      </c>
      <c r="AV240" s="54">
        <f t="shared" si="63"/>
        <v>437880</v>
      </c>
      <c r="AW240" s="55"/>
      <c r="AX240" s="56">
        <f t="shared" si="76"/>
        <v>0</v>
      </c>
      <c r="AY240" s="57">
        <f t="shared" si="76"/>
        <v>0</v>
      </c>
      <c r="AZ240" s="47">
        <f t="shared" si="76"/>
        <v>0</v>
      </c>
      <c r="BA240" s="53">
        <f t="shared" si="76"/>
        <v>0</v>
      </c>
      <c r="BB240" s="81">
        <f t="shared" si="73"/>
        <v>1094700</v>
      </c>
      <c r="BC240" s="58" t="s">
        <v>1825</v>
      </c>
    </row>
    <row r="241" spans="1:55" s="38" customFormat="1" ht="12.75" x14ac:dyDescent="0.2">
      <c r="A241" s="39">
        <f t="shared" si="74"/>
        <v>230</v>
      </c>
      <c r="B241" s="40" t="s">
        <v>1072</v>
      </c>
      <c r="C241" s="41" t="s">
        <v>1073</v>
      </c>
      <c r="D241" s="41" t="s">
        <v>56</v>
      </c>
      <c r="E241" s="41" t="s">
        <v>1833</v>
      </c>
      <c r="F241" s="41" t="s">
        <v>179</v>
      </c>
      <c r="G241" s="41" t="s">
        <v>45</v>
      </c>
      <c r="H241" s="41" t="s">
        <v>46</v>
      </c>
      <c r="I241" s="41" t="s">
        <v>976</v>
      </c>
      <c r="J241" s="41" t="s">
        <v>779</v>
      </c>
      <c r="K241" s="41" t="s">
        <v>1074</v>
      </c>
      <c r="L241" s="41" t="s">
        <v>1075</v>
      </c>
      <c r="M241" s="41" t="s">
        <v>3</v>
      </c>
      <c r="N241" s="42" t="s">
        <v>51</v>
      </c>
      <c r="O241" s="41" t="s">
        <v>52</v>
      </c>
      <c r="P241" s="43">
        <v>20</v>
      </c>
      <c r="Q241" s="44">
        <f>VLOOKUP(B241,'[2]School Detailed Data'!A$11:CF$439,84,FALSE)</f>
        <v>20</v>
      </c>
      <c r="R241" s="45">
        <f>VLOOKUP(B241,'[2]School Detailed Data'!A$11:CF$440,84,FALSE)</f>
        <v>20</v>
      </c>
      <c r="S241" s="46">
        <v>20</v>
      </c>
      <c r="T241" s="47">
        <v>20</v>
      </c>
      <c r="U241" s="43">
        <v>0</v>
      </c>
      <c r="V241" s="44">
        <f>VLOOKUP(B241,'[2]School Detailed Data'!A$11:CJ$440,88,FALSE)</f>
        <v>7</v>
      </c>
      <c r="W241" s="45">
        <f>VLOOKUP(B241,'[2]Student Without BRN'!Z$2:AB$431,3,FALSE)</f>
        <v>0</v>
      </c>
      <c r="X241" s="46">
        <v>0</v>
      </c>
      <c r="Y241" s="47">
        <v>0</v>
      </c>
      <c r="Z241" s="43">
        <f t="shared" si="61"/>
        <v>20</v>
      </c>
      <c r="AA241" s="44">
        <f t="shared" si="61"/>
        <v>13</v>
      </c>
      <c r="AB241" s="45">
        <f t="shared" si="60"/>
        <v>20</v>
      </c>
      <c r="AC241" s="46">
        <f t="shared" si="60"/>
        <v>20</v>
      </c>
      <c r="AD241" s="47">
        <f t="shared" si="60"/>
        <v>20</v>
      </c>
      <c r="AE241" s="44">
        <f t="shared" si="64"/>
        <v>-7</v>
      </c>
      <c r="AF241" s="45">
        <f t="shared" si="65"/>
        <v>0</v>
      </c>
      <c r="AG241" s="46">
        <f t="shared" si="66"/>
        <v>0</v>
      </c>
      <c r="AH241" s="47">
        <f t="shared" si="66"/>
        <v>0</v>
      </c>
      <c r="AI241" s="48">
        <v>8900</v>
      </c>
      <c r="AJ241" s="48">
        <f t="shared" si="67"/>
        <v>178000</v>
      </c>
      <c r="AK241" s="49">
        <f t="shared" si="77"/>
        <v>178000</v>
      </c>
      <c r="AL241" s="49"/>
      <c r="AM241" s="49">
        <f>VLOOKUP(B241,'[3]Tranche 2 Actual 2024'!$B$12:$U$343,20,FALSE)</f>
        <v>101460</v>
      </c>
      <c r="AN241" s="49">
        <f t="shared" si="68"/>
        <v>76540</v>
      </c>
      <c r="AO241" s="50">
        <f t="shared" si="75"/>
        <v>-62300</v>
      </c>
      <c r="AP241" s="51">
        <f t="shared" si="69"/>
        <v>0</v>
      </c>
      <c r="AQ241" s="52">
        <f t="shared" si="70"/>
        <v>0</v>
      </c>
      <c r="AR241" s="47">
        <f t="shared" si="71"/>
        <v>0</v>
      </c>
      <c r="AS241" s="53">
        <f t="shared" si="72"/>
        <v>0</v>
      </c>
      <c r="AT241" s="49"/>
      <c r="AU241" s="49">
        <f t="shared" si="62"/>
        <v>76540</v>
      </c>
      <c r="AV241" s="54">
        <f t="shared" si="63"/>
        <v>76540</v>
      </c>
      <c r="AW241" s="55"/>
      <c r="AX241" s="56">
        <f t="shared" si="76"/>
        <v>0</v>
      </c>
      <c r="AY241" s="57">
        <f t="shared" si="76"/>
        <v>0</v>
      </c>
      <c r="AZ241" s="47">
        <f t="shared" si="76"/>
        <v>0</v>
      </c>
      <c r="BA241" s="53">
        <f t="shared" si="76"/>
        <v>0</v>
      </c>
      <c r="BB241" s="81">
        <f t="shared" si="73"/>
        <v>178000</v>
      </c>
      <c r="BC241" s="58" t="s">
        <v>1825</v>
      </c>
    </row>
    <row r="242" spans="1:55" s="38" customFormat="1" ht="12.75" x14ac:dyDescent="0.2">
      <c r="A242" s="39">
        <f t="shared" si="74"/>
        <v>231</v>
      </c>
      <c r="B242" s="40" t="s">
        <v>901</v>
      </c>
      <c r="C242" s="41" t="s">
        <v>902</v>
      </c>
      <c r="D242" s="41" t="s">
        <v>56</v>
      </c>
      <c r="E242" s="41" t="s">
        <v>1833</v>
      </c>
      <c r="F242" s="41" t="s">
        <v>179</v>
      </c>
      <c r="G242" s="41" t="s">
        <v>45</v>
      </c>
      <c r="H242" s="41" t="s">
        <v>46</v>
      </c>
      <c r="I242" s="41" t="s">
        <v>778</v>
      </c>
      <c r="J242" s="41" t="s">
        <v>779</v>
      </c>
      <c r="K242" s="41" t="s">
        <v>903</v>
      </c>
      <c r="L242" s="41" t="s">
        <v>904</v>
      </c>
      <c r="M242" s="41" t="s">
        <v>3</v>
      </c>
      <c r="N242" s="42" t="s">
        <v>51</v>
      </c>
      <c r="O242" s="41" t="s">
        <v>52</v>
      </c>
      <c r="P242" s="43">
        <v>29</v>
      </c>
      <c r="Q242" s="44">
        <f>VLOOKUP(B242,'[2]School Detailed Data'!A$11:CF$439,84,FALSE)</f>
        <v>29</v>
      </c>
      <c r="R242" s="45">
        <f>VLOOKUP(B242,'[2]School Detailed Data'!A$11:CF$440,84,FALSE)</f>
        <v>29</v>
      </c>
      <c r="S242" s="46">
        <v>29</v>
      </c>
      <c r="T242" s="47">
        <v>30</v>
      </c>
      <c r="U242" s="43">
        <v>0</v>
      </c>
      <c r="V242" s="44">
        <f>VLOOKUP(B242,'[2]School Detailed Data'!A$11:CJ$440,88,FALSE)</f>
        <v>1</v>
      </c>
      <c r="W242" s="45">
        <f>VLOOKUP(B242,'[2]Student Without BRN'!Z$2:AB$431,3,FALSE)</f>
        <v>0</v>
      </c>
      <c r="X242" s="46">
        <v>0</v>
      </c>
      <c r="Y242" s="47">
        <v>0</v>
      </c>
      <c r="Z242" s="43">
        <f t="shared" si="61"/>
        <v>29</v>
      </c>
      <c r="AA242" s="44">
        <f t="shared" si="61"/>
        <v>28</v>
      </c>
      <c r="AB242" s="45">
        <f t="shared" si="60"/>
        <v>29</v>
      </c>
      <c r="AC242" s="46">
        <f t="shared" si="60"/>
        <v>29</v>
      </c>
      <c r="AD242" s="47">
        <f t="shared" si="60"/>
        <v>30</v>
      </c>
      <c r="AE242" s="44">
        <f t="shared" si="64"/>
        <v>-1</v>
      </c>
      <c r="AF242" s="45">
        <f t="shared" si="65"/>
        <v>0</v>
      </c>
      <c r="AG242" s="46">
        <f t="shared" si="66"/>
        <v>0</v>
      </c>
      <c r="AH242" s="47">
        <f t="shared" si="66"/>
        <v>1</v>
      </c>
      <c r="AI242" s="48">
        <v>8900</v>
      </c>
      <c r="AJ242" s="48">
        <f t="shared" si="67"/>
        <v>267000</v>
      </c>
      <c r="AK242" s="49">
        <f t="shared" si="77"/>
        <v>258100</v>
      </c>
      <c r="AL242" s="49">
        <f>VLOOKUP(B242,'[3]Tranche 1 Actual 2024'!$B$12:$S$367,18,FALSE)</f>
        <v>90780</v>
      </c>
      <c r="AM242" s="49">
        <f>VLOOKUP(B242,'[3]Tranche 2 Actual 2024'!$B$12:$U$343,20,FALSE)</f>
        <v>90780</v>
      </c>
      <c r="AN242" s="49">
        <f t="shared" si="68"/>
        <v>76540</v>
      </c>
      <c r="AO242" s="50">
        <f t="shared" si="75"/>
        <v>-8900</v>
      </c>
      <c r="AP242" s="51">
        <f t="shared" si="69"/>
        <v>0</v>
      </c>
      <c r="AQ242" s="52">
        <f t="shared" si="70"/>
        <v>0</v>
      </c>
      <c r="AR242" s="47">
        <f t="shared" si="71"/>
        <v>8900</v>
      </c>
      <c r="AS242" s="53">
        <f t="shared" si="72"/>
        <v>0</v>
      </c>
      <c r="AT242" s="49"/>
      <c r="AU242" s="49">
        <f t="shared" si="62"/>
        <v>76540</v>
      </c>
      <c r="AV242" s="54">
        <f t="shared" si="63"/>
        <v>76540</v>
      </c>
      <c r="AW242" s="55"/>
      <c r="AX242" s="56">
        <f t="shared" si="76"/>
        <v>0</v>
      </c>
      <c r="AY242" s="57">
        <f t="shared" si="76"/>
        <v>0</v>
      </c>
      <c r="AZ242" s="47">
        <f t="shared" si="76"/>
        <v>8900</v>
      </c>
      <c r="BA242" s="53">
        <f t="shared" si="76"/>
        <v>0</v>
      </c>
      <c r="BB242" s="81">
        <f t="shared" si="73"/>
        <v>267000</v>
      </c>
      <c r="BC242" s="58" t="s">
        <v>1825</v>
      </c>
    </row>
    <row r="243" spans="1:55" s="38" customFormat="1" ht="12.75" x14ac:dyDescent="0.2">
      <c r="A243" s="39">
        <f t="shared" si="74"/>
        <v>232</v>
      </c>
      <c r="B243" s="59" t="s">
        <v>905</v>
      </c>
      <c r="C243" s="41" t="s">
        <v>906</v>
      </c>
      <c r="D243" s="41" t="s">
        <v>43</v>
      </c>
      <c r="E243" s="41" t="s">
        <v>1840</v>
      </c>
      <c r="F243" s="41" t="s">
        <v>777</v>
      </c>
      <c r="G243" s="41" t="s">
        <v>58</v>
      </c>
      <c r="H243" s="41" t="s">
        <v>59</v>
      </c>
      <c r="I243" s="41" t="s">
        <v>778</v>
      </c>
      <c r="J243" s="41" t="s">
        <v>779</v>
      </c>
      <c r="K243" s="41" t="s">
        <v>907</v>
      </c>
      <c r="L243" s="41" t="s">
        <v>908</v>
      </c>
      <c r="M243" s="41" t="s">
        <v>3</v>
      </c>
      <c r="N243" s="42" t="s">
        <v>51</v>
      </c>
      <c r="O243" s="41" t="s">
        <v>52</v>
      </c>
      <c r="P243" s="43">
        <v>18</v>
      </c>
      <c r="Q243" s="44">
        <f>VLOOKUP(B243,'[2]School Detailed Data'!A$11:CF$439,84,FALSE)</f>
        <v>17</v>
      </c>
      <c r="R243" s="45">
        <f>VLOOKUP(B243,'[2]School Detailed Data'!A$11:CF$440,84,FALSE)</f>
        <v>17</v>
      </c>
      <c r="S243" s="46">
        <v>17</v>
      </c>
      <c r="T243" s="47">
        <v>17</v>
      </c>
      <c r="U243" s="43">
        <v>0</v>
      </c>
      <c r="V243" s="44">
        <f>VLOOKUP(B243,'[2]School Detailed Data'!A$11:CJ$440,88,FALSE)</f>
        <v>2</v>
      </c>
      <c r="W243" s="45">
        <f>VLOOKUP(B243,'[2]Student Without BRN'!Z$2:AB$431,3,FALSE)</f>
        <v>0</v>
      </c>
      <c r="X243" s="46">
        <v>0</v>
      </c>
      <c r="Y243" s="47">
        <v>0</v>
      </c>
      <c r="Z243" s="43">
        <f t="shared" si="61"/>
        <v>18</v>
      </c>
      <c r="AA243" s="44">
        <f t="shared" si="61"/>
        <v>15</v>
      </c>
      <c r="AB243" s="45">
        <f t="shared" si="60"/>
        <v>17</v>
      </c>
      <c r="AC243" s="46">
        <f t="shared" si="60"/>
        <v>17</v>
      </c>
      <c r="AD243" s="47">
        <f t="shared" si="60"/>
        <v>17</v>
      </c>
      <c r="AE243" s="44">
        <f t="shared" si="64"/>
        <v>-3</v>
      </c>
      <c r="AF243" s="45">
        <f t="shared" si="65"/>
        <v>-1</v>
      </c>
      <c r="AG243" s="46">
        <f t="shared" si="66"/>
        <v>0</v>
      </c>
      <c r="AH243" s="47">
        <f t="shared" si="66"/>
        <v>0</v>
      </c>
      <c r="AI243" s="48">
        <v>8900</v>
      </c>
      <c r="AJ243" s="48">
        <f t="shared" si="67"/>
        <v>151300</v>
      </c>
      <c r="AK243" s="49">
        <f t="shared" si="77"/>
        <v>160200</v>
      </c>
      <c r="AL243" s="49">
        <f>VLOOKUP(B243,'[3]Tranche 1 Actual 2024'!$B$12:$S$367,18,FALSE)</f>
        <v>66750</v>
      </c>
      <c r="AM243" s="49">
        <f>VLOOKUP(B243,'[3]Tranche 2 Actual 2024'!$B$12:$U$343,20,FALSE)</f>
        <v>66750</v>
      </c>
      <c r="AN243" s="49">
        <f t="shared" si="68"/>
        <v>26700</v>
      </c>
      <c r="AO243" s="50">
        <f t="shared" si="75"/>
        <v>-26700</v>
      </c>
      <c r="AP243" s="65">
        <f t="shared" si="69"/>
        <v>-8900</v>
      </c>
      <c r="AQ243" s="52">
        <f t="shared" si="70"/>
        <v>0</v>
      </c>
      <c r="AR243" s="47">
        <f t="shared" si="71"/>
        <v>0</v>
      </c>
      <c r="AS243" s="60">
        <f t="shared" si="72"/>
        <v>-8900</v>
      </c>
      <c r="AT243" s="49"/>
      <c r="AU243" s="49">
        <f t="shared" si="62"/>
        <v>26700</v>
      </c>
      <c r="AV243" s="54">
        <f t="shared" si="63"/>
        <v>26700</v>
      </c>
      <c r="AW243" s="55"/>
      <c r="AX243" s="56">
        <f t="shared" si="76"/>
        <v>0</v>
      </c>
      <c r="AY243" s="57">
        <f t="shared" si="76"/>
        <v>0</v>
      </c>
      <c r="AZ243" s="47">
        <f t="shared" si="76"/>
        <v>0</v>
      </c>
      <c r="BA243" s="53">
        <f t="shared" si="76"/>
        <v>0</v>
      </c>
      <c r="BB243" s="81">
        <f t="shared" si="73"/>
        <v>160200</v>
      </c>
      <c r="BC243" s="58" t="s">
        <v>1825</v>
      </c>
    </row>
    <row r="244" spans="1:55" s="38" customFormat="1" x14ac:dyDescent="0.2">
      <c r="A244" s="39">
        <f t="shared" si="74"/>
        <v>233</v>
      </c>
      <c r="B244" s="40" t="s">
        <v>1040</v>
      </c>
      <c r="C244" s="41" t="s">
        <v>1041</v>
      </c>
      <c r="D244" s="41" t="s">
        <v>43</v>
      </c>
      <c r="E244" s="41" t="s">
        <v>1840</v>
      </c>
      <c r="F244" s="41" t="s">
        <v>777</v>
      </c>
      <c r="G244" s="41" t="s">
        <v>58</v>
      </c>
      <c r="H244" s="41" t="s">
        <v>59</v>
      </c>
      <c r="I244" s="41" t="s">
        <v>976</v>
      </c>
      <c r="J244" s="41" t="s">
        <v>779</v>
      </c>
      <c r="K244" s="41" t="s">
        <v>1042</v>
      </c>
      <c r="L244" s="41" t="s">
        <v>1043</v>
      </c>
      <c r="M244" s="41" t="s">
        <v>3</v>
      </c>
      <c r="N244" s="42" t="s">
        <v>53</v>
      </c>
      <c r="O244" s="41" t="s">
        <v>52</v>
      </c>
      <c r="P244" s="43">
        <v>70</v>
      </c>
      <c r="Q244" s="44">
        <f>VLOOKUP(B244,'[2]School Detailed Data'!A$11:CF$439,84,FALSE)</f>
        <v>70</v>
      </c>
      <c r="R244" s="45">
        <f>VLOOKUP(B244,'[2]School Detailed Data'!A$11:CF$440,84,FALSE)</f>
        <v>70</v>
      </c>
      <c r="S244" s="46">
        <v>70</v>
      </c>
      <c r="T244" s="47">
        <v>70</v>
      </c>
      <c r="U244" s="43">
        <v>0</v>
      </c>
      <c r="V244" s="44">
        <f>VLOOKUP(B244,'[2]School Detailed Data'!A$11:CJ$440,88,FALSE)</f>
        <v>30</v>
      </c>
      <c r="W244" s="45">
        <f>VLOOKUP(B244,'[2]Student Without BRN'!Z$2:AB$431,3,FALSE)</f>
        <v>0</v>
      </c>
      <c r="X244" s="46">
        <v>0</v>
      </c>
      <c r="Y244" s="47">
        <v>0</v>
      </c>
      <c r="Z244" s="43">
        <f t="shared" si="61"/>
        <v>70</v>
      </c>
      <c r="AA244" s="44">
        <f t="shared" si="61"/>
        <v>40</v>
      </c>
      <c r="AB244" s="45">
        <f t="shared" si="60"/>
        <v>70</v>
      </c>
      <c r="AC244" s="46">
        <f t="shared" si="60"/>
        <v>70</v>
      </c>
      <c r="AD244" s="47">
        <f t="shared" si="60"/>
        <v>70</v>
      </c>
      <c r="AE244" s="44">
        <f t="shared" si="64"/>
        <v>-30</v>
      </c>
      <c r="AF244" s="45">
        <f t="shared" si="65"/>
        <v>0</v>
      </c>
      <c r="AG244" s="46">
        <f t="shared" si="66"/>
        <v>0</v>
      </c>
      <c r="AH244" s="47">
        <f t="shared" si="66"/>
        <v>0</v>
      </c>
      <c r="AI244" s="48">
        <v>8900</v>
      </c>
      <c r="AJ244" s="48">
        <f t="shared" si="67"/>
        <v>623000</v>
      </c>
      <c r="AK244" s="49">
        <f t="shared" si="77"/>
        <v>623000</v>
      </c>
      <c r="AL244" s="49">
        <f>VLOOKUP(B244,'[3]Tranche 1 Actual 2024'!$B$12:$S$367,18,FALSE)</f>
        <v>168210</v>
      </c>
      <c r="AM244" s="49">
        <f>VLOOKUP(B244,'[3]Tranche 2 Actual 2024'!$B$12:$U$343,20,FALSE)</f>
        <v>100210</v>
      </c>
      <c r="AN244" s="49">
        <f t="shared" si="68"/>
        <v>354580</v>
      </c>
      <c r="AO244" s="50">
        <f t="shared" si="75"/>
        <v>-267000</v>
      </c>
      <c r="AP244" s="51">
        <f t="shared" si="69"/>
        <v>0</v>
      </c>
      <c r="AQ244" s="52">
        <f t="shared" si="70"/>
        <v>0</v>
      </c>
      <c r="AR244" s="47">
        <f t="shared" si="71"/>
        <v>0</v>
      </c>
      <c r="AS244" s="53">
        <f t="shared" si="72"/>
        <v>68000</v>
      </c>
      <c r="AT244" s="66">
        <v>68000</v>
      </c>
      <c r="AU244" s="49">
        <f t="shared" si="62"/>
        <v>286580</v>
      </c>
      <c r="AV244" s="54">
        <f t="shared" si="63"/>
        <v>286580</v>
      </c>
      <c r="AW244" s="55"/>
      <c r="AX244" s="56">
        <f t="shared" si="76"/>
        <v>0</v>
      </c>
      <c r="AY244" s="57">
        <f t="shared" si="76"/>
        <v>0</v>
      </c>
      <c r="AZ244" s="47">
        <f t="shared" si="76"/>
        <v>0</v>
      </c>
      <c r="BA244" s="53">
        <f t="shared" si="76"/>
        <v>68000</v>
      </c>
      <c r="BB244" s="81">
        <f t="shared" si="73"/>
        <v>623000</v>
      </c>
      <c r="BC244" s="58" t="s">
        <v>1825</v>
      </c>
    </row>
    <row r="245" spans="1:55" s="38" customFormat="1" x14ac:dyDescent="0.2">
      <c r="A245" s="39">
        <f t="shared" si="74"/>
        <v>234</v>
      </c>
      <c r="B245" s="40" t="s">
        <v>1076</v>
      </c>
      <c r="C245" s="41" t="s">
        <v>1077</v>
      </c>
      <c r="D245" s="41" t="s">
        <v>56</v>
      </c>
      <c r="E245" s="41" t="s">
        <v>1840</v>
      </c>
      <c r="F245" s="41" t="s">
        <v>777</v>
      </c>
      <c r="G245" s="41" t="s">
        <v>58</v>
      </c>
      <c r="H245" s="41" t="s">
        <v>59</v>
      </c>
      <c r="I245" s="41" t="s">
        <v>976</v>
      </c>
      <c r="J245" s="41" t="s">
        <v>779</v>
      </c>
      <c r="K245" s="41" t="s">
        <v>1042</v>
      </c>
      <c r="L245" s="41" t="s">
        <v>1043</v>
      </c>
      <c r="M245" s="41" t="s">
        <v>3</v>
      </c>
      <c r="N245" s="42" t="s">
        <v>53</v>
      </c>
      <c r="O245" s="41" t="s">
        <v>52</v>
      </c>
      <c r="P245" s="43">
        <v>38</v>
      </c>
      <c r="Q245" s="44">
        <f>VLOOKUP(B245,'[2]School Detailed Data'!A$11:CF$439,84,FALSE)</f>
        <v>38</v>
      </c>
      <c r="R245" s="45">
        <f>VLOOKUP(B245,'[2]School Detailed Data'!A$11:CF$440,84,FALSE)</f>
        <v>38</v>
      </c>
      <c r="S245" s="46">
        <v>38</v>
      </c>
      <c r="T245" s="47">
        <v>38</v>
      </c>
      <c r="U245" s="43">
        <v>0</v>
      </c>
      <c r="V245" s="44">
        <f>VLOOKUP(B245,'[2]School Detailed Data'!A$11:CJ$440,88,FALSE)</f>
        <v>11</v>
      </c>
      <c r="W245" s="45">
        <f>VLOOKUP(B245,'[2]Student Without BRN'!Z$2:AB$431,3,FALSE)</f>
        <v>0</v>
      </c>
      <c r="X245" s="46">
        <v>0</v>
      </c>
      <c r="Y245" s="47">
        <v>0</v>
      </c>
      <c r="Z245" s="43">
        <f t="shared" si="61"/>
        <v>38</v>
      </c>
      <c r="AA245" s="44">
        <f t="shared" si="61"/>
        <v>27</v>
      </c>
      <c r="AB245" s="45">
        <f t="shared" si="60"/>
        <v>38</v>
      </c>
      <c r="AC245" s="46">
        <f t="shared" si="60"/>
        <v>38</v>
      </c>
      <c r="AD245" s="47">
        <f t="shared" si="60"/>
        <v>38</v>
      </c>
      <c r="AE245" s="44">
        <f t="shared" si="64"/>
        <v>-11</v>
      </c>
      <c r="AF245" s="45">
        <f t="shared" si="65"/>
        <v>0</v>
      </c>
      <c r="AG245" s="46">
        <f t="shared" si="66"/>
        <v>0</v>
      </c>
      <c r="AH245" s="47">
        <f t="shared" si="66"/>
        <v>0</v>
      </c>
      <c r="AI245" s="48">
        <v>8900</v>
      </c>
      <c r="AJ245" s="48">
        <f t="shared" si="67"/>
        <v>338200</v>
      </c>
      <c r="AK245" s="49">
        <f t="shared" si="77"/>
        <v>338200</v>
      </c>
      <c r="AL245" s="49">
        <f>VLOOKUP(B245,'[3]Tranche 1 Actual 2024'!$B$12:$S$367,18,FALSE)</f>
        <v>125490</v>
      </c>
      <c r="AM245" s="49">
        <f>VLOOKUP(B245,'[3]Tranche 2 Actual 2024'!$B$12:$U$343,20,FALSE)</f>
        <v>100490</v>
      </c>
      <c r="AN245" s="49">
        <f t="shared" si="68"/>
        <v>112220</v>
      </c>
      <c r="AO245" s="50">
        <f t="shared" si="75"/>
        <v>-97900</v>
      </c>
      <c r="AP245" s="51">
        <f t="shared" si="69"/>
        <v>0</v>
      </c>
      <c r="AQ245" s="52">
        <f t="shared" si="70"/>
        <v>0</v>
      </c>
      <c r="AR245" s="47">
        <f t="shared" si="71"/>
        <v>0</v>
      </c>
      <c r="AS245" s="53">
        <f t="shared" si="72"/>
        <v>25000</v>
      </c>
      <c r="AT245" s="66">
        <v>25000</v>
      </c>
      <c r="AU245" s="49">
        <f t="shared" si="62"/>
        <v>87220</v>
      </c>
      <c r="AV245" s="54">
        <f t="shared" si="63"/>
        <v>87220</v>
      </c>
      <c r="AW245" s="55"/>
      <c r="AX245" s="56">
        <f t="shared" si="76"/>
        <v>0</v>
      </c>
      <c r="AY245" s="57">
        <f t="shared" si="76"/>
        <v>0</v>
      </c>
      <c r="AZ245" s="47">
        <f t="shared" si="76"/>
        <v>0</v>
      </c>
      <c r="BA245" s="53">
        <f t="shared" si="76"/>
        <v>25000</v>
      </c>
      <c r="BB245" s="81">
        <f t="shared" si="73"/>
        <v>338200</v>
      </c>
      <c r="BC245" s="58" t="s">
        <v>1825</v>
      </c>
    </row>
    <row r="246" spans="1:55" s="38" customFormat="1" ht="12.75" x14ac:dyDescent="0.2">
      <c r="A246" s="39">
        <f t="shared" si="74"/>
        <v>235</v>
      </c>
      <c r="B246" s="59" t="s">
        <v>909</v>
      </c>
      <c r="C246" s="41" t="s">
        <v>910</v>
      </c>
      <c r="D246" s="41" t="s">
        <v>56</v>
      </c>
      <c r="E246" s="41" t="s">
        <v>1834</v>
      </c>
      <c r="F246" s="41" t="s">
        <v>304</v>
      </c>
      <c r="G246" s="41" t="s">
        <v>45</v>
      </c>
      <c r="H246" s="41" t="s">
        <v>46</v>
      </c>
      <c r="I246" s="41" t="s">
        <v>778</v>
      </c>
      <c r="J246" s="41" t="s">
        <v>779</v>
      </c>
      <c r="K246" s="41" t="s">
        <v>911</v>
      </c>
      <c r="L246" s="41" t="s">
        <v>912</v>
      </c>
      <c r="M246" s="41" t="s">
        <v>3</v>
      </c>
      <c r="N246" s="42" t="s">
        <v>51</v>
      </c>
      <c r="O246" s="41" t="s">
        <v>52</v>
      </c>
      <c r="P246" s="43">
        <v>28</v>
      </c>
      <c r="Q246" s="44">
        <f>VLOOKUP(B246,'[2]School Detailed Data'!A$11:CF$439,84,FALSE)</f>
        <v>28</v>
      </c>
      <c r="R246" s="45">
        <f>VLOOKUP(B246,'[2]School Detailed Data'!A$11:CF$440,84,FALSE)</f>
        <v>28</v>
      </c>
      <c r="S246" s="46">
        <v>28</v>
      </c>
      <c r="T246" s="47">
        <v>28</v>
      </c>
      <c r="U246" s="43">
        <v>0</v>
      </c>
      <c r="V246" s="44">
        <f>VLOOKUP(B246,'[2]School Detailed Data'!A$11:CJ$440,88,FALSE)</f>
        <v>5</v>
      </c>
      <c r="W246" s="45">
        <f>VLOOKUP(B246,'[2]Student Without BRN'!Z$2:AB$431,3,FALSE)</f>
        <v>0</v>
      </c>
      <c r="X246" s="46">
        <v>0</v>
      </c>
      <c r="Y246" s="47">
        <v>0</v>
      </c>
      <c r="Z246" s="43">
        <f t="shared" si="61"/>
        <v>28</v>
      </c>
      <c r="AA246" s="44">
        <f t="shared" si="61"/>
        <v>23</v>
      </c>
      <c r="AB246" s="45">
        <f t="shared" si="60"/>
        <v>28</v>
      </c>
      <c r="AC246" s="46">
        <f t="shared" si="60"/>
        <v>28</v>
      </c>
      <c r="AD246" s="47">
        <f t="shared" si="60"/>
        <v>28</v>
      </c>
      <c r="AE246" s="44">
        <f t="shared" si="64"/>
        <v>-5</v>
      </c>
      <c r="AF246" s="45">
        <f t="shared" si="65"/>
        <v>0</v>
      </c>
      <c r="AG246" s="46">
        <f t="shared" si="66"/>
        <v>0</v>
      </c>
      <c r="AH246" s="47">
        <f t="shared" si="66"/>
        <v>0</v>
      </c>
      <c r="AI246" s="48">
        <v>8900</v>
      </c>
      <c r="AJ246" s="48">
        <f t="shared" si="67"/>
        <v>249200</v>
      </c>
      <c r="AK246" s="49">
        <f t="shared" si="77"/>
        <v>249200</v>
      </c>
      <c r="AL246" s="49">
        <f>VLOOKUP(B246,'[3]Tranche 1 Actual 2024'!$B$12:$S$367,18,FALSE)</f>
        <v>74760</v>
      </c>
      <c r="AM246" s="49">
        <f>VLOOKUP(B246,'[3]Tranche 2 Actual 2024'!$B$12:$U$343,20,FALSE)</f>
        <v>74760</v>
      </c>
      <c r="AN246" s="49">
        <f t="shared" si="68"/>
        <v>99680</v>
      </c>
      <c r="AO246" s="50">
        <f t="shared" si="75"/>
        <v>-44500</v>
      </c>
      <c r="AP246" s="51">
        <f t="shared" si="69"/>
        <v>0</v>
      </c>
      <c r="AQ246" s="52">
        <f t="shared" si="70"/>
        <v>0</v>
      </c>
      <c r="AR246" s="47">
        <f t="shared" si="71"/>
        <v>0</v>
      </c>
      <c r="AS246" s="53">
        <f t="shared" si="72"/>
        <v>0</v>
      </c>
      <c r="AT246" s="49"/>
      <c r="AU246" s="49">
        <f t="shared" si="62"/>
        <v>99680</v>
      </c>
      <c r="AV246" s="54">
        <f t="shared" si="63"/>
        <v>99680</v>
      </c>
      <c r="AW246" s="55"/>
      <c r="AX246" s="56">
        <f t="shared" si="76"/>
        <v>0</v>
      </c>
      <c r="AY246" s="57">
        <f t="shared" si="76"/>
        <v>0</v>
      </c>
      <c r="AZ246" s="47">
        <f t="shared" si="76"/>
        <v>0</v>
      </c>
      <c r="BA246" s="53">
        <f t="shared" si="76"/>
        <v>0</v>
      </c>
      <c r="BB246" s="81">
        <f t="shared" si="73"/>
        <v>249200</v>
      </c>
      <c r="BC246" s="58" t="s">
        <v>1825</v>
      </c>
    </row>
    <row r="247" spans="1:55" s="38" customFormat="1" ht="12.75" x14ac:dyDescent="0.2">
      <c r="A247" s="39">
        <f t="shared" si="74"/>
        <v>236</v>
      </c>
      <c r="B247" s="40" t="s">
        <v>1078</v>
      </c>
      <c r="C247" s="41" t="s">
        <v>1079</v>
      </c>
      <c r="D247" s="41" t="s">
        <v>43</v>
      </c>
      <c r="E247" s="41" t="s">
        <v>1840</v>
      </c>
      <c r="F247" s="41" t="s">
        <v>777</v>
      </c>
      <c r="G247" s="41" t="s">
        <v>58</v>
      </c>
      <c r="H247" s="41" t="s">
        <v>59</v>
      </c>
      <c r="I247" s="41" t="s">
        <v>976</v>
      </c>
      <c r="J247" s="41" t="s">
        <v>779</v>
      </c>
      <c r="K247" s="41" t="s">
        <v>1080</v>
      </c>
      <c r="L247" s="41" t="s">
        <v>1081</v>
      </c>
      <c r="M247" s="41" t="s">
        <v>3</v>
      </c>
      <c r="N247" s="42" t="s">
        <v>51</v>
      </c>
      <c r="O247" s="41" t="s">
        <v>52</v>
      </c>
      <c r="P247" s="43">
        <v>78</v>
      </c>
      <c r="Q247" s="44">
        <f>VLOOKUP(B247,'[2]School Detailed Data'!A$11:CF$439,84,FALSE)</f>
        <v>78</v>
      </c>
      <c r="R247" s="45">
        <f>VLOOKUP(B247,'[2]School Detailed Data'!A$11:CF$440,84,FALSE)</f>
        <v>78</v>
      </c>
      <c r="S247" s="46">
        <v>78</v>
      </c>
      <c r="T247" s="47">
        <v>78</v>
      </c>
      <c r="U247" s="43">
        <v>0</v>
      </c>
      <c r="V247" s="44">
        <f>VLOOKUP(B247,'[2]School Detailed Data'!A$11:CJ$440,88,FALSE)</f>
        <v>4</v>
      </c>
      <c r="W247" s="45">
        <f>VLOOKUP(B247,'[2]Student Without BRN'!Z$2:AB$431,3,FALSE)</f>
        <v>0</v>
      </c>
      <c r="X247" s="46">
        <v>0</v>
      </c>
      <c r="Y247" s="47">
        <v>0</v>
      </c>
      <c r="Z247" s="43">
        <f t="shared" si="61"/>
        <v>78</v>
      </c>
      <c r="AA247" s="44">
        <f t="shared" si="61"/>
        <v>74</v>
      </c>
      <c r="AB247" s="45">
        <f t="shared" si="60"/>
        <v>78</v>
      </c>
      <c r="AC247" s="46">
        <f t="shared" si="60"/>
        <v>78</v>
      </c>
      <c r="AD247" s="47">
        <f t="shared" si="60"/>
        <v>78</v>
      </c>
      <c r="AE247" s="44">
        <f t="shared" si="64"/>
        <v>-4</v>
      </c>
      <c r="AF247" s="45">
        <f t="shared" si="65"/>
        <v>0</v>
      </c>
      <c r="AG247" s="46">
        <f t="shared" si="66"/>
        <v>0</v>
      </c>
      <c r="AH247" s="47">
        <f t="shared" si="66"/>
        <v>0</v>
      </c>
      <c r="AI247" s="48">
        <v>8900</v>
      </c>
      <c r="AJ247" s="48">
        <f t="shared" si="67"/>
        <v>694200</v>
      </c>
      <c r="AK247" s="49">
        <f t="shared" si="77"/>
        <v>694200</v>
      </c>
      <c r="AL247" s="49">
        <f>VLOOKUP(B247,'[3]Tranche 1 Actual 2024'!$B$12:$S$367,18,FALSE)</f>
        <v>208260</v>
      </c>
      <c r="AM247" s="49">
        <f>VLOOKUP(B247,'[3]Tranche 2 Actual 2024'!$B$12:$U$343,20,FALSE)</f>
        <v>208260</v>
      </c>
      <c r="AN247" s="49">
        <f t="shared" si="68"/>
        <v>277680</v>
      </c>
      <c r="AO247" s="50">
        <f t="shared" si="75"/>
        <v>-35600</v>
      </c>
      <c r="AP247" s="51">
        <f t="shared" si="69"/>
        <v>0</v>
      </c>
      <c r="AQ247" s="52">
        <f t="shared" si="70"/>
        <v>0</v>
      </c>
      <c r="AR247" s="47">
        <f t="shared" si="71"/>
        <v>0</v>
      </c>
      <c r="AS247" s="53">
        <f t="shared" si="72"/>
        <v>0</v>
      </c>
      <c r="AT247" s="49"/>
      <c r="AU247" s="49">
        <f t="shared" si="62"/>
        <v>277680</v>
      </c>
      <c r="AV247" s="54">
        <f t="shared" si="63"/>
        <v>277680</v>
      </c>
      <c r="AW247" s="55"/>
      <c r="AX247" s="56">
        <f t="shared" si="76"/>
        <v>0</v>
      </c>
      <c r="AY247" s="57">
        <f t="shared" si="76"/>
        <v>0</v>
      </c>
      <c r="AZ247" s="47">
        <f t="shared" si="76"/>
        <v>0</v>
      </c>
      <c r="BA247" s="53">
        <f t="shared" si="76"/>
        <v>0</v>
      </c>
      <c r="BB247" s="81">
        <f t="shared" si="73"/>
        <v>694200</v>
      </c>
      <c r="BC247" s="58" t="s">
        <v>1825</v>
      </c>
    </row>
    <row r="248" spans="1:55" s="38" customFormat="1" ht="12.75" x14ac:dyDescent="0.2">
      <c r="A248" s="39">
        <f t="shared" si="74"/>
        <v>237</v>
      </c>
      <c r="B248" s="59" t="s">
        <v>925</v>
      </c>
      <c r="C248" s="41" t="s">
        <v>926</v>
      </c>
      <c r="D248" s="41" t="s">
        <v>43</v>
      </c>
      <c r="E248" s="41" t="s">
        <v>1840</v>
      </c>
      <c r="F248" s="41" t="s">
        <v>777</v>
      </c>
      <c r="G248" s="41" t="s">
        <v>58</v>
      </c>
      <c r="H248" s="41" t="s">
        <v>59</v>
      </c>
      <c r="I248" s="41" t="s">
        <v>778</v>
      </c>
      <c r="J248" s="41" t="s">
        <v>779</v>
      </c>
      <c r="K248" s="41" t="s">
        <v>927</v>
      </c>
      <c r="L248" s="41" t="s">
        <v>928</v>
      </c>
      <c r="M248" s="41" t="s">
        <v>3</v>
      </c>
      <c r="N248" s="42" t="s">
        <v>51</v>
      </c>
      <c r="O248" s="41" t="s">
        <v>52</v>
      </c>
      <c r="P248" s="43">
        <v>161</v>
      </c>
      <c r="Q248" s="44">
        <f>VLOOKUP(B248,'[2]School Detailed Data'!A$11:CF$439,84,FALSE)</f>
        <v>164</v>
      </c>
      <c r="R248" s="45">
        <f>VLOOKUP(B248,'[2]School Detailed Data'!A$11:CF$440,84,FALSE)</f>
        <v>164</v>
      </c>
      <c r="S248" s="46">
        <v>164</v>
      </c>
      <c r="T248" s="47">
        <v>164</v>
      </c>
      <c r="U248" s="43">
        <v>0</v>
      </c>
      <c r="V248" s="44">
        <f>VLOOKUP(B248,'[2]School Detailed Data'!A$11:CJ$440,88,FALSE)</f>
        <v>13</v>
      </c>
      <c r="W248" s="45">
        <f>VLOOKUP(B248,'[2]Student Without BRN'!Z$2:AB$431,3,FALSE)</f>
        <v>0</v>
      </c>
      <c r="X248" s="46">
        <v>0</v>
      </c>
      <c r="Y248" s="47">
        <v>0</v>
      </c>
      <c r="Z248" s="43">
        <f t="shared" si="61"/>
        <v>161</v>
      </c>
      <c r="AA248" s="44">
        <f t="shared" si="61"/>
        <v>151</v>
      </c>
      <c r="AB248" s="45">
        <f t="shared" si="60"/>
        <v>164</v>
      </c>
      <c r="AC248" s="46">
        <f t="shared" si="60"/>
        <v>164</v>
      </c>
      <c r="AD248" s="47">
        <f t="shared" si="60"/>
        <v>164</v>
      </c>
      <c r="AE248" s="44">
        <f t="shared" si="64"/>
        <v>-10</v>
      </c>
      <c r="AF248" s="45">
        <f t="shared" si="65"/>
        <v>3</v>
      </c>
      <c r="AG248" s="46">
        <f t="shared" si="66"/>
        <v>0</v>
      </c>
      <c r="AH248" s="47">
        <f t="shared" si="66"/>
        <v>0</v>
      </c>
      <c r="AI248" s="48">
        <v>8900</v>
      </c>
      <c r="AJ248" s="48">
        <f t="shared" si="67"/>
        <v>1459600</v>
      </c>
      <c r="AK248" s="49">
        <f t="shared" si="77"/>
        <v>1432900</v>
      </c>
      <c r="AL248" s="49">
        <f>VLOOKUP(B248,'[3]Tranche 1 Actual 2024'!$B$12:$S$367,18,FALSE)</f>
        <v>357780</v>
      </c>
      <c r="AM248" s="49">
        <f>VLOOKUP(B248,'[3]Tranche 2 Actual 2024'!$B$12:$U$343,20,FALSE)</f>
        <v>357780</v>
      </c>
      <c r="AN248" s="49">
        <f t="shared" si="68"/>
        <v>717340</v>
      </c>
      <c r="AO248" s="50">
        <f t="shared" si="75"/>
        <v>-89000</v>
      </c>
      <c r="AP248" s="51">
        <f t="shared" si="69"/>
        <v>26700</v>
      </c>
      <c r="AQ248" s="52">
        <f t="shared" si="70"/>
        <v>0</v>
      </c>
      <c r="AR248" s="47">
        <f t="shared" si="71"/>
        <v>0</v>
      </c>
      <c r="AS248" s="53">
        <f t="shared" si="72"/>
        <v>0</v>
      </c>
      <c r="AT248" s="49"/>
      <c r="AU248" s="49">
        <f t="shared" si="62"/>
        <v>717340</v>
      </c>
      <c r="AV248" s="54">
        <f t="shared" si="63"/>
        <v>717340</v>
      </c>
      <c r="AW248" s="55"/>
      <c r="AX248" s="56">
        <f t="shared" si="76"/>
        <v>26700</v>
      </c>
      <c r="AY248" s="57">
        <f t="shared" si="76"/>
        <v>0</v>
      </c>
      <c r="AZ248" s="47">
        <f t="shared" si="76"/>
        <v>0</v>
      </c>
      <c r="BA248" s="53">
        <f t="shared" si="76"/>
        <v>0</v>
      </c>
      <c r="BB248" s="81">
        <f t="shared" si="73"/>
        <v>1459600</v>
      </c>
      <c r="BC248" s="58" t="s">
        <v>1825</v>
      </c>
    </row>
    <row r="249" spans="1:55" s="38" customFormat="1" ht="12.75" x14ac:dyDescent="0.2">
      <c r="A249" s="39">
        <f t="shared" si="74"/>
        <v>238</v>
      </c>
      <c r="B249" s="40" t="s">
        <v>974</v>
      </c>
      <c r="C249" s="41" t="s">
        <v>975</v>
      </c>
      <c r="D249" s="41" t="s">
        <v>43</v>
      </c>
      <c r="E249" s="41" t="s">
        <v>1840</v>
      </c>
      <c r="F249" s="41" t="s">
        <v>777</v>
      </c>
      <c r="G249" s="41" t="s">
        <v>58</v>
      </c>
      <c r="H249" s="41" t="s">
        <v>59</v>
      </c>
      <c r="I249" s="41" t="s">
        <v>976</v>
      </c>
      <c r="J249" s="41" t="s">
        <v>779</v>
      </c>
      <c r="K249" s="41" t="s">
        <v>977</v>
      </c>
      <c r="L249" s="41" t="s">
        <v>978</v>
      </c>
      <c r="M249" s="41" t="s">
        <v>3</v>
      </c>
      <c r="N249" s="42" t="s">
        <v>51</v>
      </c>
      <c r="O249" s="41" t="s">
        <v>52</v>
      </c>
      <c r="P249" s="43">
        <v>42</v>
      </c>
      <c r="Q249" s="44">
        <f>VLOOKUP(B249,'[2]School Detailed Data'!A$11:CF$439,84,FALSE)</f>
        <v>42</v>
      </c>
      <c r="R249" s="45">
        <f>VLOOKUP(B249,'[2]School Detailed Data'!A$11:CF$440,84,FALSE)</f>
        <v>42</v>
      </c>
      <c r="S249" s="46">
        <v>42</v>
      </c>
      <c r="T249" s="47">
        <v>42</v>
      </c>
      <c r="U249" s="43">
        <v>0</v>
      </c>
      <c r="V249" s="44">
        <f>VLOOKUP(B249,'[2]School Detailed Data'!A$11:CJ$440,88,FALSE)</f>
        <v>10</v>
      </c>
      <c r="W249" s="45">
        <f>VLOOKUP(B249,'[2]Student Without BRN'!Z$2:AB$431,3,FALSE)</f>
        <v>0</v>
      </c>
      <c r="X249" s="46">
        <v>0</v>
      </c>
      <c r="Y249" s="47">
        <v>0</v>
      </c>
      <c r="Z249" s="43">
        <f t="shared" si="61"/>
        <v>42</v>
      </c>
      <c r="AA249" s="44">
        <f t="shared" si="61"/>
        <v>32</v>
      </c>
      <c r="AB249" s="45">
        <f t="shared" si="60"/>
        <v>42</v>
      </c>
      <c r="AC249" s="46">
        <f t="shared" si="60"/>
        <v>42</v>
      </c>
      <c r="AD249" s="47">
        <f t="shared" si="60"/>
        <v>42</v>
      </c>
      <c r="AE249" s="44">
        <f t="shared" si="64"/>
        <v>-10</v>
      </c>
      <c r="AF249" s="45">
        <f t="shared" si="65"/>
        <v>0</v>
      </c>
      <c r="AG249" s="46">
        <f t="shared" si="66"/>
        <v>0</v>
      </c>
      <c r="AH249" s="47">
        <f t="shared" si="66"/>
        <v>0</v>
      </c>
      <c r="AI249" s="48">
        <v>8900</v>
      </c>
      <c r="AJ249" s="48">
        <f t="shared" si="67"/>
        <v>373800</v>
      </c>
      <c r="AK249" s="49">
        <f t="shared" si="77"/>
        <v>373800</v>
      </c>
      <c r="AL249" s="49">
        <f>VLOOKUP(B249,'[3]Tranche 1 Actual 2024'!$B$12:$S$367,18,FALSE)</f>
        <v>112140</v>
      </c>
      <c r="AM249" s="49">
        <f>VLOOKUP(B249,'[3]Tranche 2 Actual 2024'!$B$12:$U$343,20,FALSE)</f>
        <v>112140</v>
      </c>
      <c r="AN249" s="49">
        <f t="shared" si="68"/>
        <v>149520</v>
      </c>
      <c r="AO249" s="50">
        <f t="shared" si="75"/>
        <v>-89000</v>
      </c>
      <c r="AP249" s="51">
        <f t="shared" si="69"/>
        <v>0</v>
      </c>
      <c r="AQ249" s="52">
        <f t="shared" si="70"/>
        <v>0</v>
      </c>
      <c r="AR249" s="47">
        <f t="shared" si="71"/>
        <v>0</v>
      </c>
      <c r="AS249" s="53">
        <f t="shared" si="72"/>
        <v>0</v>
      </c>
      <c r="AT249" s="49"/>
      <c r="AU249" s="49">
        <f t="shared" si="62"/>
        <v>149520</v>
      </c>
      <c r="AV249" s="54">
        <f t="shared" si="63"/>
        <v>149520</v>
      </c>
      <c r="AW249" s="55"/>
      <c r="AX249" s="56">
        <f t="shared" si="76"/>
        <v>0</v>
      </c>
      <c r="AY249" s="57">
        <f t="shared" si="76"/>
        <v>0</v>
      </c>
      <c r="AZ249" s="47">
        <f t="shared" si="76"/>
        <v>0</v>
      </c>
      <c r="BA249" s="53">
        <f t="shared" si="76"/>
        <v>0</v>
      </c>
      <c r="BB249" s="81">
        <f t="shared" si="73"/>
        <v>373800</v>
      </c>
      <c r="BC249" s="58" t="s">
        <v>1825</v>
      </c>
    </row>
    <row r="250" spans="1:55" s="38" customFormat="1" ht="12.75" x14ac:dyDescent="0.2">
      <c r="A250" s="39">
        <f t="shared" si="74"/>
        <v>239</v>
      </c>
      <c r="B250" s="59" t="s">
        <v>913</v>
      </c>
      <c r="C250" s="41" t="s">
        <v>914</v>
      </c>
      <c r="D250" s="41" t="s">
        <v>43</v>
      </c>
      <c r="E250" s="41" t="s">
        <v>1840</v>
      </c>
      <c r="F250" s="41" t="s">
        <v>777</v>
      </c>
      <c r="G250" s="41" t="s">
        <v>58</v>
      </c>
      <c r="H250" s="41" t="s">
        <v>59</v>
      </c>
      <c r="I250" s="41" t="s">
        <v>778</v>
      </c>
      <c r="J250" s="41" t="s">
        <v>779</v>
      </c>
      <c r="K250" s="41" t="s">
        <v>915</v>
      </c>
      <c r="L250" s="41" t="s">
        <v>916</v>
      </c>
      <c r="M250" s="41" t="s">
        <v>3</v>
      </c>
      <c r="N250" s="42" t="s">
        <v>51</v>
      </c>
      <c r="O250" s="41" t="s">
        <v>52</v>
      </c>
      <c r="P250" s="43">
        <v>130</v>
      </c>
      <c r="Q250" s="44">
        <f>VLOOKUP(B250,'[2]School Detailed Data'!A$11:CF$439,84,FALSE)</f>
        <v>129</v>
      </c>
      <c r="R250" s="45">
        <f>VLOOKUP(B250,'[2]School Detailed Data'!A$11:CF$440,84,FALSE)</f>
        <v>129</v>
      </c>
      <c r="S250" s="46">
        <v>129</v>
      </c>
      <c r="T250" s="47">
        <v>129</v>
      </c>
      <c r="U250" s="43">
        <v>1</v>
      </c>
      <c r="V250" s="44">
        <f>VLOOKUP(B250,'[2]School Detailed Data'!A$11:CJ$440,88,FALSE)</f>
        <v>26</v>
      </c>
      <c r="W250" s="45">
        <f>VLOOKUP(B250,'[2]Student Without BRN'!Z$2:AB$431,3,FALSE)</f>
        <v>1</v>
      </c>
      <c r="X250" s="46">
        <v>1</v>
      </c>
      <c r="Y250" s="47">
        <v>1</v>
      </c>
      <c r="Z250" s="43">
        <f t="shared" si="61"/>
        <v>129</v>
      </c>
      <c r="AA250" s="44">
        <f t="shared" si="61"/>
        <v>103</v>
      </c>
      <c r="AB250" s="45">
        <f t="shared" si="60"/>
        <v>128</v>
      </c>
      <c r="AC250" s="46">
        <f t="shared" si="60"/>
        <v>128</v>
      </c>
      <c r="AD250" s="47">
        <f t="shared" si="60"/>
        <v>128</v>
      </c>
      <c r="AE250" s="44">
        <f t="shared" si="64"/>
        <v>-26</v>
      </c>
      <c r="AF250" s="45">
        <f>AB250-Z250</f>
        <v>-1</v>
      </c>
      <c r="AG250" s="46">
        <f t="shared" si="66"/>
        <v>0</v>
      </c>
      <c r="AH250" s="47">
        <f t="shared" si="66"/>
        <v>0</v>
      </c>
      <c r="AI250" s="48">
        <v>8900</v>
      </c>
      <c r="AJ250" s="48">
        <f t="shared" si="67"/>
        <v>1148100</v>
      </c>
      <c r="AK250" s="49">
        <f t="shared" si="77"/>
        <v>1148100</v>
      </c>
      <c r="AL250" s="49">
        <f>VLOOKUP(B250,'[3]Tranche 1 Actual 2024'!$B$12:$S$367,18,FALSE)</f>
        <v>405840</v>
      </c>
      <c r="AM250" s="49">
        <f>VLOOKUP(B250,'[3]Tranche 2 Actual 2024'!$B$12:$U$343,20,FALSE)</f>
        <v>405840</v>
      </c>
      <c r="AN250" s="49">
        <f t="shared" si="68"/>
        <v>336420</v>
      </c>
      <c r="AO250" s="50">
        <f t="shared" si="75"/>
        <v>-231400</v>
      </c>
      <c r="AP250" s="51">
        <f t="shared" si="69"/>
        <v>-8900</v>
      </c>
      <c r="AQ250" s="52">
        <f t="shared" si="70"/>
        <v>0</v>
      </c>
      <c r="AR250" s="47">
        <f t="shared" si="71"/>
        <v>0</v>
      </c>
      <c r="AS250" s="53">
        <f t="shared" si="72"/>
        <v>0</v>
      </c>
      <c r="AT250" s="49"/>
      <c r="AU250" s="49">
        <f t="shared" si="62"/>
        <v>336420</v>
      </c>
      <c r="AV250" s="54">
        <f t="shared" si="63"/>
        <v>336420</v>
      </c>
      <c r="AW250" s="55"/>
      <c r="AX250" s="56">
        <f t="shared" si="76"/>
        <v>0</v>
      </c>
      <c r="AY250" s="57">
        <f t="shared" si="76"/>
        <v>0</v>
      </c>
      <c r="AZ250" s="47">
        <f t="shared" si="76"/>
        <v>0</v>
      </c>
      <c r="BA250" s="53">
        <f t="shared" si="76"/>
        <v>0</v>
      </c>
      <c r="BB250" s="81">
        <f t="shared" si="73"/>
        <v>1148100</v>
      </c>
      <c r="BC250" s="58" t="s">
        <v>1825</v>
      </c>
    </row>
    <row r="251" spans="1:55" s="38" customFormat="1" ht="12.75" x14ac:dyDescent="0.2">
      <c r="A251" s="39">
        <f t="shared" si="74"/>
        <v>240</v>
      </c>
      <c r="B251" s="40" t="s">
        <v>997</v>
      </c>
      <c r="C251" s="41" t="s">
        <v>998</v>
      </c>
      <c r="D251" s="41" t="s">
        <v>43</v>
      </c>
      <c r="E251" s="41" t="s">
        <v>1840</v>
      </c>
      <c r="F251" s="41" t="s">
        <v>777</v>
      </c>
      <c r="G251" s="41" t="s">
        <v>58</v>
      </c>
      <c r="H251" s="41" t="s">
        <v>59</v>
      </c>
      <c r="I251" s="41" t="s">
        <v>999</v>
      </c>
      <c r="J251" s="41" t="s">
        <v>779</v>
      </c>
      <c r="K251" s="41" t="s">
        <v>1000</v>
      </c>
      <c r="L251" s="41" t="s">
        <v>1001</v>
      </c>
      <c r="M251" s="41" t="s">
        <v>3</v>
      </c>
      <c r="N251" s="42" t="s">
        <v>51</v>
      </c>
      <c r="O251" s="41" t="s">
        <v>52</v>
      </c>
      <c r="P251" s="43">
        <v>215</v>
      </c>
      <c r="Q251" s="44">
        <f>VLOOKUP(B251,'[2]School Detailed Data'!A$11:CF$439,84,FALSE)</f>
        <v>215</v>
      </c>
      <c r="R251" s="45">
        <f>VLOOKUP(B251,'[2]School Detailed Data'!A$11:CF$440,84,FALSE)</f>
        <v>215</v>
      </c>
      <c r="S251" s="46">
        <v>215</v>
      </c>
      <c r="T251" s="47">
        <v>215</v>
      </c>
      <c r="U251" s="43">
        <v>0</v>
      </c>
      <c r="V251" s="44">
        <f>VLOOKUP(B251,'[2]School Detailed Data'!A$11:CJ$440,88,FALSE)</f>
        <v>53</v>
      </c>
      <c r="W251" s="45">
        <f>VLOOKUP(B251,'[2]Student Without BRN'!Z$2:AB$431,3,FALSE)</f>
        <v>0</v>
      </c>
      <c r="X251" s="46">
        <v>0</v>
      </c>
      <c r="Y251" s="47">
        <v>0</v>
      </c>
      <c r="Z251" s="43">
        <f t="shared" si="61"/>
        <v>215</v>
      </c>
      <c r="AA251" s="44">
        <f t="shared" si="61"/>
        <v>162</v>
      </c>
      <c r="AB251" s="45">
        <f t="shared" si="60"/>
        <v>215</v>
      </c>
      <c r="AC251" s="46">
        <f t="shared" si="60"/>
        <v>215</v>
      </c>
      <c r="AD251" s="47">
        <f t="shared" si="60"/>
        <v>215</v>
      </c>
      <c r="AE251" s="44">
        <f t="shared" si="64"/>
        <v>-53</v>
      </c>
      <c r="AF251" s="45">
        <f t="shared" si="65"/>
        <v>0</v>
      </c>
      <c r="AG251" s="46">
        <f t="shared" si="66"/>
        <v>0</v>
      </c>
      <c r="AH251" s="47">
        <f t="shared" si="66"/>
        <v>0</v>
      </c>
      <c r="AI251" s="48">
        <v>8900</v>
      </c>
      <c r="AJ251" s="48">
        <f t="shared" si="67"/>
        <v>1913500</v>
      </c>
      <c r="AK251" s="49">
        <f t="shared" si="77"/>
        <v>1913500</v>
      </c>
      <c r="AL251" s="49">
        <f>VLOOKUP(B251,'[3]Tranche 1 Actual 2024'!$B$12:$S$367,18,FALSE)</f>
        <v>432540</v>
      </c>
      <c r="AM251" s="49">
        <f>VLOOKUP(B251,'[3]Tranche 2 Actual 2024'!$B$12:$U$343,20,FALSE)</f>
        <v>432540</v>
      </c>
      <c r="AN251" s="49">
        <f t="shared" si="68"/>
        <v>1048420</v>
      </c>
      <c r="AO251" s="50">
        <f t="shared" si="75"/>
        <v>-471700</v>
      </c>
      <c r="AP251" s="51">
        <f t="shared" si="69"/>
        <v>0</v>
      </c>
      <c r="AQ251" s="52">
        <f t="shared" si="70"/>
        <v>0</v>
      </c>
      <c r="AR251" s="47">
        <f t="shared" si="71"/>
        <v>0</v>
      </c>
      <c r="AS251" s="53">
        <f t="shared" si="72"/>
        <v>0</v>
      </c>
      <c r="AT251" s="49"/>
      <c r="AU251" s="49">
        <f t="shared" si="62"/>
        <v>1048420</v>
      </c>
      <c r="AV251" s="54">
        <f t="shared" si="63"/>
        <v>1048420</v>
      </c>
      <c r="AW251" s="55"/>
      <c r="AX251" s="56">
        <f t="shared" si="76"/>
        <v>0</v>
      </c>
      <c r="AY251" s="57">
        <f t="shared" si="76"/>
        <v>0</v>
      </c>
      <c r="AZ251" s="47">
        <f t="shared" si="76"/>
        <v>0</v>
      </c>
      <c r="BA251" s="53">
        <f t="shared" si="76"/>
        <v>0</v>
      </c>
      <c r="BB251" s="81">
        <f t="shared" si="73"/>
        <v>1913500</v>
      </c>
      <c r="BC251" s="58" t="s">
        <v>1825</v>
      </c>
    </row>
    <row r="252" spans="1:55" s="38" customFormat="1" ht="12.75" x14ac:dyDescent="0.2">
      <c r="A252" s="39">
        <f t="shared" si="74"/>
        <v>241</v>
      </c>
      <c r="B252" s="59" t="s">
        <v>1115</v>
      </c>
      <c r="C252" s="41" t="s">
        <v>1116</v>
      </c>
      <c r="D252" s="41" t="s">
        <v>43</v>
      </c>
      <c r="E252" s="41" t="s">
        <v>1840</v>
      </c>
      <c r="F252" s="41" t="s">
        <v>777</v>
      </c>
      <c r="G252" s="41" t="s">
        <v>58</v>
      </c>
      <c r="H252" s="41" t="s">
        <v>59</v>
      </c>
      <c r="I252" s="41" t="s">
        <v>1100</v>
      </c>
      <c r="J252" s="41" t="s">
        <v>779</v>
      </c>
      <c r="K252" s="41" t="s">
        <v>1117</v>
      </c>
      <c r="L252" s="41" t="s">
        <v>1118</v>
      </c>
      <c r="M252" s="41" t="s">
        <v>3</v>
      </c>
      <c r="N252" s="42" t="s">
        <v>51</v>
      </c>
      <c r="O252" s="41" t="s">
        <v>52</v>
      </c>
      <c r="P252" s="43">
        <v>27</v>
      </c>
      <c r="Q252" s="44">
        <f>VLOOKUP(B252,'[2]School Detailed Data'!A$11:CF$439,84,FALSE)</f>
        <v>27</v>
      </c>
      <c r="R252" s="45">
        <f>VLOOKUP(B252,'[2]School Detailed Data'!A$11:CF$440,84,FALSE)</f>
        <v>27</v>
      </c>
      <c r="S252" s="46">
        <v>27</v>
      </c>
      <c r="T252" s="47">
        <v>27</v>
      </c>
      <c r="U252" s="43">
        <v>0</v>
      </c>
      <c r="V252" s="44">
        <f>VLOOKUP(B252,'[2]School Detailed Data'!A$11:CJ$440,88,FALSE)</f>
        <v>4</v>
      </c>
      <c r="W252" s="45">
        <f>VLOOKUP(B252,'[2]Student Without BRN'!Z$2:AB$431,3,FALSE)</f>
        <v>0</v>
      </c>
      <c r="X252" s="46">
        <v>0</v>
      </c>
      <c r="Y252" s="47">
        <v>0</v>
      </c>
      <c r="Z252" s="43">
        <f t="shared" si="61"/>
        <v>27</v>
      </c>
      <c r="AA252" s="44">
        <f t="shared" si="61"/>
        <v>23</v>
      </c>
      <c r="AB252" s="45">
        <f t="shared" si="60"/>
        <v>27</v>
      </c>
      <c r="AC252" s="46">
        <f t="shared" si="60"/>
        <v>27</v>
      </c>
      <c r="AD252" s="47">
        <f t="shared" si="60"/>
        <v>27</v>
      </c>
      <c r="AE252" s="44">
        <f t="shared" si="64"/>
        <v>-4</v>
      </c>
      <c r="AF252" s="45">
        <f t="shared" si="65"/>
        <v>0</v>
      </c>
      <c r="AG252" s="46">
        <f t="shared" si="66"/>
        <v>0</v>
      </c>
      <c r="AH252" s="47">
        <f t="shared" si="66"/>
        <v>0</v>
      </c>
      <c r="AI252" s="48">
        <v>8900</v>
      </c>
      <c r="AJ252" s="48">
        <f t="shared" si="67"/>
        <v>240300</v>
      </c>
      <c r="AK252" s="49">
        <f t="shared" si="77"/>
        <v>240300</v>
      </c>
      <c r="AL252" s="49">
        <f>VLOOKUP(B252,'[3]Tranche 1 Actual 2024'!$B$12:$S$367,18,FALSE)</f>
        <v>50730</v>
      </c>
      <c r="AM252" s="49">
        <f>VLOOKUP(B252,'[3]Tranche 2 Actual 2024'!$B$12:$U$343,20,FALSE)</f>
        <v>50730</v>
      </c>
      <c r="AN252" s="49">
        <f t="shared" si="68"/>
        <v>138840</v>
      </c>
      <c r="AO252" s="50">
        <f t="shared" si="75"/>
        <v>-35600</v>
      </c>
      <c r="AP252" s="51">
        <f t="shared" si="69"/>
        <v>0</v>
      </c>
      <c r="AQ252" s="52">
        <f t="shared" si="70"/>
        <v>0</v>
      </c>
      <c r="AR252" s="47">
        <f t="shared" si="71"/>
        <v>0</v>
      </c>
      <c r="AS252" s="53">
        <f t="shared" si="72"/>
        <v>0</v>
      </c>
      <c r="AT252" s="49"/>
      <c r="AU252" s="49">
        <f t="shared" si="62"/>
        <v>138840</v>
      </c>
      <c r="AV252" s="54">
        <f t="shared" si="63"/>
        <v>138840</v>
      </c>
      <c r="AW252" s="55"/>
      <c r="AX252" s="56">
        <f t="shared" si="76"/>
        <v>0</v>
      </c>
      <c r="AY252" s="57">
        <f t="shared" si="76"/>
        <v>0</v>
      </c>
      <c r="AZ252" s="47">
        <f t="shared" si="76"/>
        <v>0</v>
      </c>
      <c r="BA252" s="53">
        <f t="shared" si="76"/>
        <v>0</v>
      </c>
      <c r="BB252" s="81">
        <f t="shared" si="73"/>
        <v>240300</v>
      </c>
      <c r="BC252" s="58" t="s">
        <v>1825</v>
      </c>
    </row>
    <row r="253" spans="1:55" s="38" customFormat="1" ht="12.75" x14ac:dyDescent="0.2">
      <c r="A253" s="39">
        <f t="shared" si="74"/>
        <v>242</v>
      </c>
      <c r="B253" s="40" t="s">
        <v>1082</v>
      </c>
      <c r="C253" s="41" t="s">
        <v>1083</v>
      </c>
      <c r="D253" s="41" t="s">
        <v>43</v>
      </c>
      <c r="E253" s="41" t="s">
        <v>1840</v>
      </c>
      <c r="F253" s="41" t="s">
        <v>777</v>
      </c>
      <c r="G253" s="41" t="s">
        <v>58</v>
      </c>
      <c r="H253" s="41" t="s">
        <v>59</v>
      </c>
      <c r="I253" s="41" t="s">
        <v>976</v>
      </c>
      <c r="J253" s="41" t="s">
        <v>779</v>
      </c>
      <c r="K253" s="41" t="s">
        <v>1084</v>
      </c>
      <c r="L253" s="41" t="s">
        <v>1085</v>
      </c>
      <c r="M253" s="41" t="s">
        <v>3</v>
      </c>
      <c r="N253" s="42" t="s">
        <v>51</v>
      </c>
      <c r="O253" s="41" t="s">
        <v>52</v>
      </c>
      <c r="P253" s="43">
        <v>90</v>
      </c>
      <c r="Q253" s="44">
        <v>90</v>
      </c>
      <c r="R253" s="45">
        <f>VLOOKUP(B253,'[2]School Detailed Data'!A$11:CF$440,84,FALSE)</f>
        <v>90</v>
      </c>
      <c r="S253" s="46">
        <v>90</v>
      </c>
      <c r="T253" s="47">
        <v>90</v>
      </c>
      <c r="U253" s="43">
        <v>1</v>
      </c>
      <c r="V253" s="44">
        <f>VLOOKUP(B253,'[3]PS T3 1st New BRN'!$B$12:$S$104,18,FALSE)</f>
        <v>0</v>
      </c>
      <c r="W253" s="45">
        <f>VLOOKUP(B253,'[2]Student Without BRN'!Z$2:AB$431,3,FALSE)</f>
        <v>0</v>
      </c>
      <c r="X253" s="46">
        <v>0</v>
      </c>
      <c r="Y253" s="47">
        <v>0</v>
      </c>
      <c r="Z253" s="43">
        <f t="shared" si="61"/>
        <v>89</v>
      </c>
      <c r="AA253" s="44">
        <f t="shared" si="61"/>
        <v>90</v>
      </c>
      <c r="AB253" s="45">
        <f t="shared" si="60"/>
        <v>90</v>
      </c>
      <c r="AC253" s="46">
        <f t="shared" si="60"/>
        <v>90</v>
      </c>
      <c r="AD253" s="47">
        <f t="shared" si="60"/>
        <v>90</v>
      </c>
      <c r="AE253" s="44">
        <f t="shared" si="64"/>
        <v>1</v>
      </c>
      <c r="AF253" s="45">
        <f>AB253-AA253</f>
        <v>0</v>
      </c>
      <c r="AG253" s="46">
        <f t="shared" si="66"/>
        <v>0</v>
      </c>
      <c r="AH253" s="47">
        <f t="shared" si="66"/>
        <v>0</v>
      </c>
      <c r="AI253" s="48">
        <v>8900</v>
      </c>
      <c r="AJ253" s="48">
        <f t="shared" si="67"/>
        <v>801000</v>
      </c>
      <c r="AK253" s="49">
        <f t="shared" si="77"/>
        <v>792100</v>
      </c>
      <c r="AL253" s="49">
        <f>VLOOKUP(B253,'[3]Tranche 1 Actual 2024'!$B$12:$S$367,18,FALSE)</f>
        <v>253650</v>
      </c>
      <c r="AM253" s="49">
        <f>VLOOKUP(B253,'[3]Tranche 2 Actual 2024'!$B$12:$U$343,20,FALSE)</f>
        <v>253650</v>
      </c>
      <c r="AN253" s="49">
        <f t="shared" si="68"/>
        <v>284800</v>
      </c>
      <c r="AO253" s="50">
        <f t="shared" si="75"/>
        <v>8900</v>
      </c>
      <c r="AP253" s="51">
        <f t="shared" si="69"/>
        <v>0</v>
      </c>
      <c r="AQ253" s="52">
        <f t="shared" si="70"/>
        <v>0</v>
      </c>
      <c r="AR253" s="47">
        <f t="shared" si="71"/>
        <v>0</v>
      </c>
      <c r="AS253" s="53">
        <f t="shared" si="72"/>
        <v>0</v>
      </c>
      <c r="AT253" s="49"/>
      <c r="AU253" s="49">
        <f t="shared" si="62"/>
        <v>284800</v>
      </c>
      <c r="AV253" s="54">
        <f t="shared" si="63"/>
        <v>284800</v>
      </c>
      <c r="AW253" s="55">
        <f>IF(AO253&gt;=0,AO253,0)</f>
        <v>8900</v>
      </c>
      <c r="AX253" s="56">
        <f t="shared" si="76"/>
        <v>0</v>
      </c>
      <c r="AY253" s="57">
        <f t="shared" si="76"/>
        <v>0</v>
      </c>
      <c r="AZ253" s="47">
        <f t="shared" si="76"/>
        <v>0</v>
      </c>
      <c r="BA253" s="53">
        <f t="shared" si="76"/>
        <v>0</v>
      </c>
      <c r="BB253" s="81">
        <f t="shared" si="73"/>
        <v>801000</v>
      </c>
      <c r="BC253" s="58" t="s">
        <v>1825</v>
      </c>
    </row>
    <row r="254" spans="1:55" s="38" customFormat="1" ht="12.75" x14ac:dyDescent="0.2">
      <c r="A254" s="39">
        <f t="shared" si="74"/>
        <v>243</v>
      </c>
      <c r="B254" s="59" t="s">
        <v>1086</v>
      </c>
      <c r="C254" s="41" t="s">
        <v>1087</v>
      </c>
      <c r="D254" s="41" t="s">
        <v>56</v>
      </c>
      <c r="E254" s="41" t="s">
        <v>1833</v>
      </c>
      <c r="F254" s="41" t="s">
        <v>179</v>
      </c>
      <c r="G254" s="41" t="s">
        <v>45</v>
      </c>
      <c r="H254" s="41" t="s">
        <v>46</v>
      </c>
      <c r="I254" s="41" t="s">
        <v>976</v>
      </c>
      <c r="J254" s="41" t="s">
        <v>779</v>
      </c>
      <c r="K254" s="41" t="s">
        <v>1088</v>
      </c>
      <c r="L254" s="41" t="s">
        <v>1089</v>
      </c>
      <c r="M254" s="41" t="s">
        <v>3</v>
      </c>
      <c r="N254" s="42" t="s">
        <v>51</v>
      </c>
      <c r="O254" s="41" t="s">
        <v>52</v>
      </c>
      <c r="P254" s="43">
        <v>132</v>
      </c>
      <c r="Q254" s="44">
        <f>VLOOKUP(B254,'[2]School Detailed Data'!A$11:CF$439,84,FALSE)</f>
        <v>131</v>
      </c>
      <c r="R254" s="45">
        <f>VLOOKUP(B254,'[2]School Detailed Data'!A$11:CF$440,84,FALSE)</f>
        <v>131</v>
      </c>
      <c r="S254" s="46">
        <v>131</v>
      </c>
      <c r="T254" s="47">
        <v>131</v>
      </c>
      <c r="U254" s="43">
        <v>0</v>
      </c>
      <c r="V254" s="44">
        <f>VLOOKUP(B254,'[2]School Detailed Data'!A$11:CJ$440,88,FALSE)</f>
        <v>52</v>
      </c>
      <c r="W254" s="45">
        <f>VLOOKUP(B254,'[2]Student Without BRN'!Z$2:AB$431,3,FALSE)</f>
        <v>0</v>
      </c>
      <c r="X254" s="46">
        <v>0</v>
      </c>
      <c r="Y254" s="47">
        <v>0</v>
      </c>
      <c r="Z254" s="43">
        <f t="shared" si="61"/>
        <v>132</v>
      </c>
      <c r="AA254" s="44">
        <f t="shared" si="61"/>
        <v>79</v>
      </c>
      <c r="AB254" s="45">
        <f t="shared" si="60"/>
        <v>131</v>
      </c>
      <c r="AC254" s="46">
        <f t="shared" si="60"/>
        <v>131</v>
      </c>
      <c r="AD254" s="47">
        <f t="shared" si="60"/>
        <v>131</v>
      </c>
      <c r="AE254" s="44">
        <f t="shared" si="64"/>
        <v>-53</v>
      </c>
      <c r="AF254" s="45">
        <f t="shared" si="65"/>
        <v>-1</v>
      </c>
      <c r="AG254" s="46">
        <f t="shared" si="66"/>
        <v>0</v>
      </c>
      <c r="AH254" s="47">
        <f t="shared" si="66"/>
        <v>0</v>
      </c>
      <c r="AI254" s="48">
        <v>8900</v>
      </c>
      <c r="AJ254" s="48">
        <f t="shared" si="67"/>
        <v>1165900</v>
      </c>
      <c r="AK254" s="49">
        <f t="shared" si="77"/>
        <v>1174800</v>
      </c>
      <c r="AL254" s="49"/>
      <c r="AM254" s="49">
        <f>VLOOKUP(B254,'[3]Tranche 2 Actual 2024'!$B$12:$U$343,20,FALSE)</f>
        <v>720900</v>
      </c>
      <c r="AN254" s="49">
        <f t="shared" si="68"/>
        <v>453900</v>
      </c>
      <c r="AO254" s="50">
        <f t="shared" si="75"/>
        <v>-471700</v>
      </c>
      <c r="AP254" s="51">
        <f t="shared" si="69"/>
        <v>-8900</v>
      </c>
      <c r="AQ254" s="52">
        <f t="shared" si="70"/>
        <v>0</v>
      </c>
      <c r="AR254" s="47">
        <f t="shared" si="71"/>
        <v>0</v>
      </c>
      <c r="AS254" s="60">
        <f t="shared" si="72"/>
        <v>-8900</v>
      </c>
      <c r="AT254" s="49"/>
      <c r="AU254" s="49">
        <f t="shared" si="62"/>
        <v>453900</v>
      </c>
      <c r="AV254" s="54">
        <f t="shared" si="63"/>
        <v>453900</v>
      </c>
      <c r="AW254" s="55"/>
      <c r="AX254" s="56">
        <f t="shared" si="76"/>
        <v>0</v>
      </c>
      <c r="AY254" s="57">
        <f t="shared" si="76"/>
        <v>0</v>
      </c>
      <c r="AZ254" s="47">
        <f t="shared" si="76"/>
        <v>0</v>
      </c>
      <c r="BA254" s="53">
        <f t="shared" si="76"/>
        <v>0</v>
      </c>
      <c r="BB254" s="81">
        <f t="shared" si="73"/>
        <v>1174800</v>
      </c>
      <c r="BC254" s="58" t="s">
        <v>1825</v>
      </c>
    </row>
    <row r="255" spans="1:55" s="38" customFormat="1" ht="12.75" x14ac:dyDescent="0.2">
      <c r="A255" s="39">
        <f t="shared" si="74"/>
        <v>244</v>
      </c>
      <c r="B255" s="59" t="s">
        <v>917</v>
      </c>
      <c r="C255" s="41" t="s">
        <v>918</v>
      </c>
      <c r="D255" s="41" t="s">
        <v>43</v>
      </c>
      <c r="E255" s="41" t="s">
        <v>1837</v>
      </c>
      <c r="F255" s="41" t="s">
        <v>450</v>
      </c>
      <c r="G255" s="41" t="s">
        <v>45</v>
      </c>
      <c r="H255" s="41" t="s">
        <v>46</v>
      </c>
      <c r="I255" s="41" t="s">
        <v>778</v>
      </c>
      <c r="J255" s="41" t="s">
        <v>779</v>
      </c>
      <c r="K255" s="41" t="s">
        <v>919</v>
      </c>
      <c r="L255" s="41" t="s">
        <v>920</v>
      </c>
      <c r="M255" s="41" t="s">
        <v>3</v>
      </c>
      <c r="N255" s="42" t="s">
        <v>51</v>
      </c>
      <c r="O255" s="41" t="s">
        <v>52</v>
      </c>
      <c r="P255" s="43">
        <v>121</v>
      </c>
      <c r="Q255" s="44">
        <f>VLOOKUP(B255,'[2]School Detailed Data'!A$11:CF$439,84,FALSE)</f>
        <v>121</v>
      </c>
      <c r="R255" s="45">
        <f>VLOOKUP(B255,'[2]School Detailed Data'!A$11:CF$440,84,FALSE)</f>
        <v>121</v>
      </c>
      <c r="S255" s="46">
        <v>121</v>
      </c>
      <c r="T255" s="47">
        <v>122</v>
      </c>
      <c r="U255" s="43">
        <v>0</v>
      </c>
      <c r="V255" s="44">
        <f>VLOOKUP(B255,'[2]School Detailed Data'!A$11:CJ$440,88,FALSE)</f>
        <v>23</v>
      </c>
      <c r="W255" s="45">
        <f>VLOOKUP(B255,'[2]Student Without BRN'!Z$2:AB$431,3,FALSE)</f>
        <v>2</v>
      </c>
      <c r="X255" s="46">
        <v>0</v>
      </c>
      <c r="Y255" s="47">
        <v>0</v>
      </c>
      <c r="Z255" s="43">
        <f t="shared" si="61"/>
        <v>121</v>
      </c>
      <c r="AA255" s="44">
        <f t="shared" si="61"/>
        <v>98</v>
      </c>
      <c r="AB255" s="45">
        <f t="shared" si="60"/>
        <v>119</v>
      </c>
      <c r="AC255" s="46">
        <f t="shared" si="60"/>
        <v>121</v>
      </c>
      <c r="AD255" s="47">
        <f t="shared" si="60"/>
        <v>122</v>
      </c>
      <c r="AE255" s="44">
        <f t="shared" si="64"/>
        <v>-23</v>
      </c>
      <c r="AF255" s="45">
        <f t="shared" si="65"/>
        <v>-2</v>
      </c>
      <c r="AG255" s="46">
        <f t="shared" si="66"/>
        <v>2</v>
      </c>
      <c r="AH255" s="47">
        <f>AC255-AD255</f>
        <v>-1</v>
      </c>
      <c r="AI255" s="48">
        <v>8900</v>
      </c>
      <c r="AJ255" s="48">
        <f t="shared" si="67"/>
        <v>1085800</v>
      </c>
      <c r="AK255" s="49">
        <f t="shared" si="77"/>
        <v>1076900</v>
      </c>
      <c r="AL255" s="49">
        <f>VLOOKUP(B255,'[3]Tranche 1 Actual 2024'!$B$12:$S$367,18,FALSE)</f>
        <v>333750</v>
      </c>
      <c r="AM255" s="49">
        <f>VLOOKUP(B255,'[3]Tranche 2 Actual 2024'!$B$12:$U$343,20,FALSE)</f>
        <v>333750</v>
      </c>
      <c r="AN255" s="49">
        <f t="shared" si="68"/>
        <v>409400</v>
      </c>
      <c r="AO255" s="50">
        <f t="shared" si="75"/>
        <v>-204700</v>
      </c>
      <c r="AP255" s="51">
        <f t="shared" si="69"/>
        <v>-17800</v>
      </c>
      <c r="AQ255" s="52">
        <f t="shared" si="70"/>
        <v>17800</v>
      </c>
      <c r="AR255" s="67">
        <f t="shared" si="71"/>
        <v>-8900</v>
      </c>
      <c r="AS255" s="60">
        <f t="shared" si="72"/>
        <v>-8900</v>
      </c>
      <c r="AT255" s="49"/>
      <c r="AU255" s="49">
        <f t="shared" si="62"/>
        <v>409400</v>
      </c>
      <c r="AV255" s="54">
        <f t="shared" si="63"/>
        <v>409400</v>
      </c>
      <c r="AW255" s="55"/>
      <c r="AX255" s="56">
        <f t="shared" si="76"/>
        <v>0</v>
      </c>
      <c r="AY255" s="57">
        <f t="shared" si="76"/>
        <v>17800</v>
      </c>
      <c r="AZ255" s="47">
        <f t="shared" si="76"/>
        <v>0</v>
      </c>
      <c r="BA255" s="53">
        <f t="shared" si="76"/>
        <v>0</v>
      </c>
      <c r="BB255" s="81">
        <f t="shared" si="73"/>
        <v>1094700</v>
      </c>
      <c r="BC255" s="58" t="s">
        <v>1825</v>
      </c>
    </row>
    <row r="256" spans="1:55" s="38" customFormat="1" ht="12.75" x14ac:dyDescent="0.2">
      <c r="A256" s="39">
        <f t="shared" si="74"/>
        <v>245</v>
      </c>
      <c r="B256" s="40" t="s">
        <v>842</v>
      </c>
      <c r="C256" s="41" t="s">
        <v>843</v>
      </c>
      <c r="D256" s="41" t="s">
        <v>56</v>
      </c>
      <c r="E256" s="41" t="s">
        <v>1833</v>
      </c>
      <c r="F256" s="41" t="s">
        <v>179</v>
      </c>
      <c r="G256" s="41" t="s">
        <v>45</v>
      </c>
      <c r="H256" s="41" t="s">
        <v>46</v>
      </c>
      <c r="I256" s="41" t="s">
        <v>778</v>
      </c>
      <c r="J256" s="41" t="s">
        <v>779</v>
      </c>
      <c r="K256" s="41" t="s">
        <v>844</v>
      </c>
      <c r="L256" s="41" t="s">
        <v>845</v>
      </c>
      <c r="M256" s="41" t="s">
        <v>3</v>
      </c>
      <c r="N256" s="42" t="s">
        <v>51</v>
      </c>
      <c r="O256" s="41" t="s">
        <v>52</v>
      </c>
      <c r="P256" s="43">
        <v>298</v>
      </c>
      <c r="Q256" s="44">
        <f>VLOOKUP(B256,'[2]School Detailed Data'!A$11:CF$439,84,FALSE)</f>
        <v>298</v>
      </c>
      <c r="R256" s="45">
        <f>VLOOKUP(B256,'[2]School Detailed Data'!A$11:CF$440,84,FALSE)</f>
        <v>298</v>
      </c>
      <c r="S256" s="46">
        <v>298</v>
      </c>
      <c r="T256" s="47">
        <v>298</v>
      </c>
      <c r="U256" s="43">
        <v>0</v>
      </c>
      <c r="V256" s="44">
        <f>VLOOKUP(B256,'[2]School Detailed Data'!A$11:CJ$440,88,FALSE)</f>
        <v>67</v>
      </c>
      <c r="W256" s="45">
        <f>VLOOKUP(B256,'[2]Student Without BRN'!Z$2:AB$431,3,FALSE)</f>
        <v>0</v>
      </c>
      <c r="X256" s="46">
        <v>0</v>
      </c>
      <c r="Y256" s="47">
        <v>0</v>
      </c>
      <c r="Z256" s="43">
        <f t="shared" si="61"/>
        <v>298</v>
      </c>
      <c r="AA256" s="44">
        <f t="shared" si="61"/>
        <v>231</v>
      </c>
      <c r="AB256" s="45">
        <f t="shared" si="61"/>
        <v>298</v>
      </c>
      <c r="AC256" s="46">
        <f t="shared" si="61"/>
        <v>298</v>
      </c>
      <c r="AD256" s="47">
        <f t="shared" si="61"/>
        <v>298</v>
      </c>
      <c r="AE256" s="44">
        <f t="shared" si="64"/>
        <v>-67</v>
      </c>
      <c r="AF256" s="45">
        <f t="shared" si="65"/>
        <v>0</v>
      </c>
      <c r="AG256" s="46">
        <f t="shared" si="66"/>
        <v>0</v>
      </c>
      <c r="AH256" s="47">
        <f t="shared" si="66"/>
        <v>0</v>
      </c>
      <c r="AI256" s="48">
        <v>8900</v>
      </c>
      <c r="AJ256" s="48">
        <f t="shared" si="67"/>
        <v>2652200</v>
      </c>
      <c r="AK256" s="49">
        <f t="shared" si="77"/>
        <v>2652200</v>
      </c>
      <c r="AL256" s="49">
        <f>VLOOKUP(B256,'[3]Tranche 1 Actual 2024'!$B$12:$S$367,18,FALSE)</f>
        <v>830370</v>
      </c>
      <c r="AM256" s="49">
        <f>VLOOKUP(B256,'[3]Tranche 2 Actual 2024'!$B$12:$U$343,20,FALSE)</f>
        <v>830370</v>
      </c>
      <c r="AN256" s="49">
        <f t="shared" si="68"/>
        <v>991460</v>
      </c>
      <c r="AO256" s="50">
        <f t="shared" si="75"/>
        <v>-596300</v>
      </c>
      <c r="AP256" s="51">
        <f t="shared" si="69"/>
        <v>0</v>
      </c>
      <c r="AQ256" s="52">
        <f t="shared" si="70"/>
        <v>0</v>
      </c>
      <c r="AR256" s="47">
        <f t="shared" si="71"/>
        <v>0</v>
      </c>
      <c r="AS256" s="53">
        <f t="shared" si="72"/>
        <v>0</v>
      </c>
      <c r="AT256" s="49"/>
      <c r="AU256" s="49">
        <f t="shared" si="62"/>
        <v>991460</v>
      </c>
      <c r="AV256" s="54">
        <f t="shared" si="63"/>
        <v>991460</v>
      </c>
      <c r="AW256" s="55"/>
      <c r="AX256" s="56">
        <f t="shared" si="76"/>
        <v>0</v>
      </c>
      <c r="AY256" s="57">
        <f t="shared" si="76"/>
        <v>0</v>
      </c>
      <c r="AZ256" s="47">
        <f t="shared" si="76"/>
        <v>0</v>
      </c>
      <c r="BA256" s="53">
        <f t="shared" si="76"/>
        <v>0</v>
      </c>
      <c r="BB256" s="81">
        <f t="shared" si="73"/>
        <v>2652200</v>
      </c>
      <c r="BC256" s="58" t="s">
        <v>1825</v>
      </c>
    </row>
    <row r="257" spans="1:55" s="38" customFormat="1" ht="12.75" x14ac:dyDescent="0.2">
      <c r="A257" s="39">
        <f t="shared" si="74"/>
        <v>246</v>
      </c>
      <c r="B257" s="40" t="s">
        <v>869</v>
      </c>
      <c r="C257" s="41" t="s">
        <v>870</v>
      </c>
      <c r="D257" s="41" t="s">
        <v>56</v>
      </c>
      <c r="E257" s="41" t="s">
        <v>1833</v>
      </c>
      <c r="F257" s="41" t="s">
        <v>179</v>
      </c>
      <c r="G257" s="41" t="s">
        <v>45</v>
      </c>
      <c r="H257" s="41" t="s">
        <v>46</v>
      </c>
      <c r="I257" s="41" t="s">
        <v>778</v>
      </c>
      <c r="J257" s="41" t="s">
        <v>779</v>
      </c>
      <c r="K257" s="41" t="s">
        <v>871</v>
      </c>
      <c r="L257" s="41" t="s">
        <v>872</v>
      </c>
      <c r="M257" s="41" t="s">
        <v>3</v>
      </c>
      <c r="N257" s="42" t="s">
        <v>51</v>
      </c>
      <c r="O257" s="41" t="s">
        <v>52</v>
      </c>
      <c r="P257" s="43">
        <v>86</v>
      </c>
      <c r="Q257" s="44">
        <f>VLOOKUP(B257,'[2]School Detailed Data'!A$11:CF$439,84,FALSE)</f>
        <v>86</v>
      </c>
      <c r="R257" s="45">
        <f>VLOOKUP(B257,'[2]School Detailed Data'!A$11:CF$440,84,FALSE)</f>
        <v>86</v>
      </c>
      <c r="S257" s="46">
        <v>86</v>
      </c>
      <c r="T257" s="47">
        <v>86</v>
      </c>
      <c r="U257" s="43">
        <v>0</v>
      </c>
      <c r="V257" s="44">
        <f>VLOOKUP(B257,'[2]School Detailed Data'!A$11:CJ$440,88,FALSE)</f>
        <v>4</v>
      </c>
      <c r="W257" s="45">
        <f>VLOOKUP(B257,'[2]Student Without BRN'!Z$2:AB$431,3,FALSE)</f>
        <v>0</v>
      </c>
      <c r="X257" s="46">
        <v>0</v>
      </c>
      <c r="Y257" s="47">
        <v>0</v>
      </c>
      <c r="Z257" s="43">
        <f t="shared" ref="Z257:AD307" si="78">P257-U257</f>
        <v>86</v>
      </c>
      <c r="AA257" s="44">
        <f t="shared" si="78"/>
        <v>82</v>
      </c>
      <c r="AB257" s="45">
        <f t="shared" si="78"/>
        <v>86</v>
      </c>
      <c r="AC257" s="46">
        <f t="shared" si="78"/>
        <v>86</v>
      </c>
      <c r="AD257" s="47">
        <f t="shared" si="78"/>
        <v>86</v>
      </c>
      <c r="AE257" s="44">
        <f t="shared" si="64"/>
        <v>-4</v>
      </c>
      <c r="AF257" s="45">
        <f t="shared" si="65"/>
        <v>0</v>
      </c>
      <c r="AG257" s="46">
        <f t="shared" si="66"/>
        <v>0</v>
      </c>
      <c r="AH257" s="47">
        <f t="shared" si="66"/>
        <v>0</v>
      </c>
      <c r="AI257" s="48">
        <v>8900</v>
      </c>
      <c r="AJ257" s="48">
        <f t="shared" si="67"/>
        <v>765400</v>
      </c>
      <c r="AK257" s="49">
        <f t="shared" si="77"/>
        <v>765400</v>
      </c>
      <c r="AL257" s="49">
        <f>VLOOKUP(B257,'[3]Tranche 1 Actual 2024'!$B$12:$S$367,18,FALSE)</f>
        <v>229620</v>
      </c>
      <c r="AM257" s="49">
        <f>VLOOKUP(B257,'[3]Tranche 2 Actual 2024'!$B$12:$U$343,20,FALSE)</f>
        <v>229620</v>
      </c>
      <c r="AN257" s="49">
        <f t="shared" si="68"/>
        <v>306160</v>
      </c>
      <c r="AO257" s="50">
        <f t="shared" si="75"/>
        <v>-35600</v>
      </c>
      <c r="AP257" s="51">
        <f t="shared" si="69"/>
        <v>0</v>
      </c>
      <c r="AQ257" s="52">
        <f t="shared" si="70"/>
        <v>0</v>
      </c>
      <c r="AR257" s="47">
        <f t="shared" si="71"/>
        <v>0</v>
      </c>
      <c r="AS257" s="53">
        <f t="shared" si="72"/>
        <v>0</v>
      </c>
      <c r="AT257" s="49"/>
      <c r="AU257" s="49">
        <f t="shared" si="62"/>
        <v>306160</v>
      </c>
      <c r="AV257" s="54">
        <f t="shared" si="63"/>
        <v>306160</v>
      </c>
      <c r="AW257" s="55"/>
      <c r="AX257" s="56">
        <f t="shared" si="76"/>
        <v>0</v>
      </c>
      <c r="AY257" s="57">
        <f t="shared" si="76"/>
        <v>0</v>
      </c>
      <c r="AZ257" s="47">
        <f t="shared" si="76"/>
        <v>0</v>
      </c>
      <c r="BA257" s="53">
        <f t="shared" si="76"/>
        <v>0</v>
      </c>
      <c r="BB257" s="81">
        <f t="shared" si="73"/>
        <v>765400</v>
      </c>
      <c r="BC257" s="58" t="s">
        <v>1825</v>
      </c>
    </row>
    <row r="258" spans="1:55" s="38" customFormat="1" ht="12.75" x14ac:dyDescent="0.2">
      <c r="A258" s="39">
        <f t="shared" si="74"/>
        <v>247</v>
      </c>
      <c r="B258" s="40" t="s">
        <v>921</v>
      </c>
      <c r="C258" s="41" t="s">
        <v>922</v>
      </c>
      <c r="D258" s="41" t="s">
        <v>43</v>
      </c>
      <c r="E258" s="41" t="s">
        <v>1840</v>
      </c>
      <c r="F258" s="41" t="s">
        <v>777</v>
      </c>
      <c r="G258" s="41" t="s">
        <v>58</v>
      </c>
      <c r="H258" s="41" t="s">
        <v>59</v>
      </c>
      <c r="I258" s="41" t="s">
        <v>778</v>
      </c>
      <c r="J258" s="41" t="s">
        <v>779</v>
      </c>
      <c r="K258" s="41" t="s">
        <v>923</v>
      </c>
      <c r="L258" s="41" t="s">
        <v>924</v>
      </c>
      <c r="M258" s="41" t="s">
        <v>3</v>
      </c>
      <c r="N258" s="42" t="s">
        <v>51</v>
      </c>
      <c r="O258" s="41" t="s">
        <v>52</v>
      </c>
      <c r="P258" s="43">
        <v>146</v>
      </c>
      <c r="Q258" s="44">
        <f>VLOOKUP(B258,'[2]School Detailed Data'!A$11:CF$439,84,FALSE)</f>
        <v>146</v>
      </c>
      <c r="R258" s="45">
        <f>VLOOKUP(B258,'[2]School Detailed Data'!A$11:CF$440,84,FALSE)</f>
        <v>146</v>
      </c>
      <c r="S258" s="46">
        <v>146</v>
      </c>
      <c r="T258" s="47">
        <v>146</v>
      </c>
      <c r="U258" s="43">
        <v>0</v>
      </c>
      <c r="V258" s="44">
        <f>VLOOKUP(B258,'[2]School Detailed Data'!A$11:CJ$440,88,FALSE)</f>
        <v>7</v>
      </c>
      <c r="W258" s="45">
        <f>VLOOKUP(B258,'[2]Student Without BRN'!Z$2:AB$431,3,FALSE)</f>
        <v>0</v>
      </c>
      <c r="X258" s="46">
        <v>0</v>
      </c>
      <c r="Y258" s="47">
        <v>0</v>
      </c>
      <c r="Z258" s="43">
        <f t="shared" si="78"/>
        <v>146</v>
      </c>
      <c r="AA258" s="44">
        <f t="shared" si="78"/>
        <v>139</v>
      </c>
      <c r="AB258" s="45">
        <f t="shared" si="78"/>
        <v>146</v>
      </c>
      <c r="AC258" s="46">
        <f t="shared" si="78"/>
        <v>146</v>
      </c>
      <c r="AD258" s="47">
        <f t="shared" si="78"/>
        <v>146</v>
      </c>
      <c r="AE258" s="44">
        <f t="shared" si="64"/>
        <v>-7</v>
      </c>
      <c r="AF258" s="45">
        <f t="shared" si="65"/>
        <v>0</v>
      </c>
      <c r="AG258" s="46">
        <f t="shared" si="66"/>
        <v>0</v>
      </c>
      <c r="AH258" s="47">
        <f t="shared" si="66"/>
        <v>0</v>
      </c>
      <c r="AI258" s="48">
        <v>8900</v>
      </c>
      <c r="AJ258" s="48">
        <f t="shared" si="67"/>
        <v>1299400</v>
      </c>
      <c r="AK258" s="49">
        <f t="shared" si="77"/>
        <v>1299400</v>
      </c>
      <c r="AL258" s="49">
        <f>VLOOKUP(B258,'[3]Tranche 1 Actual 2024'!$B$12:$S$367,18,FALSE)</f>
        <v>403170</v>
      </c>
      <c r="AM258" s="49">
        <f>VLOOKUP(B258,'[3]Tranche 2 Actual 2024'!$B$12:$U$343,20,FALSE)</f>
        <v>403170</v>
      </c>
      <c r="AN258" s="49">
        <f t="shared" si="68"/>
        <v>493060</v>
      </c>
      <c r="AO258" s="50">
        <f t="shared" si="75"/>
        <v>-62300</v>
      </c>
      <c r="AP258" s="51">
        <f t="shared" si="69"/>
        <v>0</v>
      </c>
      <c r="AQ258" s="52">
        <f t="shared" si="70"/>
        <v>0</v>
      </c>
      <c r="AR258" s="47">
        <f t="shared" si="71"/>
        <v>0</v>
      </c>
      <c r="AS258" s="53">
        <f t="shared" si="72"/>
        <v>0</v>
      </c>
      <c r="AT258" s="49"/>
      <c r="AU258" s="49">
        <f t="shared" si="62"/>
        <v>493060</v>
      </c>
      <c r="AV258" s="54">
        <f t="shared" si="63"/>
        <v>493060</v>
      </c>
      <c r="AW258" s="55"/>
      <c r="AX258" s="56">
        <f t="shared" si="76"/>
        <v>0</v>
      </c>
      <c r="AY258" s="57">
        <f t="shared" si="76"/>
        <v>0</v>
      </c>
      <c r="AZ258" s="47">
        <f t="shared" si="76"/>
        <v>0</v>
      </c>
      <c r="BA258" s="53">
        <f t="shared" si="76"/>
        <v>0</v>
      </c>
      <c r="BB258" s="81">
        <f t="shared" si="73"/>
        <v>1299400</v>
      </c>
      <c r="BC258" s="58" t="s">
        <v>1825</v>
      </c>
    </row>
    <row r="259" spans="1:55" s="38" customFormat="1" ht="12.75" x14ac:dyDescent="0.2">
      <c r="A259" s="39">
        <f t="shared" si="74"/>
        <v>248</v>
      </c>
      <c r="B259" s="59" t="s">
        <v>929</v>
      </c>
      <c r="C259" s="41" t="s">
        <v>930</v>
      </c>
      <c r="D259" s="41" t="s">
        <v>43</v>
      </c>
      <c r="E259" s="41" t="s">
        <v>1840</v>
      </c>
      <c r="F259" s="41" t="s">
        <v>777</v>
      </c>
      <c r="G259" s="41" t="s">
        <v>58</v>
      </c>
      <c r="H259" s="41" t="s">
        <v>59</v>
      </c>
      <c r="I259" s="41" t="s">
        <v>778</v>
      </c>
      <c r="J259" s="41" t="s">
        <v>779</v>
      </c>
      <c r="K259" s="41" t="s">
        <v>931</v>
      </c>
      <c r="L259" s="41" t="s">
        <v>932</v>
      </c>
      <c r="M259" s="41" t="s">
        <v>3</v>
      </c>
      <c r="N259" s="42" t="s">
        <v>51</v>
      </c>
      <c r="O259" s="41" t="s">
        <v>52</v>
      </c>
      <c r="P259" s="43">
        <v>248</v>
      </c>
      <c r="Q259" s="44">
        <f>VLOOKUP(B259,'[2]School Detailed Data'!A$11:CF$439,84,FALSE)</f>
        <v>243</v>
      </c>
      <c r="R259" s="45">
        <f>VLOOKUP(B259,'[2]School Detailed Data'!A$11:CF$440,84,FALSE)</f>
        <v>243</v>
      </c>
      <c r="S259" s="46">
        <v>243</v>
      </c>
      <c r="T259" s="47">
        <v>243</v>
      </c>
      <c r="U259" s="43">
        <v>0</v>
      </c>
      <c r="V259" s="44">
        <f>VLOOKUP(B259,'[2]School Detailed Data'!A$11:CJ$440,88,FALSE)</f>
        <v>42</v>
      </c>
      <c r="W259" s="45">
        <f>VLOOKUP(B259,'[2]Student Without BRN'!Z$2:AB$431,3,FALSE)</f>
        <v>0</v>
      </c>
      <c r="X259" s="46">
        <v>0</v>
      </c>
      <c r="Y259" s="47">
        <v>0</v>
      </c>
      <c r="Z259" s="43">
        <f t="shared" si="78"/>
        <v>248</v>
      </c>
      <c r="AA259" s="44">
        <f t="shared" si="78"/>
        <v>201</v>
      </c>
      <c r="AB259" s="45">
        <f t="shared" si="78"/>
        <v>243</v>
      </c>
      <c r="AC259" s="46">
        <f t="shared" si="78"/>
        <v>243</v>
      </c>
      <c r="AD259" s="47">
        <f t="shared" si="78"/>
        <v>243</v>
      </c>
      <c r="AE259" s="44">
        <f t="shared" si="64"/>
        <v>-47</v>
      </c>
      <c r="AF259" s="45">
        <f t="shared" si="65"/>
        <v>-5</v>
      </c>
      <c r="AG259" s="46">
        <f t="shared" si="66"/>
        <v>0</v>
      </c>
      <c r="AH259" s="47">
        <f t="shared" si="66"/>
        <v>0</v>
      </c>
      <c r="AI259" s="48">
        <v>8900</v>
      </c>
      <c r="AJ259" s="48">
        <f t="shared" si="67"/>
        <v>2162700</v>
      </c>
      <c r="AK259" s="49">
        <f t="shared" si="77"/>
        <v>2207200</v>
      </c>
      <c r="AL259" s="49">
        <f>VLOOKUP(B259,'[3]Tranche 1 Actual 2024'!$B$12:$S$367,18,FALSE)</f>
        <v>606090</v>
      </c>
      <c r="AM259" s="49">
        <f>VLOOKUP(B259,'[3]Tranche 2 Actual 2024'!$B$12:$U$343,20,FALSE)</f>
        <v>606090</v>
      </c>
      <c r="AN259" s="49">
        <f t="shared" si="68"/>
        <v>995020</v>
      </c>
      <c r="AO259" s="50">
        <f t="shared" si="75"/>
        <v>-418300</v>
      </c>
      <c r="AP259" s="51">
        <f t="shared" si="69"/>
        <v>-44500</v>
      </c>
      <c r="AQ259" s="52">
        <f t="shared" si="70"/>
        <v>0</v>
      </c>
      <c r="AR259" s="47">
        <f t="shared" si="71"/>
        <v>0</v>
      </c>
      <c r="AS259" s="60">
        <f t="shared" si="72"/>
        <v>-44500</v>
      </c>
      <c r="AT259" s="49"/>
      <c r="AU259" s="49">
        <f t="shared" si="62"/>
        <v>995020</v>
      </c>
      <c r="AV259" s="54">
        <f t="shared" si="63"/>
        <v>995020</v>
      </c>
      <c r="AW259" s="55"/>
      <c r="AX259" s="56">
        <f t="shared" si="76"/>
        <v>0</v>
      </c>
      <c r="AY259" s="57">
        <f t="shared" si="76"/>
        <v>0</v>
      </c>
      <c r="AZ259" s="47">
        <f t="shared" si="76"/>
        <v>0</v>
      </c>
      <c r="BA259" s="53">
        <f t="shared" si="76"/>
        <v>0</v>
      </c>
      <c r="BB259" s="81">
        <f t="shared" si="73"/>
        <v>2207200</v>
      </c>
      <c r="BC259" s="58" t="s">
        <v>1825</v>
      </c>
    </row>
    <row r="260" spans="1:55" s="38" customFormat="1" ht="12.75" x14ac:dyDescent="0.2">
      <c r="A260" s="39">
        <f t="shared" si="74"/>
        <v>249</v>
      </c>
      <c r="B260" s="40" t="s">
        <v>1090</v>
      </c>
      <c r="C260" s="41" t="s">
        <v>1091</v>
      </c>
      <c r="D260" s="41" t="s">
        <v>56</v>
      </c>
      <c r="E260" s="41" t="s">
        <v>1833</v>
      </c>
      <c r="F260" s="41" t="s">
        <v>179</v>
      </c>
      <c r="G260" s="41" t="s">
        <v>45</v>
      </c>
      <c r="H260" s="41" t="s">
        <v>46</v>
      </c>
      <c r="I260" s="41" t="s">
        <v>976</v>
      </c>
      <c r="J260" s="41" t="s">
        <v>779</v>
      </c>
      <c r="K260" s="41" t="s">
        <v>1092</v>
      </c>
      <c r="L260" s="41" t="s">
        <v>1093</v>
      </c>
      <c r="M260" s="41" t="s">
        <v>3</v>
      </c>
      <c r="N260" s="42" t="s">
        <v>51</v>
      </c>
      <c r="O260" s="41" t="s">
        <v>52</v>
      </c>
      <c r="P260" s="43">
        <v>113</v>
      </c>
      <c r="Q260" s="44">
        <f>VLOOKUP(B260,'[2]School Detailed Data'!A$11:CF$439,84,FALSE)</f>
        <v>113</v>
      </c>
      <c r="R260" s="45">
        <f>VLOOKUP(B260,'[2]School Detailed Data'!A$11:CF$440,84,FALSE)</f>
        <v>113</v>
      </c>
      <c r="S260" s="46">
        <v>113</v>
      </c>
      <c r="T260" s="47">
        <v>113</v>
      </c>
      <c r="U260" s="43">
        <v>0</v>
      </c>
      <c r="V260" s="44">
        <f>VLOOKUP(B260,'[2]School Detailed Data'!A$11:CJ$440,88,FALSE)</f>
        <v>37</v>
      </c>
      <c r="W260" s="45">
        <f>VLOOKUP(B260,'[2]Student Without BRN'!Z$2:AB$431,3,FALSE)</f>
        <v>0</v>
      </c>
      <c r="X260" s="46">
        <v>0</v>
      </c>
      <c r="Y260" s="47">
        <v>0</v>
      </c>
      <c r="Z260" s="43">
        <f t="shared" si="78"/>
        <v>113</v>
      </c>
      <c r="AA260" s="44">
        <f t="shared" si="78"/>
        <v>76</v>
      </c>
      <c r="AB260" s="45">
        <f t="shared" si="78"/>
        <v>113</v>
      </c>
      <c r="AC260" s="46">
        <f t="shared" si="78"/>
        <v>113</v>
      </c>
      <c r="AD260" s="47">
        <f t="shared" si="78"/>
        <v>113</v>
      </c>
      <c r="AE260" s="44">
        <f t="shared" si="64"/>
        <v>-37</v>
      </c>
      <c r="AF260" s="45">
        <f t="shared" si="65"/>
        <v>0</v>
      </c>
      <c r="AG260" s="46">
        <f t="shared" si="66"/>
        <v>0</v>
      </c>
      <c r="AH260" s="47">
        <f t="shared" si="66"/>
        <v>0</v>
      </c>
      <c r="AI260" s="48">
        <v>8900</v>
      </c>
      <c r="AJ260" s="48">
        <f t="shared" si="67"/>
        <v>1005700</v>
      </c>
      <c r="AK260" s="49">
        <f t="shared" si="77"/>
        <v>1005700</v>
      </c>
      <c r="AL260" s="49">
        <f>VLOOKUP(B260,'[3]Tranche 1 Actual 2024'!$B$12:$S$367,18,FALSE)</f>
        <v>258990</v>
      </c>
      <c r="AM260" s="49">
        <f>VLOOKUP(B260,'[3]Tranche 2 Actual 2024'!$B$12:$U$343,20,FALSE)</f>
        <v>258990</v>
      </c>
      <c r="AN260" s="49">
        <f t="shared" si="68"/>
        <v>487720</v>
      </c>
      <c r="AO260" s="50">
        <f t="shared" si="75"/>
        <v>-329300</v>
      </c>
      <c r="AP260" s="51">
        <f t="shared" si="69"/>
        <v>0</v>
      </c>
      <c r="AQ260" s="52">
        <f t="shared" si="70"/>
        <v>0</v>
      </c>
      <c r="AR260" s="47">
        <f t="shared" si="71"/>
        <v>0</v>
      </c>
      <c r="AS260" s="53">
        <f t="shared" si="72"/>
        <v>0</v>
      </c>
      <c r="AT260" s="49"/>
      <c r="AU260" s="49">
        <f t="shared" si="62"/>
        <v>487720</v>
      </c>
      <c r="AV260" s="54">
        <f t="shared" si="63"/>
        <v>487720</v>
      </c>
      <c r="AW260" s="55"/>
      <c r="AX260" s="56">
        <f t="shared" si="76"/>
        <v>0</v>
      </c>
      <c r="AY260" s="57">
        <f t="shared" si="76"/>
        <v>0</v>
      </c>
      <c r="AZ260" s="47">
        <f t="shared" si="76"/>
        <v>0</v>
      </c>
      <c r="BA260" s="53">
        <f t="shared" si="76"/>
        <v>0</v>
      </c>
      <c r="BB260" s="81">
        <f t="shared" si="73"/>
        <v>1005700</v>
      </c>
      <c r="BC260" s="58" t="s">
        <v>1825</v>
      </c>
    </row>
    <row r="261" spans="1:55" s="38" customFormat="1" ht="12.75" x14ac:dyDescent="0.2">
      <c r="A261" s="39">
        <f t="shared" si="74"/>
        <v>250</v>
      </c>
      <c r="B261" s="40" t="s">
        <v>993</v>
      </c>
      <c r="C261" s="41" t="s">
        <v>994</v>
      </c>
      <c r="D261" s="41" t="s">
        <v>43</v>
      </c>
      <c r="E261" s="41" t="s">
        <v>1840</v>
      </c>
      <c r="F261" s="41" t="s">
        <v>777</v>
      </c>
      <c r="G261" s="41" t="s">
        <v>58</v>
      </c>
      <c r="H261" s="41" t="s">
        <v>59</v>
      </c>
      <c r="I261" s="41" t="s">
        <v>990</v>
      </c>
      <c r="J261" s="41" t="s">
        <v>779</v>
      </c>
      <c r="K261" s="41" t="s">
        <v>995</v>
      </c>
      <c r="L261" s="41" t="s">
        <v>996</v>
      </c>
      <c r="M261" s="41" t="s">
        <v>3</v>
      </c>
      <c r="N261" s="42" t="s">
        <v>51</v>
      </c>
      <c r="O261" s="41" t="s">
        <v>52</v>
      </c>
      <c r="P261" s="43">
        <v>129</v>
      </c>
      <c r="Q261" s="44">
        <f>VLOOKUP(B261,'[2]School Detailed Data'!A$11:CF$439,84,FALSE)</f>
        <v>128</v>
      </c>
      <c r="R261" s="45">
        <f>VLOOKUP(B261,'[2]School Detailed Data'!A$11:CF$440,84,FALSE)</f>
        <v>128</v>
      </c>
      <c r="S261" s="46">
        <v>128</v>
      </c>
      <c r="T261" s="47">
        <v>128</v>
      </c>
      <c r="U261" s="43">
        <v>0</v>
      </c>
      <c r="V261" s="44">
        <f>VLOOKUP(B261,'[2]School Detailed Data'!A$11:CJ$440,88,FALSE)</f>
        <v>5</v>
      </c>
      <c r="W261" s="45">
        <f>VLOOKUP(B261,'[2]Student Without BRN'!Z$2:AB$431,3,FALSE)</f>
        <v>0</v>
      </c>
      <c r="X261" s="46">
        <v>0</v>
      </c>
      <c r="Y261" s="47">
        <v>0</v>
      </c>
      <c r="Z261" s="43">
        <f t="shared" si="78"/>
        <v>129</v>
      </c>
      <c r="AA261" s="44">
        <f t="shared" si="78"/>
        <v>123</v>
      </c>
      <c r="AB261" s="45">
        <f t="shared" si="78"/>
        <v>128</v>
      </c>
      <c r="AC261" s="46">
        <f t="shared" si="78"/>
        <v>128</v>
      </c>
      <c r="AD261" s="47">
        <f t="shared" si="78"/>
        <v>128</v>
      </c>
      <c r="AE261" s="44">
        <f t="shared" si="64"/>
        <v>-6</v>
      </c>
      <c r="AF261" s="45">
        <f t="shared" si="65"/>
        <v>-1</v>
      </c>
      <c r="AG261" s="46">
        <f t="shared" si="66"/>
        <v>0</v>
      </c>
      <c r="AH261" s="47">
        <f t="shared" si="66"/>
        <v>0</v>
      </c>
      <c r="AI261" s="48">
        <v>8900</v>
      </c>
      <c r="AJ261" s="48">
        <f t="shared" si="67"/>
        <v>1139200</v>
      </c>
      <c r="AK261" s="49">
        <f t="shared" si="77"/>
        <v>1148100</v>
      </c>
      <c r="AL261" s="49">
        <f>VLOOKUP(B261,'[3]Tranche 1 Actual 2024'!$B$12:$S$367,18,FALSE)</f>
        <v>371130</v>
      </c>
      <c r="AM261" s="49">
        <f>VLOOKUP(B261,'[3]Tranche 2 Actual 2024'!$B$12:$U$343,20,FALSE)</f>
        <v>371130</v>
      </c>
      <c r="AN261" s="49">
        <f t="shared" si="68"/>
        <v>405840</v>
      </c>
      <c r="AO261" s="50">
        <f t="shared" si="75"/>
        <v>-53400</v>
      </c>
      <c r="AP261" s="51">
        <f t="shared" si="69"/>
        <v>-8900</v>
      </c>
      <c r="AQ261" s="52">
        <f t="shared" si="70"/>
        <v>0</v>
      </c>
      <c r="AR261" s="47">
        <f t="shared" si="71"/>
        <v>0</v>
      </c>
      <c r="AS261" s="60">
        <f t="shared" si="72"/>
        <v>-8900</v>
      </c>
      <c r="AT261" s="49"/>
      <c r="AU261" s="49">
        <f t="shared" si="62"/>
        <v>405840</v>
      </c>
      <c r="AV261" s="54">
        <f t="shared" si="63"/>
        <v>405840</v>
      </c>
      <c r="AW261" s="55"/>
      <c r="AX261" s="56">
        <f t="shared" si="76"/>
        <v>0</v>
      </c>
      <c r="AY261" s="57">
        <f t="shared" si="76"/>
        <v>0</v>
      </c>
      <c r="AZ261" s="47">
        <f t="shared" si="76"/>
        <v>0</v>
      </c>
      <c r="BA261" s="53">
        <f t="shared" si="76"/>
        <v>0</v>
      </c>
      <c r="BB261" s="81">
        <f t="shared" si="73"/>
        <v>1148100</v>
      </c>
      <c r="BC261" s="58" t="s">
        <v>1825</v>
      </c>
    </row>
    <row r="262" spans="1:55" s="38" customFormat="1" ht="12.75" x14ac:dyDescent="0.2">
      <c r="A262" s="39">
        <f t="shared" si="74"/>
        <v>251</v>
      </c>
      <c r="B262" s="59" t="s">
        <v>933</v>
      </c>
      <c r="C262" s="41" t="s">
        <v>934</v>
      </c>
      <c r="D262" s="41" t="s">
        <v>56</v>
      </c>
      <c r="E262" s="41" t="s">
        <v>1833</v>
      </c>
      <c r="F262" s="41" t="s">
        <v>179</v>
      </c>
      <c r="G262" s="41" t="s">
        <v>45</v>
      </c>
      <c r="H262" s="41" t="s">
        <v>46</v>
      </c>
      <c r="I262" s="41" t="s">
        <v>778</v>
      </c>
      <c r="J262" s="41" t="s">
        <v>779</v>
      </c>
      <c r="K262" s="41" t="s">
        <v>935</v>
      </c>
      <c r="L262" s="41" t="s">
        <v>936</v>
      </c>
      <c r="M262" s="41" t="s">
        <v>3</v>
      </c>
      <c r="N262" s="42" t="s">
        <v>51</v>
      </c>
      <c r="O262" s="41" t="s">
        <v>52</v>
      </c>
      <c r="P262" s="43">
        <v>287</v>
      </c>
      <c r="Q262" s="44">
        <f>VLOOKUP(B262,'[2]School Detailed Data'!A$11:CF$439,84,FALSE)</f>
        <v>287</v>
      </c>
      <c r="R262" s="45">
        <f>VLOOKUP(B262,'[2]School Detailed Data'!A$11:CF$440,84,FALSE)</f>
        <v>287</v>
      </c>
      <c r="S262" s="46">
        <v>287</v>
      </c>
      <c r="T262" s="47">
        <v>287</v>
      </c>
      <c r="U262" s="43">
        <v>0</v>
      </c>
      <c r="V262" s="44">
        <f>VLOOKUP(B262,'[2]School Detailed Data'!A$11:CJ$440,88,FALSE)</f>
        <v>14</v>
      </c>
      <c r="W262" s="45">
        <f>VLOOKUP(B262,'[2]Student Without BRN'!Z$2:AB$431,3,FALSE)</f>
        <v>0</v>
      </c>
      <c r="X262" s="46">
        <v>0</v>
      </c>
      <c r="Y262" s="47">
        <v>0</v>
      </c>
      <c r="Z262" s="43">
        <f t="shared" si="78"/>
        <v>287</v>
      </c>
      <c r="AA262" s="44">
        <f t="shared" si="78"/>
        <v>273</v>
      </c>
      <c r="AB262" s="45">
        <f t="shared" si="78"/>
        <v>287</v>
      </c>
      <c r="AC262" s="46">
        <f t="shared" si="78"/>
        <v>287</v>
      </c>
      <c r="AD262" s="47">
        <f t="shared" si="78"/>
        <v>287</v>
      </c>
      <c r="AE262" s="44">
        <f t="shared" si="64"/>
        <v>-14</v>
      </c>
      <c r="AF262" s="45">
        <f t="shared" si="65"/>
        <v>0</v>
      </c>
      <c r="AG262" s="46">
        <f t="shared" si="66"/>
        <v>0</v>
      </c>
      <c r="AH262" s="47">
        <f t="shared" si="66"/>
        <v>0</v>
      </c>
      <c r="AI262" s="48">
        <v>8900</v>
      </c>
      <c r="AJ262" s="48">
        <f t="shared" si="67"/>
        <v>2554300</v>
      </c>
      <c r="AK262" s="49">
        <f t="shared" si="77"/>
        <v>2554300</v>
      </c>
      <c r="AL262" s="49">
        <f>VLOOKUP(B262,'[3]Tranche 1 Actual 2024'!$B$12:$S$367,18,FALSE)</f>
        <v>782310</v>
      </c>
      <c r="AM262" s="49">
        <f>VLOOKUP(B262,'[3]Tranche 2 Actual 2024'!$B$12:$U$343,20,FALSE)</f>
        <v>782310</v>
      </c>
      <c r="AN262" s="49">
        <f t="shared" si="68"/>
        <v>989680</v>
      </c>
      <c r="AO262" s="50">
        <f t="shared" si="75"/>
        <v>-124600</v>
      </c>
      <c r="AP262" s="51">
        <f t="shared" si="69"/>
        <v>0</v>
      </c>
      <c r="AQ262" s="52">
        <f t="shared" si="70"/>
        <v>0</v>
      </c>
      <c r="AR262" s="47">
        <f t="shared" si="71"/>
        <v>0</v>
      </c>
      <c r="AS262" s="53">
        <f t="shared" si="72"/>
        <v>0</v>
      </c>
      <c r="AT262" s="49"/>
      <c r="AU262" s="49">
        <f t="shared" si="62"/>
        <v>989680</v>
      </c>
      <c r="AV262" s="54">
        <f t="shared" si="63"/>
        <v>989680</v>
      </c>
      <c r="AW262" s="55"/>
      <c r="AX262" s="56">
        <f t="shared" si="76"/>
        <v>0</v>
      </c>
      <c r="AY262" s="57">
        <f t="shared" si="76"/>
        <v>0</v>
      </c>
      <c r="AZ262" s="47">
        <f t="shared" si="76"/>
        <v>0</v>
      </c>
      <c r="BA262" s="53">
        <f t="shared" si="76"/>
        <v>0</v>
      </c>
      <c r="BB262" s="81">
        <f t="shared" si="73"/>
        <v>2554300</v>
      </c>
      <c r="BC262" s="58" t="s">
        <v>1825</v>
      </c>
    </row>
    <row r="263" spans="1:55" s="38" customFormat="1" ht="12.75" x14ac:dyDescent="0.2">
      <c r="A263" s="39">
        <f t="shared" si="74"/>
        <v>252</v>
      </c>
      <c r="B263" s="40" t="s">
        <v>937</v>
      </c>
      <c r="C263" s="41" t="s">
        <v>938</v>
      </c>
      <c r="D263" s="41" t="s">
        <v>43</v>
      </c>
      <c r="E263" s="41" t="s">
        <v>1840</v>
      </c>
      <c r="F263" s="41" t="s">
        <v>777</v>
      </c>
      <c r="G263" s="41" t="s">
        <v>58</v>
      </c>
      <c r="H263" s="41" t="s">
        <v>59</v>
      </c>
      <c r="I263" s="41" t="s">
        <v>939</v>
      </c>
      <c r="J263" s="41" t="s">
        <v>779</v>
      </c>
      <c r="K263" s="41" t="s">
        <v>940</v>
      </c>
      <c r="L263" s="41" t="s">
        <v>941</v>
      </c>
      <c r="M263" s="41" t="s">
        <v>3</v>
      </c>
      <c r="N263" s="42" t="s">
        <v>51</v>
      </c>
      <c r="O263" s="41" t="s">
        <v>52</v>
      </c>
      <c r="P263" s="43">
        <v>108</v>
      </c>
      <c r="Q263" s="44">
        <f>VLOOKUP(B263,'[2]School Detailed Data'!A$11:CF$439,84,FALSE)</f>
        <v>108</v>
      </c>
      <c r="R263" s="45">
        <f>VLOOKUP(B263,'[2]School Detailed Data'!A$11:CF$440,84,FALSE)</f>
        <v>108</v>
      </c>
      <c r="S263" s="46">
        <v>108</v>
      </c>
      <c r="T263" s="47">
        <v>108</v>
      </c>
      <c r="U263" s="43">
        <v>0</v>
      </c>
      <c r="V263" s="44">
        <f>VLOOKUP(B263,'[2]School Detailed Data'!A$11:CJ$440,88,FALSE)</f>
        <v>7</v>
      </c>
      <c r="W263" s="45">
        <f>VLOOKUP(B263,'[2]Student Without BRN'!Z$2:AB$431,3,FALSE)</f>
        <v>0</v>
      </c>
      <c r="X263" s="46">
        <v>0</v>
      </c>
      <c r="Y263" s="47">
        <v>0</v>
      </c>
      <c r="Z263" s="43">
        <f t="shared" si="78"/>
        <v>108</v>
      </c>
      <c r="AA263" s="44">
        <f t="shared" si="78"/>
        <v>101</v>
      </c>
      <c r="AB263" s="45">
        <f t="shared" si="78"/>
        <v>108</v>
      </c>
      <c r="AC263" s="46">
        <f t="shared" si="78"/>
        <v>108</v>
      </c>
      <c r="AD263" s="47">
        <f t="shared" si="78"/>
        <v>108</v>
      </c>
      <c r="AE263" s="44">
        <f t="shared" si="64"/>
        <v>-7</v>
      </c>
      <c r="AF263" s="45">
        <f t="shared" si="65"/>
        <v>0</v>
      </c>
      <c r="AG263" s="46">
        <f t="shared" si="66"/>
        <v>0</v>
      </c>
      <c r="AH263" s="47">
        <f t="shared" si="66"/>
        <v>0</v>
      </c>
      <c r="AI263" s="48">
        <v>8900</v>
      </c>
      <c r="AJ263" s="48">
        <f t="shared" si="67"/>
        <v>961200</v>
      </c>
      <c r="AK263" s="49">
        <f t="shared" si="77"/>
        <v>961200</v>
      </c>
      <c r="AL263" s="49">
        <f>VLOOKUP(B263,'[3]Tranche 1 Actual 2024'!$B$12:$S$367,18,FALSE)</f>
        <v>269670</v>
      </c>
      <c r="AM263" s="49">
        <f>VLOOKUP(B263,'[3]Tranche 2 Actual 2024'!$B$12:$U$343,20,FALSE)</f>
        <v>269670</v>
      </c>
      <c r="AN263" s="49">
        <f t="shared" si="68"/>
        <v>421860</v>
      </c>
      <c r="AO263" s="50">
        <f t="shared" si="75"/>
        <v>-62300</v>
      </c>
      <c r="AP263" s="51">
        <f t="shared" si="69"/>
        <v>0</v>
      </c>
      <c r="AQ263" s="52">
        <f t="shared" si="70"/>
        <v>0</v>
      </c>
      <c r="AR263" s="47">
        <f t="shared" si="71"/>
        <v>0</v>
      </c>
      <c r="AS263" s="53">
        <f t="shared" si="72"/>
        <v>0</v>
      </c>
      <c r="AT263" s="49"/>
      <c r="AU263" s="49">
        <f t="shared" si="62"/>
        <v>421860</v>
      </c>
      <c r="AV263" s="54">
        <f t="shared" si="63"/>
        <v>421860</v>
      </c>
      <c r="AW263" s="55"/>
      <c r="AX263" s="56">
        <f t="shared" si="76"/>
        <v>0</v>
      </c>
      <c r="AY263" s="57">
        <f t="shared" si="76"/>
        <v>0</v>
      </c>
      <c r="AZ263" s="47">
        <f t="shared" si="76"/>
        <v>0</v>
      </c>
      <c r="BA263" s="53">
        <f t="shared" si="76"/>
        <v>0</v>
      </c>
      <c r="BB263" s="81">
        <f t="shared" si="73"/>
        <v>961200</v>
      </c>
      <c r="BC263" s="58" t="s">
        <v>1825</v>
      </c>
    </row>
    <row r="264" spans="1:55" s="38" customFormat="1" ht="12.75" x14ac:dyDescent="0.2">
      <c r="A264" s="39">
        <f t="shared" si="74"/>
        <v>253</v>
      </c>
      <c r="B264" s="59" t="s">
        <v>942</v>
      </c>
      <c r="C264" s="41" t="s">
        <v>943</v>
      </c>
      <c r="D264" s="41" t="s">
        <v>43</v>
      </c>
      <c r="E264" s="41" t="s">
        <v>1840</v>
      </c>
      <c r="F264" s="41" t="s">
        <v>777</v>
      </c>
      <c r="G264" s="41" t="s">
        <v>58</v>
      </c>
      <c r="H264" s="41" t="s">
        <v>59</v>
      </c>
      <c r="I264" s="41" t="s">
        <v>778</v>
      </c>
      <c r="J264" s="41" t="s">
        <v>779</v>
      </c>
      <c r="K264" s="41" t="s">
        <v>944</v>
      </c>
      <c r="L264" s="41" t="s">
        <v>945</v>
      </c>
      <c r="M264" s="41" t="s">
        <v>3</v>
      </c>
      <c r="N264" s="42" t="s">
        <v>51</v>
      </c>
      <c r="O264" s="41" t="s">
        <v>52</v>
      </c>
      <c r="P264" s="43">
        <v>82</v>
      </c>
      <c r="Q264" s="44">
        <f>VLOOKUP(B264,'[2]School Detailed Data'!A$11:CF$439,84,FALSE)</f>
        <v>82</v>
      </c>
      <c r="R264" s="45">
        <f>VLOOKUP(B264,'[2]School Detailed Data'!A$11:CF$440,84,FALSE)</f>
        <v>82</v>
      </c>
      <c r="S264" s="46">
        <v>82</v>
      </c>
      <c r="T264" s="47">
        <v>82</v>
      </c>
      <c r="U264" s="43">
        <v>0</v>
      </c>
      <c r="V264" s="44">
        <f>VLOOKUP(B264,'[2]School Detailed Data'!A$11:CJ$440,88,FALSE)</f>
        <v>54</v>
      </c>
      <c r="W264" s="45">
        <f>VLOOKUP(B264,'[2]Student Without BRN'!Z$2:AB$431,3,FALSE)</f>
        <v>0</v>
      </c>
      <c r="X264" s="46">
        <v>0</v>
      </c>
      <c r="Y264" s="47">
        <v>0</v>
      </c>
      <c r="Z264" s="43">
        <f t="shared" si="78"/>
        <v>82</v>
      </c>
      <c r="AA264" s="44">
        <f t="shared" si="78"/>
        <v>28</v>
      </c>
      <c r="AB264" s="45">
        <f t="shared" si="78"/>
        <v>82</v>
      </c>
      <c r="AC264" s="46">
        <f t="shared" si="78"/>
        <v>82</v>
      </c>
      <c r="AD264" s="47">
        <f t="shared" si="78"/>
        <v>82</v>
      </c>
      <c r="AE264" s="44">
        <f t="shared" si="64"/>
        <v>-54</v>
      </c>
      <c r="AF264" s="45">
        <f t="shared" si="65"/>
        <v>0</v>
      </c>
      <c r="AG264" s="46">
        <f t="shared" si="66"/>
        <v>0</v>
      </c>
      <c r="AH264" s="47">
        <f t="shared" si="66"/>
        <v>0</v>
      </c>
      <c r="AI264" s="48">
        <v>8900</v>
      </c>
      <c r="AJ264" s="48">
        <f t="shared" si="67"/>
        <v>729800</v>
      </c>
      <c r="AK264" s="49">
        <f t="shared" si="77"/>
        <v>729800</v>
      </c>
      <c r="AL264" s="49">
        <f>VLOOKUP(B264,'[3]Tranche 1 Actual 2024'!$B$12:$S$367,18,FALSE)</f>
        <v>186900</v>
      </c>
      <c r="AM264" s="49">
        <f>VLOOKUP(B264,'[3]Tranche 2 Actual 2024'!$B$12:$U$343,20,FALSE)</f>
        <v>186900</v>
      </c>
      <c r="AN264" s="49">
        <f t="shared" si="68"/>
        <v>356000</v>
      </c>
      <c r="AO264" s="50">
        <f t="shared" si="75"/>
        <v>-480600</v>
      </c>
      <c r="AP264" s="51">
        <f t="shared" si="69"/>
        <v>0</v>
      </c>
      <c r="AQ264" s="52">
        <f t="shared" si="70"/>
        <v>0</v>
      </c>
      <c r="AR264" s="47">
        <f t="shared" si="71"/>
        <v>0</v>
      </c>
      <c r="AS264" s="53">
        <f t="shared" si="72"/>
        <v>0</v>
      </c>
      <c r="AT264" s="49"/>
      <c r="AU264" s="49">
        <f t="shared" si="62"/>
        <v>356000</v>
      </c>
      <c r="AV264" s="54">
        <f t="shared" si="63"/>
        <v>356000</v>
      </c>
      <c r="AW264" s="55"/>
      <c r="AX264" s="56">
        <f t="shared" si="76"/>
        <v>0</v>
      </c>
      <c r="AY264" s="57">
        <f t="shared" si="76"/>
        <v>0</v>
      </c>
      <c r="AZ264" s="47">
        <f t="shared" si="76"/>
        <v>0</v>
      </c>
      <c r="BA264" s="53">
        <f t="shared" si="76"/>
        <v>0</v>
      </c>
      <c r="BB264" s="81">
        <f t="shared" si="73"/>
        <v>729800</v>
      </c>
      <c r="BC264" s="58" t="s">
        <v>1825</v>
      </c>
    </row>
    <row r="265" spans="1:55" s="38" customFormat="1" ht="12.75" x14ac:dyDescent="0.2">
      <c r="A265" s="39">
        <f t="shared" si="74"/>
        <v>254</v>
      </c>
      <c r="B265" s="40" t="s">
        <v>979</v>
      </c>
      <c r="C265" s="41" t="s">
        <v>980</v>
      </c>
      <c r="D265" s="41" t="s">
        <v>56</v>
      </c>
      <c r="E265" s="41" t="s">
        <v>1833</v>
      </c>
      <c r="F265" s="41" t="s">
        <v>179</v>
      </c>
      <c r="G265" s="41" t="s">
        <v>45</v>
      </c>
      <c r="H265" s="41" t="s">
        <v>46</v>
      </c>
      <c r="I265" s="41" t="s">
        <v>981</v>
      </c>
      <c r="J265" s="41" t="s">
        <v>779</v>
      </c>
      <c r="K265" s="41" t="s">
        <v>982</v>
      </c>
      <c r="L265" s="41" t="s">
        <v>983</v>
      </c>
      <c r="M265" s="41" t="s">
        <v>3</v>
      </c>
      <c r="N265" s="42" t="s">
        <v>51</v>
      </c>
      <c r="O265" s="41" t="s">
        <v>52</v>
      </c>
      <c r="P265" s="43">
        <v>381</v>
      </c>
      <c r="Q265" s="44">
        <f>VLOOKUP(B265,'[2]School Detailed Data'!A$11:CF$439,84,FALSE)</f>
        <v>381</v>
      </c>
      <c r="R265" s="45">
        <f>VLOOKUP(B265,'[2]School Detailed Data'!A$11:CF$440,84,FALSE)</f>
        <v>381</v>
      </c>
      <c r="S265" s="46">
        <v>377</v>
      </c>
      <c r="T265" s="47">
        <v>377</v>
      </c>
      <c r="U265" s="43">
        <v>0</v>
      </c>
      <c r="V265" s="44">
        <f>VLOOKUP(B265,'[2]School Detailed Data'!A$11:CJ$440,88,FALSE)</f>
        <v>36</v>
      </c>
      <c r="W265" s="45">
        <f>VLOOKUP(B265,'[2]Student Without BRN'!Z$2:AB$431,3,FALSE)</f>
        <v>0</v>
      </c>
      <c r="X265" s="46">
        <v>0</v>
      </c>
      <c r="Y265" s="47">
        <v>0</v>
      </c>
      <c r="Z265" s="43">
        <f t="shared" si="78"/>
        <v>381</v>
      </c>
      <c r="AA265" s="44">
        <f t="shared" si="78"/>
        <v>345</v>
      </c>
      <c r="AB265" s="45">
        <f t="shared" si="78"/>
        <v>381</v>
      </c>
      <c r="AC265" s="46">
        <f t="shared" si="78"/>
        <v>377</v>
      </c>
      <c r="AD265" s="47">
        <f t="shared" si="78"/>
        <v>377</v>
      </c>
      <c r="AE265" s="44">
        <f t="shared" si="64"/>
        <v>-36</v>
      </c>
      <c r="AF265" s="45">
        <f t="shared" si="65"/>
        <v>0</v>
      </c>
      <c r="AG265" s="46">
        <f t="shared" si="66"/>
        <v>-4</v>
      </c>
      <c r="AH265" s="47">
        <f t="shared" si="66"/>
        <v>0</v>
      </c>
      <c r="AI265" s="48">
        <v>8900</v>
      </c>
      <c r="AJ265" s="48">
        <f t="shared" si="67"/>
        <v>3355300</v>
      </c>
      <c r="AK265" s="49">
        <f t="shared" si="77"/>
        <v>3390900</v>
      </c>
      <c r="AL265" s="49">
        <f>VLOOKUP(B265,'[3]Tranche 1 Actual 2024'!$B$12:$S$367,18,FALSE)</f>
        <v>889110</v>
      </c>
      <c r="AM265" s="49">
        <f>VLOOKUP(B265,'[3]Tranche 2 Actual 2024'!$B$12:$U$343,20,FALSE)</f>
        <v>889110</v>
      </c>
      <c r="AN265" s="49">
        <f t="shared" si="68"/>
        <v>1612680</v>
      </c>
      <c r="AO265" s="50">
        <f t="shared" si="75"/>
        <v>-320400</v>
      </c>
      <c r="AP265" s="51">
        <f t="shared" si="69"/>
        <v>0</v>
      </c>
      <c r="AQ265" s="52">
        <f t="shared" si="70"/>
        <v>-35600</v>
      </c>
      <c r="AR265" s="47">
        <f t="shared" si="71"/>
        <v>0</v>
      </c>
      <c r="AS265" s="60">
        <f t="shared" si="72"/>
        <v>-35600</v>
      </c>
      <c r="AT265" s="49"/>
      <c r="AU265" s="49">
        <f t="shared" si="62"/>
        <v>1612680</v>
      </c>
      <c r="AV265" s="54">
        <f t="shared" si="63"/>
        <v>1612680</v>
      </c>
      <c r="AW265" s="55"/>
      <c r="AX265" s="56">
        <f t="shared" si="76"/>
        <v>0</v>
      </c>
      <c r="AY265" s="57">
        <f t="shared" si="76"/>
        <v>0</v>
      </c>
      <c r="AZ265" s="47">
        <f t="shared" si="76"/>
        <v>0</v>
      </c>
      <c r="BA265" s="53">
        <f t="shared" si="76"/>
        <v>0</v>
      </c>
      <c r="BB265" s="81">
        <f t="shared" si="73"/>
        <v>3390900</v>
      </c>
      <c r="BC265" s="58" t="s">
        <v>1825</v>
      </c>
    </row>
    <row r="266" spans="1:55" s="38" customFormat="1" ht="12.75" x14ac:dyDescent="0.2">
      <c r="A266" s="39">
        <f t="shared" si="74"/>
        <v>255</v>
      </c>
      <c r="B266" s="59" t="s">
        <v>1119</v>
      </c>
      <c r="C266" s="41" t="s">
        <v>1120</v>
      </c>
      <c r="D266" s="41" t="s">
        <v>43</v>
      </c>
      <c r="E266" s="41" t="s">
        <v>1840</v>
      </c>
      <c r="F266" s="41" t="s">
        <v>777</v>
      </c>
      <c r="G266" s="41" t="s">
        <v>58</v>
      </c>
      <c r="H266" s="41" t="s">
        <v>59</v>
      </c>
      <c r="I266" s="41" t="s">
        <v>1100</v>
      </c>
      <c r="J266" s="41" t="s">
        <v>779</v>
      </c>
      <c r="K266" s="41" t="s">
        <v>1121</v>
      </c>
      <c r="L266" s="41" t="s">
        <v>1122</v>
      </c>
      <c r="M266" s="41" t="s">
        <v>3</v>
      </c>
      <c r="N266" s="42" t="s">
        <v>51</v>
      </c>
      <c r="O266" s="41" t="s">
        <v>52</v>
      </c>
      <c r="P266" s="43">
        <v>30</v>
      </c>
      <c r="Q266" s="44">
        <f>VLOOKUP(B266,'[2]School Detailed Data'!A$11:CF$439,84,FALSE)</f>
        <v>30</v>
      </c>
      <c r="R266" s="45">
        <f>VLOOKUP(B266,'[2]School Detailed Data'!A$11:CF$440,84,FALSE)</f>
        <v>30</v>
      </c>
      <c r="S266" s="46">
        <v>30</v>
      </c>
      <c r="T266" s="47">
        <v>30</v>
      </c>
      <c r="U266" s="43">
        <v>0</v>
      </c>
      <c r="V266" s="44">
        <f>VLOOKUP(B266,'[2]School Detailed Data'!A$11:CJ$440,88,FALSE)</f>
        <v>4</v>
      </c>
      <c r="W266" s="45">
        <f>VLOOKUP(B266,'[2]Student Without BRN'!Z$2:AB$431,3,FALSE)</f>
        <v>0</v>
      </c>
      <c r="X266" s="46">
        <v>0</v>
      </c>
      <c r="Y266" s="47">
        <v>0</v>
      </c>
      <c r="Z266" s="43">
        <f t="shared" si="78"/>
        <v>30</v>
      </c>
      <c r="AA266" s="44">
        <f t="shared" si="78"/>
        <v>26</v>
      </c>
      <c r="AB266" s="45">
        <f t="shared" si="78"/>
        <v>30</v>
      </c>
      <c r="AC266" s="46">
        <f t="shared" si="78"/>
        <v>30</v>
      </c>
      <c r="AD266" s="47">
        <f t="shared" si="78"/>
        <v>30</v>
      </c>
      <c r="AE266" s="44">
        <f t="shared" si="64"/>
        <v>-4</v>
      </c>
      <c r="AF266" s="45">
        <f t="shared" si="65"/>
        <v>0</v>
      </c>
      <c r="AG266" s="46">
        <f t="shared" si="66"/>
        <v>0</v>
      </c>
      <c r="AH266" s="47">
        <f t="shared" si="66"/>
        <v>0</v>
      </c>
      <c r="AI266" s="48">
        <v>8900</v>
      </c>
      <c r="AJ266" s="48">
        <f t="shared" si="67"/>
        <v>267000</v>
      </c>
      <c r="AK266" s="49">
        <f t="shared" si="77"/>
        <v>267000</v>
      </c>
      <c r="AL266" s="49">
        <f>VLOOKUP(B266,'[3]Tranche 1 Actual 2024'!$B$12:$S$367,18,FALSE)</f>
        <v>74760</v>
      </c>
      <c r="AM266" s="49">
        <f>VLOOKUP(B266,'[3]Tranche 2 Actual 2024'!$B$12:$U$343,20,FALSE)</f>
        <v>74760</v>
      </c>
      <c r="AN266" s="49">
        <f t="shared" si="68"/>
        <v>117480</v>
      </c>
      <c r="AO266" s="50">
        <f t="shared" si="75"/>
        <v>-35600</v>
      </c>
      <c r="AP266" s="51">
        <f t="shared" si="69"/>
        <v>0</v>
      </c>
      <c r="AQ266" s="52">
        <f t="shared" si="70"/>
        <v>0</v>
      </c>
      <c r="AR266" s="47">
        <f t="shared" si="71"/>
        <v>0</v>
      </c>
      <c r="AS266" s="53">
        <f t="shared" si="72"/>
        <v>0</v>
      </c>
      <c r="AT266" s="49"/>
      <c r="AU266" s="49">
        <f t="shared" si="62"/>
        <v>117480</v>
      </c>
      <c r="AV266" s="54">
        <f t="shared" si="63"/>
        <v>117480</v>
      </c>
      <c r="AW266" s="55"/>
      <c r="AX266" s="56">
        <f t="shared" si="76"/>
        <v>0</v>
      </c>
      <c r="AY266" s="57">
        <f t="shared" si="76"/>
        <v>0</v>
      </c>
      <c r="AZ266" s="47">
        <f t="shared" si="76"/>
        <v>0</v>
      </c>
      <c r="BA266" s="53">
        <f t="shared" si="76"/>
        <v>0</v>
      </c>
      <c r="BB266" s="81">
        <f t="shared" si="73"/>
        <v>267000</v>
      </c>
      <c r="BC266" s="58" t="s">
        <v>1825</v>
      </c>
    </row>
    <row r="267" spans="1:55" s="38" customFormat="1" ht="12.75" x14ac:dyDescent="0.2">
      <c r="A267" s="39">
        <f t="shared" si="74"/>
        <v>256</v>
      </c>
      <c r="B267" s="59" t="s">
        <v>782</v>
      </c>
      <c r="C267" s="41" t="s">
        <v>783</v>
      </c>
      <c r="D267" s="41" t="s">
        <v>56</v>
      </c>
      <c r="E267" s="41" t="s">
        <v>1840</v>
      </c>
      <c r="F267" s="41" t="s">
        <v>777</v>
      </c>
      <c r="G267" s="41" t="s">
        <v>58</v>
      </c>
      <c r="H267" s="41" t="s">
        <v>59</v>
      </c>
      <c r="I267" s="41" t="s">
        <v>778</v>
      </c>
      <c r="J267" s="41" t="s">
        <v>779</v>
      </c>
      <c r="K267" s="41" t="s">
        <v>784</v>
      </c>
      <c r="L267" s="41" t="s">
        <v>785</v>
      </c>
      <c r="M267" s="41" t="s">
        <v>3</v>
      </c>
      <c r="N267" s="42" t="s">
        <v>51</v>
      </c>
      <c r="O267" s="41" t="s">
        <v>52</v>
      </c>
      <c r="P267" s="43">
        <v>98</v>
      </c>
      <c r="Q267" s="44">
        <f>VLOOKUP(B267,'[2]School Detailed Data'!A$11:CF$439,84,FALSE)</f>
        <v>98</v>
      </c>
      <c r="R267" s="45">
        <f>VLOOKUP(B267,'[2]School Detailed Data'!A$11:CF$440,84,FALSE)</f>
        <v>98</v>
      </c>
      <c r="S267" s="46">
        <v>98</v>
      </c>
      <c r="T267" s="47">
        <v>98</v>
      </c>
      <c r="U267" s="43">
        <v>0</v>
      </c>
      <c r="V267" s="44">
        <f>VLOOKUP(B267,'[2]School Detailed Data'!A$11:CJ$440,88,FALSE)</f>
        <v>8</v>
      </c>
      <c r="W267" s="45">
        <f>VLOOKUP(B267,'[2]Student Without BRN'!Z$2:AB$431,3,FALSE)</f>
        <v>0</v>
      </c>
      <c r="X267" s="46">
        <v>0</v>
      </c>
      <c r="Y267" s="47">
        <v>0</v>
      </c>
      <c r="Z267" s="43">
        <f t="shared" si="78"/>
        <v>98</v>
      </c>
      <c r="AA267" s="44">
        <f t="shared" si="78"/>
        <v>90</v>
      </c>
      <c r="AB267" s="45">
        <f t="shared" si="78"/>
        <v>98</v>
      </c>
      <c r="AC267" s="46">
        <f t="shared" si="78"/>
        <v>98</v>
      </c>
      <c r="AD267" s="47">
        <f t="shared" si="78"/>
        <v>98</v>
      </c>
      <c r="AE267" s="44">
        <f t="shared" si="64"/>
        <v>-8</v>
      </c>
      <c r="AF267" s="45">
        <f t="shared" si="65"/>
        <v>0</v>
      </c>
      <c r="AG267" s="46">
        <f t="shared" si="66"/>
        <v>0</v>
      </c>
      <c r="AH267" s="47">
        <f t="shared" si="66"/>
        <v>0</v>
      </c>
      <c r="AI267" s="48">
        <v>8900</v>
      </c>
      <c r="AJ267" s="48">
        <f t="shared" si="67"/>
        <v>872200</v>
      </c>
      <c r="AK267" s="49">
        <f t="shared" si="77"/>
        <v>872200</v>
      </c>
      <c r="AL267" s="49">
        <f>VLOOKUP(B267,'[3]Tranche 1 Actual 2024'!$B$12:$S$367,18,FALSE)</f>
        <v>250980</v>
      </c>
      <c r="AM267" s="49">
        <f>VLOOKUP(B267,'[3]Tranche 2 Actual 2024'!$B$12:$U$343,20,FALSE)</f>
        <v>250980</v>
      </c>
      <c r="AN267" s="49">
        <f t="shared" si="68"/>
        <v>370240</v>
      </c>
      <c r="AO267" s="50">
        <f t="shared" si="75"/>
        <v>-71200</v>
      </c>
      <c r="AP267" s="51">
        <f t="shared" si="69"/>
        <v>0</v>
      </c>
      <c r="AQ267" s="52">
        <f t="shared" si="70"/>
        <v>0</v>
      </c>
      <c r="AR267" s="47">
        <f t="shared" si="71"/>
        <v>0</v>
      </c>
      <c r="AS267" s="53">
        <f t="shared" si="72"/>
        <v>0</v>
      </c>
      <c r="AT267" s="49"/>
      <c r="AU267" s="49">
        <f t="shared" si="62"/>
        <v>370240</v>
      </c>
      <c r="AV267" s="54">
        <f t="shared" si="63"/>
        <v>370240</v>
      </c>
      <c r="AW267" s="55"/>
      <c r="AX267" s="56">
        <f t="shared" si="76"/>
        <v>0</v>
      </c>
      <c r="AY267" s="57">
        <f t="shared" si="76"/>
        <v>0</v>
      </c>
      <c r="AZ267" s="47">
        <f t="shared" si="76"/>
        <v>0</v>
      </c>
      <c r="BA267" s="53">
        <f t="shared" si="76"/>
        <v>0</v>
      </c>
      <c r="BB267" s="81">
        <f t="shared" si="73"/>
        <v>872200</v>
      </c>
      <c r="BC267" s="58" t="s">
        <v>1825</v>
      </c>
    </row>
    <row r="268" spans="1:55" s="38" customFormat="1" ht="12.75" x14ac:dyDescent="0.2">
      <c r="A268" s="39">
        <f t="shared" si="74"/>
        <v>257</v>
      </c>
      <c r="B268" s="59" t="s">
        <v>866</v>
      </c>
      <c r="C268" s="41" t="s">
        <v>867</v>
      </c>
      <c r="D268" s="41" t="s">
        <v>43</v>
      </c>
      <c r="E268" s="41" t="s">
        <v>1840</v>
      </c>
      <c r="F268" s="41" t="s">
        <v>777</v>
      </c>
      <c r="G268" s="41" t="s">
        <v>58</v>
      </c>
      <c r="H268" s="41" t="s">
        <v>59</v>
      </c>
      <c r="I268" s="41" t="s">
        <v>778</v>
      </c>
      <c r="J268" s="41" t="s">
        <v>779</v>
      </c>
      <c r="K268" s="41"/>
      <c r="L268" s="41"/>
      <c r="M268" s="41" t="s">
        <v>3</v>
      </c>
      <c r="N268" s="42" t="s">
        <v>51</v>
      </c>
      <c r="O268" s="41" t="s">
        <v>868</v>
      </c>
      <c r="P268" s="43">
        <v>0</v>
      </c>
      <c r="Q268" s="44">
        <f>VLOOKUP(B268,'[2]School Detailed Data'!A$11:CF$439,84,FALSE)</f>
        <v>0</v>
      </c>
      <c r="R268" s="45">
        <f>VLOOKUP(B268,'[2]School Detailed Data'!A$11:CF$440,84,FALSE)</f>
        <v>0</v>
      </c>
      <c r="S268" s="46">
        <v>0</v>
      </c>
      <c r="T268" s="47">
        <v>0</v>
      </c>
      <c r="U268" s="43">
        <v>0</v>
      </c>
      <c r="V268" s="44">
        <f>VLOOKUP(B268,'[2]School Detailed Data'!A$11:CJ$440,88,FALSE)</f>
        <v>0</v>
      </c>
      <c r="W268" s="45">
        <f>VLOOKUP(B268,'[2]Student Without BRN'!Z$2:AB$431,3,FALSE)</f>
        <v>0</v>
      </c>
      <c r="X268" s="46">
        <v>0</v>
      </c>
      <c r="Y268" s="47">
        <v>0</v>
      </c>
      <c r="Z268" s="43">
        <f t="shared" si="78"/>
        <v>0</v>
      </c>
      <c r="AA268" s="44">
        <f t="shared" si="78"/>
        <v>0</v>
      </c>
      <c r="AB268" s="45">
        <f t="shared" si="78"/>
        <v>0</v>
      </c>
      <c r="AC268" s="46">
        <f t="shared" si="78"/>
        <v>0</v>
      </c>
      <c r="AD268" s="47">
        <f t="shared" si="78"/>
        <v>0</v>
      </c>
      <c r="AE268" s="44">
        <f t="shared" si="64"/>
        <v>0</v>
      </c>
      <c r="AF268" s="45">
        <f t="shared" si="65"/>
        <v>0</v>
      </c>
      <c r="AG268" s="46">
        <f t="shared" si="66"/>
        <v>0</v>
      </c>
      <c r="AH268" s="47">
        <f t="shared" si="66"/>
        <v>0</v>
      </c>
      <c r="AI268" s="48">
        <v>8900</v>
      </c>
      <c r="AJ268" s="48">
        <f t="shared" si="67"/>
        <v>0</v>
      </c>
      <c r="AK268" s="49">
        <f t="shared" si="77"/>
        <v>0</v>
      </c>
      <c r="AL268" s="49"/>
      <c r="AM268" s="49"/>
      <c r="AN268" s="49">
        <f t="shared" si="68"/>
        <v>0</v>
      </c>
      <c r="AO268" s="50">
        <f t="shared" si="75"/>
        <v>0</v>
      </c>
      <c r="AP268" s="51">
        <f t="shared" si="69"/>
        <v>0</v>
      </c>
      <c r="AQ268" s="52">
        <f t="shared" si="70"/>
        <v>0</v>
      </c>
      <c r="AR268" s="47">
        <f t="shared" si="71"/>
        <v>0</v>
      </c>
      <c r="AS268" s="53">
        <f t="shared" si="72"/>
        <v>0</v>
      </c>
      <c r="AT268" s="49"/>
      <c r="AU268" s="49">
        <f t="shared" ref="AU268:AU331" si="79">AK268-AL268-AM268-AT268</f>
        <v>0</v>
      </c>
      <c r="AV268" s="54">
        <f t="shared" ref="AV268:AV331" si="80">IF(AU268&gt;=0,AU268,0)</f>
        <v>0</v>
      </c>
      <c r="AW268" s="55"/>
      <c r="AX268" s="56">
        <f t="shared" si="76"/>
        <v>0</v>
      </c>
      <c r="AY268" s="57">
        <f t="shared" si="76"/>
        <v>0</v>
      </c>
      <c r="AZ268" s="47">
        <f t="shared" si="76"/>
        <v>0</v>
      </c>
      <c r="BA268" s="53">
        <f t="shared" si="76"/>
        <v>0</v>
      </c>
      <c r="BB268" s="81">
        <f t="shared" si="73"/>
        <v>0</v>
      </c>
      <c r="BC268" s="58" t="s">
        <v>1827</v>
      </c>
    </row>
    <row r="269" spans="1:55" s="38" customFormat="1" ht="12.75" x14ac:dyDescent="0.2">
      <c r="A269" s="39">
        <f t="shared" si="74"/>
        <v>258</v>
      </c>
      <c r="B269" s="40" t="s">
        <v>946</v>
      </c>
      <c r="C269" s="41" t="s">
        <v>947</v>
      </c>
      <c r="D269" s="41" t="s">
        <v>43</v>
      </c>
      <c r="E269" s="41" t="s">
        <v>1840</v>
      </c>
      <c r="F269" s="41" t="s">
        <v>777</v>
      </c>
      <c r="G269" s="41" t="s">
        <v>58</v>
      </c>
      <c r="H269" s="41" t="s">
        <v>59</v>
      </c>
      <c r="I269" s="41" t="s">
        <v>778</v>
      </c>
      <c r="J269" s="41" t="s">
        <v>779</v>
      </c>
      <c r="K269" s="41" t="s">
        <v>948</v>
      </c>
      <c r="L269" s="41" t="s">
        <v>949</v>
      </c>
      <c r="M269" s="41" t="s">
        <v>3</v>
      </c>
      <c r="N269" s="42" t="s">
        <v>51</v>
      </c>
      <c r="O269" s="41" t="s">
        <v>52</v>
      </c>
      <c r="P269" s="43">
        <v>78</v>
      </c>
      <c r="Q269" s="44">
        <f>VLOOKUP(B269,'[2]School Detailed Data'!A$11:CF$439,84,FALSE)</f>
        <v>78</v>
      </c>
      <c r="R269" s="45">
        <f>VLOOKUP(B269,'[2]School Detailed Data'!A$11:CF$440,84,FALSE)</f>
        <v>78</v>
      </c>
      <c r="S269" s="46">
        <v>78</v>
      </c>
      <c r="T269" s="47">
        <v>78</v>
      </c>
      <c r="U269" s="43">
        <v>0</v>
      </c>
      <c r="V269" s="44">
        <f>VLOOKUP(B269,'[2]School Detailed Data'!A$11:CJ$440,88,FALSE)</f>
        <v>11</v>
      </c>
      <c r="W269" s="45">
        <f>VLOOKUP(B269,'[2]Student Without BRN'!Z$2:AB$431,3,FALSE)</f>
        <v>0</v>
      </c>
      <c r="X269" s="46">
        <v>0</v>
      </c>
      <c r="Y269" s="47">
        <v>0</v>
      </c>
      <c r="Z269" s="43">
        <f t="shared" si="78"/>
        <v>78</v>
      </c>
      <c r="AA269" s="44">
        <f t="shared" si="78"/>
        <v>67</v>
      </c>
      <c r="AB269" s="45">
        <f t="shared" si="78"/>
        <v>78</v>
      </c>
      <c r="AC269" s="46">
        <f t="shared" si="78"/>
        <v>78</v>
      </c>
      <c r="AD269" s="47">
        <f t="shared" si="78"/>
        <v>78</v>
      </c>
      <c r="AE269" s="44">
        <f t="shared" ref="AE269:AE332" si="81">AA269-Z269</f>
        <v>-11</v>
      </c>
      <c r="AF269" s="45">
        <f t="shared" ref="AF269:AF276" si="82">AB269-Z269</f>
        <v>0</v>
      </c>
      <c r="AG269" s="46">
        <f t="shared" ref="AG269:AH332" si="83">AC269-AB269</f>
        <v>0</v>
      </c>
      <c r="AH269" s="47">
        <f t="shared" si="83"/>
        <v>0</v>
      </c>
      <c r="AI269" s="48">
        <v>8900</v>
      </c>
      <c r="AJ269" s="48">
        <f t="shared" ref="AJ269:AJ332" si="84">T269*AI269</f>
        <v>694200</v>
      </c>
      <c r="AK269" s="49">
        <f t="shared" si="77"/>
        <v>694200</v>
      </c>
      <c r="AL269" s="49">
        <f>VLOOKUP(B269,'[3]Tranche 1 Actual 2024'!$B$12:$S$367,18,FALSE)</f>
        <v>162870</v>
      </c>
      <c r="AM269" s="49">
        <f>VLOOKUP(B269,'[3]Tranche 2 Actual 2024'!$B$12:$U$343,20,FALSE)</f>
        <v>162870</v>
      </c>
      <c r="AN269" s="49">
        <f t="shared" ref="AN269:AN332" si="85">AK269-AL269-AM269</f>
        <v>368460</v>
      </c>
      <c r="AO269" s="50">
        <f t="shared" si="75"/>
        <v>-97900</v>
      </c>
      <c r="AP269" s="51">
        <f t="shared" ref="AP269:AP332" si="86">AF269*AI269</f>
        <v>0</v>
      </c>
      <c r="AQ269" s="52">
        <f t="shared" ref="AQ269:AQ332" si="87">AG269*AI269</f>
        <v>0</v>
      </c>
      <c r="AR269" s="47">
        <f t="shared" ref="AR269:AR332" si="88">AH269*AI269</f>
        <v>0</v>
      </c>
      <c r="AS269" s="53">
        <f t="shared" ref="AS269:AS332" si="89">AJ269-AL269-AM269-AV269-AW269-AX269-AY269-AZ269</f>
        <v>0</v>
      </c>
      <c r="AT269" s="49"/>
      <c r="AU269" s="49">
        <f t="shared" si="79"/>
        <v>368460</v>
      </c>
      <c r="AV269" s="54">
        <f t="shared" si="80"/>
        <v>368460</v>
      </c>
      <c r="AW269" s="55"/>
      <c r="AX269" s="56">
        <f t="shared" si="76"/>
        <v>0</v>
      </c>
      <c r="AY269" s="57">
        <f t="shared" si="76"/>
        <v>0</v>
      </c>
      <c r="AZ269" s="47">
        <f t="shared" si="76"/>
        <v>0</v>
      </c>
      <c r="BA269" s="53">
        <f t="shared" si="76"/>
        <v>0</v>
      </c>
      <c r="BB269" s="81">
        <f t="shared" ref="BB269:BB332" si="90">AL269+AM269+AV269+AW269+AX269+AY269+AZ269+BA269</f>
        <v>694200</v>
      </c>
      <c r="BC269" s="58" t="s">
        <v>1825</v>
      </c>
    </row>
    <row r="270" spans="1:55" s="38" customFormat="1" ht="12.75" x14ac:dyDescent="0.2">
      <c r="A270" s="39">
        <f t="shared" ref="A270:A333" si="91">A269+1</f>
        <v>259</v>
      </c>
      <c r="B270" s="59" t="s">
        <v>1098</v>
      </c>
      <c r="C270" s="41" t="s">
        <v>1099</v>
      </c>
      <c r="D270" s="41" t="s">
        <v>56</v>
      </c>
      <c r="E270" s="41" t="s">
        <v>1840</v>
      </c>
      <c r="F270" s="41" t="s">
        <v>777</v>
      </c>
      <c r="G270" s="41" t="s">
        <v>58</v>
      </c>
      <c r="H270" s="41" t="s">
        <v>59</v>
      </c>
      <c r="I270" s="41" t="s">
        <v>1100</v>
      </c>
      <c r="J270" s="41" t="s">
        <v>779</v>
      </c>
      <c r="K270" s="41" t="s">
        <v>1101</v>
      </c>
      <c r="L270" s="41" t="s">
        <v>1102</v>
      </c>
      <c r="M270" s="41" t="s">
        <v>3</v>
      </c>
      <c r="N270" s="42" t="s">
        <v>51</v>
      </c>
      <c r="O270" s="41" t="s">
        <v>52</v>
      </c>
      <c r="P270" s="43">
        <v>18</v>
      </c>
      <c r="Q270" s="44">
        <f>VLOOKUP(B270,'[2]School Detailed Data'!A$11:CF$439,84,FALSE)</f>
        <v>18</v>
      </c>
      <c r="R270" s="45">
        <f>VLOOKUP(B270,'[2]School Detailed Data'!A$11:CF$440,84,FALSE)</f>
        <v>18</v>
      </c>
      <c r="S270" s="46">
        <v>18</v>
      </c>
      <c r="T270" s="47">
        <v>18</v>
      </c>
      <c r="U270" s="43">
        <v>0</v>
      </c>
      <c r="V270" s="44">
        <f>VLOOKUP(B270,'[2]School Detailed Data'!A$11:CJ$440,88,FALSE)</f>
        <v>6</v>
      </c>
      <c r="W270" s="45">
        <f>VLOOKUP(B270,'[2]Student Without BRN'!Z$2:AB$431,3,FALSE)</f>
        <v>0</v>
      </c>
      <c r="X270" s="46">
        <v>0</v>
      </c>
      <c r="Y270" s="47">
        <v>0</v>
      </c>
      <c r="Z270" s="43">
        <f t="shared" si="78"/>
        <v>18</v>
      </c>
      <c r="AA270" s="44">
        <f t="shared" si="78"/>
        <v>12</v>
      </c>
      <c r="AB270" s="45">
        <f t="shared" si="78"/>
        <v>18</v>
      </c>
      <c r="AC270" s="46">
        <f t="shared" si="78"/>
        <v>18</v>
      </c>
      <c r="AD270" s="47">
        <f t="shared" si="78"/>
        <v>18</v>
      </c>
      <c r="AE270" s="44">
        <f t="shared" si="81"/>
        <v>-6</v>
      </c>
      <c r="AF270" s="45">
        <f t="shared" si="82"/>
        <v>0</v>
      </c>
      <c r="AG270" s="46">
        <f t="shared" si="83"/>
        <v>0</v>
      </c>
      <c r="AH270" s="47">
        <f t="shared" si="83"/>
        <v>0</v>
      </c>
      <c r="AI270" s="48">
        <v>8900</v>
      </c>
      <c r="AJ270" s="48">
        <f t="shared" si="84"/>
        <v>160200</v>
      </c>
      <c r="AK270" s="49">
        <f t="shared" si="77"/>
        <v>160200</v>
      </c>
      <c r="AL270" s="49">
        <f>VLOOKUP(B270,'[3]Tranche 1 Actual 2024'!$B$12:$S$367,18,FALSE)</f>
        <v>48060</v>
      </c>
      <c r="AM270" s="49">
        <f>VLOOKUP(B270,'[3]Tranche 2 Actual 2024'!$B$12:$U$343,20,FALSE)</f>
        <v>48060</v>
      </c>
      <c r="AN270" s="49">
        <f t="shared" si="85"/>
        <v>64080</v>
      </c>
      <c r="AO270" s="50">
        <f t="shared" si="75"/>
        <v>-53400</v>
      </c>
      <c r="AP270" s="51">
        <f t="shared" si="86"/>
        <v>0</v>
      </c>
      <c r="AQ270" s="52">
        <f t="shared" si="87"/>
        <v>0</v>
      </c>
      <c r="AR270" s="47">
        <f t="shared" si="88"/>
        <v>0</v>
      </c>
      <c r="AS270" s="53">
        <f t="shared" si="89"/>
        <v>0</v>
      </c>
      <c r="AT270" s="49"/>
      <c r="AU270" s="49">
        <f t="shared" si="79"/>
        <v>64080</v>
      </c>
      <c r="AV270" s="54">
        <f t="shared" si="80"/>
        <v>64080</v>
      </c>
      <c r="AW270" s="55"/>
      <c r="AX270" s="56">
        <f t="shared" si="76"/>
        <v>0</v>
      </c>
      <c r="AY270" s="57">
        <f t="shared" si="76"/>
        <v>0</v>
      </c>
      <c r="AZ270" s="47">
        <f t="shared" si="76"/>
        <v>0</v>
      </c>
      <c r="BA270" s="53">
        <f t="shared" si="76"/>
        <v>0</v>
      </c>
      <c r="BB270" s="81">
        <f t="shared" si="90"/>
        <v>160200</v>
      </c>
      <c r="BC270" s="58" t="s">
        <v>1825</v>
      </c>
    </row>
    <row r="271" spans="1:55" s="38" customFormat="1" ht="12.75" x14ac:dyDescent="0.2">
      <c r="A271" s="39">
        <f t="shared" si="91"/>
        <v>260</v>
      </c>
      <c r="B271" s="59" t="s">
        <v>954</v>
      </c>
      <c r="C271" s="41" t="s">
        <v>955</v>
      </c>
      <c r="D271" s="41" t="s">
        <v>56</v>
      </c>
      <c r="E271" s="41" t="s">
        <v>1834</v>
      </c>
      <c r="F271" s="41" t="s">
        <v>304</v>
      </c>
      <c r="G271" s="41" t="s">
        <v>45</v>
      </c>
      <c r="H271" s="41" t="s">
        <v>46</v>
      </c>
      <c r="I271" s="41" t="s">
        <v>778</v>
      </c>
      <c r="J271" s="41" t="s">
        <v>779</v>
      </c>
      <c r="K271" s="41" t="s">
        <v>956</v>
      </c>
      <c r="L271" s="41" t="s">
        <v>957</v>
      </c>
      <c r="M271" s="41" t="s">
        <v>3</v>
      </c>
      <c r="N271" s="42" t="s">
        <v>51</v>
      </c>
      <c r="O271" s="41" t="s">
        <v>52</v>
      </c>
      <c r="P271" s="43">
        <v>21</v>
      </c>
      <c r="Q271" s="44">
        <f>VLOOKUP(B271,'[2]School Detailed Data'!A$11:CF$439,84,FALSE)</f>
        <v>20</v>
      </c>
      <c r="R271" s="45">
        <f>VLOOKUP(B271,'[2]School Detailed Data'!A$11:CF$440,84,FALSE)</f>
        <v>20</v>
      </c>
      <c r="S271" s="46">
        <v>20</v>
      </c>
      <c r="T271" s="47">
        <v>20</v>
      </c>
      <c r="U271" s="43">
        <v>0</v>
      </c>
      <c r="V271" s="44">
        <f>VLOOKUP(B271,'[2]School Detailed Data'!A$11:CJ$440,88,FALSE)</f>
        <v>0</v>
      </c>
      <c r="W271" s="45">
        <f>VLOOKUP(B271,'[2]Student Without BRN'!Z$2:AB$431,3,FALSE)</f>
        <v>0</v>
      </c>
      <c r="X271" s="46">
        <v>0</v>
      </c>
      <c r="Y271" s="47">
        <v>0</v>
      </c>
      <c r="Z271" s="43">
        <f t="shared" si="78"/>
        <v>21</v>
      </c>
      <c r="AA271" s="44">
        <f t="shared" si="78"/>
        <v>20</v>
      </c>
      <c r="AB271" s="45">
        <f t="shared" si="78"/>
        <v>20</v>
      </c>
      <c r="AC271" s="46">
        <f t="shared" si="78"/>
        <v>20</v>
      </c>
      <c r="AD271" s="47">
        <f t="shared" si="78"/>
        <v>20</v>
      </c>
      <c r="AE271" s="44">
        <f t="shared" si="81"/>
        <v>-1</v>
      </c>
      <c r="AF271" s="45">
        <f t="shared" si="82"/>
        <v>-1</v>
      </c>
      <c r="AG271" s="46">
        <f t="shared" si="83"/>
        <v>0</v>
      </c>
      <c r="AH271" s="47">
        <f t="shared" si="83"/>
        <v>0</v>
      </c>
      <c r="AI271" s="48">
        <v>8900</v>
      </c>
      <c r="AJ271" s="48">
        <f t="shared" si="84"/>
        <v>178000</v>
      </c>
      <c r="AK271" s="49">
        <f t="shared" si="77"/>
        <v>186900</v>
      </c>
      <c r="AL271" s="49">
        <f>VLOOKUP(B271,'[3]Tranche 1 Actual 2024'!$B$12:$S$367,18,FALSE)</f>
        <v>61410</v>
      </c>
      <c r="AM271" s="49">
        <f>VLOOKUP(B271,'[3]Tranche 2 Actual 2024'!$B$12:$U$343,20,FALSE)</f>
        <v>61410</v>
      </c>
      <c r="AN271" s="49">
        <f t="shared" si="85"/>
        <v>64080</v>
      </c>
      <c r="AO271" s="50">
        <f t="shared" si="75"/>
        <v>-8900</v>
      </c>
      <c r="AP271" s="51">
        <f t="shared" si="86"/>
        <v>-8900</v>
      </c>
      <c r="AQ271" s="52">
        <f t="shared" si="87"/>
        <v>0</v>
      </c>
      <c r="AR271" s="47">
        <f t="shared" si="88"/>
        <v>0</v>
      </c>
      <c r="AS271" s="60">
        <f t="shared" si="89"/>
        <v>-8900</v>
      </c>
      <c r="AT271" s="49"/>
      <c r="AU271" s="49">
        <f t="shared" si="79"/>
        <v>64080</v>
      </c>
      <c r="AV271" s="54">
        <f t="shared" si="80"/>
        <v>64080</v>
      </c>
      <c r="AW271" s="55"/>
      <c r="AX271" s="56">
        <f t="shared" si="76"/>
        <v>0</v>
      </c>
      <c r="AY271" s="57">
        <f t="shared" si="76"/>
        <v>0</v>
      </c>
      <c r="AZ271" s="47">
        <f t="shared" si="76"/>
        <v>0</v>
      </c>
      <c r="BA271" s="53">
        <f t="shared" si="76"/>
        <v>0</v>
      </c>
      <c r="BB271" s="81">
        <f t="shared" si="90"/>
        <v>186900</v>
      </c>
      <c r="BC271" s="58" t="s">
        <v>1825</v>
      </c>
    </row>
    <row r="272" spans="1:55" s="38" customFormat="1" ht="12.75" x14ac:dyDescent="0.2">
      <c r="A272" s="39">
        <f t="shared" si="91"/>
        <v>261</v>
      </c>
      <c r="B272" s="40" t="s">
        <v>958</v>
      </c>
      <c r="C272" s="41" t="s">
        <v>959</v>
      </c>
      <c r="D272" s="41" t="s">
        <v>56</v>
      </c>
      <c r="E272" s="41" t="s">
        <v>1840</v>
      </c>
      <c r="F272" s="41" t="s">
        <v>777</v>
      </c>
      <c r="G272" s="41" t="s">
        <v>58</v>
      </c>
      <c r="H272" s="41" t="s">
        <v>59</v>
      </c>
      <c r="I272" s="41" t="s">
        <v>778</v>
      </c>
      <c r="J272" s="41" t="s">
        <v>779</v>
      </c>
      <c r="K272" s="41" t="s">
        <v>960</v>
      </c>
      <c r="L272" s="41" t="s">
        <v>961</v>
      </c>
      <c r="M272" s="41" t="s">
        <v>3</v>
      </c>
      <c r="N272" s="42" t="s">
        <v>51</v>
      </c>
      <c r="O272" s="41" t="s">
        <v>52</v>
      </c>
      <c r="P272" s="43">
        <v>22</v>
      </c>
      <c r="Q272" s="44">
        <f>VLOOKUP(B272,'[2]School Detailed Data'!A$11:CF$439,84,FALSE)</f>
        <v>22</v>
      </c>
      <c r="R272" s="45">
        <f>VLOOKUP(B272,'[2]School Detailed Data'!A$11:CF$440,84,FALSE)</f>
        <v>22</v>
      </c>
      <c r="S272" s="46">
        <v>22</v>
      </c>
      <c r="T272" s="47">
        <v>22</v>
      </c>
      <c r="U272" s="43">
        <v>0</v>
      </c>
      <c r="V272" s="44">
        <f>VLOOKUP(B272,'[2]School Detailed Data'!A$11:CJ$440,88,FALSE)</f>
        <v>4</v>
      </c>
      <c r="W272" s="45">
        <f>VLOOKUP(B272,'[2]Student Without BRN'!Z$2:AB$431,3,FALSE)</f>
        <v>0</v>
      </c>
      <c r="X272" s="46">
        <v>0</v>
      </c>
      <c r="Y272" s="47">
        <v>0</v>
      </c>
      <c r="Z272" s="43">
        <f t="shared" si="78"/>
        <v>22</v>
      </c>
      <c r="AA272" s="44">
        <f t="shared" si="78"/>
        <v>18</v>
      </c>
      <c r="AB272" s="45">
        <f t="shared" si="78"/>
        <v>22</v>
      </c>
      <c r="AC272" s="46">
        <f t="shared" si="78"/>
        <v>22</v>
      </c>
      <c r="AD272" s="47">
        <f t="shared" si="78"/>
        <v>22</v>
      </c>
      <c r="AE272" s="44">
        <f t="shared" si="81"/>
        <v>-4</v>
      </c>
      <c r="AF272" s="45">
        <f t="shared" si="82"/>
        <v>0</v>
      </c>
      <c r="AG272" s="46">
        <f t="shared" si="83"/>
        <v>0</v>
      </c>
      <c r="AH272" s="47">
        <f t="shared" si="83"/>
        <v>0</v>
      </c>
      <c r="AI272" s="48">
        <v>8900</v>
      </c>
      <c r="AJ272" s="48">
        <f t="shared" si="84"/>
        <v>195800</v>
      </c>
      <c r="AK272" s="49">
        <f t="shared" si="77"/>
        <v>195800</v>
      </c>
      <c r="AL272" s="49">
        <f>VLOOKUP(B272,'[3]Tranche 1 Actual 2024'!$B$12:$S$367,18,FALSE)</f>
        <v>77430</v>
      </c>
      <c r="AM272" s="49">
        <f>VLOOKUP(B272,'[3]Tranche 2 Actual 2024'!$B$12:$U$343,20,FALSE)</f>
        <v>77430</v>
      </c>
      <c r="AN272" s="49">
        <f t="shared" si="85"/>
        <v>40940</v>
      </c>
      <c r="AO272" s="50">
        <f t="shared" ref="AO272:AO335" si="92">AE272*AI272</f>
        <v>-35600</v>
      </c>
      <c r="AP272" s="51">
        <f t="shared" si="86"/>
        <v>0</v>
      </c>
      <c r="AQ272" s="52">
        <f t="shared" si="87"/>
        <v>0</v>
      </c>
      <c r="AR272" s="47">
        <f t="shared" si="88"/>
        <v>0</v>
      </c>
      <c r="AS272" s="53">
        <f t="shared" si="89"/>
        <v>0</v>
      </c>
      <c r="AT272" s="49"/>
      <c r="AU272" s="49">
        <f t="shared" si="79"/>
        <v>40940</v>
      </c>
      <c r="AV272" s="54">
        <f t="shared" si="80"/>
        <v>40940</v>
      </c>
      <c r="AW272" s="55"/>
      <c r="AX272" s="56">
        <f t="shared" si="76"/>
        <v>0</v>
      </c>
      <c r="AY272" s="57">
        <f t="shared" si="76"/>
        <v>0</v>
      </c>
      <c r="AZ272" s="47">
        <f t="shared" si="76"/>
        <v>0</v>
      </c>
      <c r="BA272" s="53">
        <f t="shared" si="76"/>
        <v>0</v>
      </c>
      <c r="BB272" s="81">
        <f t="shared" si="90"/>
        <v>195800</v>
      </c>
      <c r="BC272" s="58" t="s">
        <v>1825</v>
      </c>
    </row>
    <row r="273" spans="1:55" s="38" customFormat="1" ht="12.75" x14ac:dyDescent="0.2">
      <c r="A273" s="39">
        <f t="shared" si="91"/>
        <v>262</v>
      </c>
      <c r="B273" s="40" t="s">
        <v>962</v>
      </c>
      <c r="C273" s="41" t="s">
        <v>963</v>
      </c>
      <c r="D273" s="41" t="s">
        <v>43</v>
      </c>
      <c r="E273" s="41" t="s">
        <v>1828</v>
      </c>
      <c r="F273" s="41" t="s">
        <v>68</v>
      </c>
      <c r="G273" s="41" t="s">
        <v>45</v>
      </c>
      <c r="H273" s="41" t="s">
        <v>46</v>
      </c>
      <c r="I273" s="41" t="s">
        <v>778</v>
      </c>
      <c r="J273" s="41" t="s">
        <v>779</v>
      </c>
      <c r="K273" s="41" t="s">
        <v>964</v>
      </c>
      <c r="L273" s="41" t="s">
        <v>965</v>
      </c>
      <c r="M273" s="41" t="s">
        <v>3</v>
      </c>
      <c r="N273" s="42" t="s">
        <v>51</v>
      </c>
      <c r="O273" s="41" t="s">
        <v>52</v>
      </c>
      <c r="P273" s="43">
        <v>38</v>
      </c>
      <c r="Q273" s="44">
        <f>VLOOKUP(B273,'[2]School Detailed Data'!A$11:CF$439,84,FALSE)</f>
        <v>38</v>
      </c>
      <c r="R273" s="45">
        <f>VLOOKUP(B273,'[2]School Detailed Data'!A$11:CF$440,84,FALSE)</f>
        <v>38</v>
      </c>
      <c r="S273" s="46">
        <v>38</v>
      </c>
      <c r="T273" s="47">
        <v>38</v>
      </c>
      <c r="U273" s="43">
        <v>0</v>
      </c>
      <c r="V273" s="44">
        <f>VLOOKUP(B273,'[2]School Detailed Data'!A$11:CJ$440,88,FALSE)</f>
        <v>2</v>
      </c>
      <c r="W273" s="45">
        <f>VLOOKUP(B273,'[2]Student Without BRN'!Z$2:AB$431,3,FALSE)</f>
        <v>0</v>
      </c>
      <c r="X273" s="46">
        <v>0</v>
      </c>
      <c r="Y273" s="47">
        <v>0</v>
      </c>
      <c r="Z273" s="43">
        <f t="shared" si="78"/>
        <v>38</v>
      </c>
      <c r="AA273" s="44">
        <f t="shared" si="78"/>
        <v>36</v>
      </c>
      <c r="AB273" s="45">
        <f t="shared" si="78"/>
        <v>38</v>
      </c>
      <c r="AC273" s="46">
        <f t="shared" si="78"/>
        <v>38</v>
      </c>
      <c r="AD273" s="47">
        <f t="shared" si="78"/>
        <v>38</v>
      </c>
      <c r="AE273" s="44">
        <f t="shared" si="81"/>
        <v>-2</v>
      </c>
      <c r="AF273" s="45">
        <f t="shared" si="82"/>
        <v>0</v>
      </c>
      <c r="AG273" s="46">
        <f t="shared" si="83"/>
        <v>0</v>
      </c>
      <c r="AH273" s="47">
        <f t="shared" si="83"/>
        <v>0</v>
      </c>
      <c r="AI273" s="48">
        <v>8900</v>
      </c>
      <c r="AJ273" s="48">
        <f t="shared" si="84"/>
        <v>338200</v>
      </c>
      <c r="AK273" s="49">
        <f t="shared" si="77"/>
        <v>338200</v>
      </c>
      <c r="AL273" s="49">
        <f>VLOOKUP(B273,'[3]Tranche 1 Actual 2024'!$B$12:$S$367,18,FALSE)</f>
        <v>104130</v>
      </c>
      <c r="AM273" s="49">
        <f>VLOOKUP(B273,'[3]Tranche 2 Actual 2024'!$B$12:$U$343,20,FALSE)</f>
        <v>104130</v>
      </c>
      <c r="AN273" s="49">
        <f t="shared" si="85"/>
        <v>129940</v>
      </c>
      <c r="AO273" s="50">
        <f t="shared" si="92"/>
        <v>-17800</v>
      </c>
      <c r="AP273" s="51">
        <f t="shared" si="86"/>
        <v>0</v>
      </c>
      <c r="AQ273" s="52">
        <f t="shared" si="87"/>
        <v>0</v>
      </c>
      <c r="AR273" s="47">
        <f t="shared" si="88"/>
        <v>0</v>
      </c>
      <c r="AS273" s="53">
        <f t="shared" si="89"/>
        <v>0</v>
      </c>
      <c r="AT273" s="49"/>
      <c r="AU273" s="49">
        <f t="shared" si="79"/>
        <v>129940</v>
      </c>
      <c r="AV273" s="54">
        <f t="shared" si="80"/>
        <v>129940</v>
      </c>
      <c r="AW273" s="55"/>
      <c r="AX273" s="56">
        <f t="shared" si="76"/>
        <v>0</v>
      </c>
      <c r="AY273" s="57">
        <f t="shared" si="76"/>
        <v>0</v>
      </c>
      <c r="AZ273" s="47">
        <f t="shared" si="76"/>
        <v>0</v>
      </c>
      <c r="BA273" s="53">
        <f t="shared" si="76"/>
        <v>0</v>
      </c>
      <c r="BB273" s="81">
        <f t="shared" si="90"/>
        <v>338200</v>
      </c>
      <c r="BC273" s="58" t="s">
        <v>1825</v>
      </c>
    </row>
    <row r="274" spans="1:55" s="38" customFormat="1" ht="12.75" x14ac:dyDescent="0.2">
      <c r="A274" s="39">
        <f t="shared" si="91"/>
        <v>263</v>
      </c>
      <c r="B274" s="40" t="s">
        <v>966</v>
      </c>
      <c r="C274" s="41" t="s">
        <v>967</v>
      </c>
      <c r="D274" s="41" t="s">
        <v>56</v>
      </c>
      <c r="E274" s="41" t="s">
        <v>1834</v>
      </c>
      <c r="F274" s="41" t="s">
        <v>304</v>
      </c>
      <c r="G274" s="41" t="s">
        <v>45</v>
      </c>
      <c r="H274" s="41" t="s">
        <v>46</v>
      </c>
      <c r="I274" s="41" t="s">
        <v>778</v>
      </c>
      <c r="J274" s="41" t="s">
        <v>779</v>
      </c>
      <c r="K274" s="41" t="s">
        <v>968</v>
      </c>
      <c r="L274" s="41" t="s">
        <v>969</v>
      </c>
      <c r="M274" s="41" t="s">
        <v>3</v>
      </c>
      <c r="N274" s="42" t="s">
        <v>51</v>
      </c>
      <c r="O274" s="41" t="s">
        <v>52</v>
      </c>
      <c r="P274" s="43">
        <v>55</v>
      </c>
      <c r="Q274" s="44">
        <f>VLOOKUP(B274,'[2]School Detailed Data'!A$11:CF$439,84,FALSE)</f>
        <v>55</v>
      </c>
      <c r="R274" s="45">
        <f>VLOOKUP(B274,'[2]School Detailed Data'!A$11:CF$440,84,FALSE)</f>
        <v>55</v>
      </c>
      <c r="S274" s="46">
        <v>55</v>
      </c>
      <c r="T274" s="47">
        <v>55</v>
      </c>
      <c r="U274" s="43">
        <v>0</v>
      </c>
      <c r="V274" s="44">
        <f>VLOOKUP(B274,'[2]School Detailed Data'!A$11:CJ$440,88,FALSE)</f>
        <v>4</v>
      </c>
      <c r="W274" s="45">
        <f>VLOOKUP(B274,'[2]Student Without BRN'!Z$2:AB$431,3,FALSE)</f>
        <v>0</v>
      </c>
      <c r="X274" s="46">
        <v>0</v>
      </c>
      <c r="Y274" s="47">
        <v>0</v>
      </c>
      <c r="Z274" s="43">
        <f t="shared" si="78"/>
        <v>55</v>
      </c>
      <c r="AA274" s="44">
        <f t="shared" si="78"/>
        <v>51</v>
      </c>
      <c r="AB274" s="45">
        <f t="shared" si="78"/>
        <v>55</v>
      </c>
      <c r="AC274" s="46">
        <f t="shared" si="78"/>
        <v>55</v>
      </c>
      <c r="AD274" s="47">
        <f t="shared" si="78"/>
        <v>55</v>
      </c>
      <c r="AE274" s="44">
        <f t="shared" si="81"/>
        <v>-4</v>
      </c>
      <c r="AF274" s="45">
        <f t="shared" si="82"/>
        <v>0</v>
      </c>
      <c r="AG274" s="46">
        <f t="shared" si="83"/>
        <v>0</v>
      </c>
      <c r="AH274" s="47">
        <f t="shared" si="83"/>
        <v>0</v>
      </c>
      <c r="AI274" s="48">
        <v>8900</v>
      </c>
      <c r="AJ274" s="48">
        <f t="shared" si="84"/>
        <v>489500</v>
      </c>
      <c r="AK274" s="49">
        <f t="shared" si="77"/>
        <v>489500</v>
      </c>
      <c r="AL274" s="49">
        <f>VLOOKUP(B274,'[3]Tranche 1 Actual 2024'!$B$12:$S$367,18,FALSE)</f>
        <v>144180</v>
      </c>
      <c r="AM274" s="49">
        <f>VLOOKUP(B274,'[3]Tranche 2 Actual 2024'!$B$12:$U$343,20,FALSE)</f>
        <v>144180</v>
      </c>
      <c r="AN274" s="49">
        <f t="shared" si="85"/>
        <v>201140</v>
      </c>
      <c r="AO274" s="50">
        <f t="shared" si="92"/>
        <v>-35600</v>
      </c>
      <c r="AP274" s="51">
        <f t="shared" si="86"/>
        <v>0</v>
      </c>
      <c r="AQ274" s="52">
        <f t="shared" si="87"/>
        <v>0</v>
      </c>
      <c r="AR274" s="47">
        <f t="shared" si="88"/>
        <v>0</v>
      </c>
      <c r="AS274" s="53">
        <f t="shared" si="89"/>
        <v>0</v>
      </c>
      <c r="AT274" s="49"/>
      <c r="AU274" s="49">
        <f t="shared" si="79"/>
        <v>201140</v>
      </c>
      <c r="AV274" s="54">
        <f t="shared" si="80"/>
        <v>201140</v>
      </c>
      <c r="AW274" s="55"/>
      <c r="AX274" s="56">
        <f t="shared" si="76"/>
        <v>0</v>
      </c>
      <c r="AY274" s="57">
        <f t="shared" si="76"/>
        <v>0</v>
      </c>
      <c r="AZ274" s="47">
        <f t="shared" si="76"/>
        <v>0</v>
      </c>
      <c r="BA274" s="53">
        <f t="shared" si="76"/>
        <v>0</v>
      </c>
      <c r="BB274" s="81">
        <f t="shared" si="90"/>
        <v>489500</v>
      </c>
      <c r="BC274" s="58" t="s">
        <v>1825</v>
      </c>
    </row>
    <row r="275" spans="1:55" s="38" customFormat="1" ht="12.75" x14ac:dyDescent="0.2">
      <c r="A275" s="39">
        <f t="shared" si="91"/>
        <v>264</v>
      </c>
      <c r="B275" s="40" t="s">
        <v>970</v>
      </c>
      <c r="C275" s="41" t="s">
        <v>971</v>
      </c>
      <c r="D275" s="41" t="s">
        <v>43</v>
      </c>
      <c r="E275" s="41" t="s">
        <v>1840</v>
      </c>
      <c r="F275" s="41" t="s">
        <v>777</v>
      </c>
      <c r="G275" s="41" t="s">
        <v>58</v>
      </c>
      <c r="H275" s="41" t="s">
        <v>59</v>
      </c>
      <c r="I275" s="41" t="s">
        <v>778</v>
      </c>
      <c r="J275" s="41" t="s">
        <v>779</v>
      </c>
      <c r="K275" s="41" t="s">
        <v>972</v>
      </c>
      <c r="L275" s="41" t="s">
        <v>973</v>
      </c>
      <c r="M275" s="41" t="s">
        <v>3</v>
      </c>
      <c r="N275" s="42" t="s">
        <v>51</v>
      </c>
      <c r="O275" s="41" t="s">
        <v>52</v>
      </c>
      <c r="P275" s="43">
        <v>110</v>
      </c>
      <c r="Q275" s="44">
        <f>VLOOKUP(B275,'[2]School Detailed Data'!A$11:CF$439,84,FALSE)</f>
        <v>109</v>
      </c>
      <c r="R275" s="45">
        <f>VLOOKUP(B275,'[2]School Detailed Data'!A$11:CF$440,84,FALSE)</f>
        <v>109</v>
      </c>
      <c r="S275" s="46">
        <v>109</v>
      </c>
      <c r="T275" s="47">
        <v>109</v>
      </c>
      <c r="U275" s="43">
        <v>0</v>
      </c>
      <c r="V275" s="44">
        <f>VLOOKUP(B275,'[2]School Detailed Data'!A$11:CJ$440,88,FALSE)</f>
        <v>21</v>
      </c>
      <c r="W275" s="45">
        <f>VLOOKUP(B275,'[2]Student Without BRN'!Z$2:AB$431,3,FALSE)</f>
        <v>0</v>
      </c>
      <c r="X275" s="46">
        <v>0</v>
      </c>
      <c r="Y275" s="47">
        <v>0</v>
      </c>
      <c r="Z275" s="43">
        <f t="shared" si="78"/>
        <v>110</v>
      </c>
      <c r="AA275" s="44">
        <f t="shared" si="78"/>
        <v>88</v>
      </c>
      <c r="AB275" s="45">
        <f t="shared" si="78"/>
        <v>109</v>
      </c>
      <c r="AC275" s="46">
        <f t="shared" si="78"/>
        <v>109</v>
      </c>
      <c r="AD275" s="47">
        <f t="shared" si="78"/>
        <v>109</v>
      </c>
      <c r="AE275" s="44">
        <f t="shared" si="81"/>
        <v>-22</v>
      </c>
      <c r="AF275" s="45">
        <f t="shared" si="82"/>
        <v>-1</v>
      </c>
      <c r="AG275" s="46">
        <f t="shared" si="83"/>
        <v>0</v>
      </c>
      <c r="AH275" s="47">
        <f t="shared" si="83"/>
        <v>0</v>
      </c>
      <c r="AI275" s="48">
        <v>8900</v>
      </c>
      <c r="AJ275" s="48">
        <f t="shared" si="84"/>
        <v>970100</v>
      </c>
      <c r="AK275" s="49">
        <f t="shared" si="77"/>
        <v>979000</v>
      </c>
      <c r="AL275" s="49">
        <f>VLOOKUP(B275,'[3]Tranche 1 Actual 2024'!$B$12:$S$367,18,FALSE)</f>
        <v>261660</v>
      </c>
      <c r="AM275" s="49">
        <f>VLOOKUP(B275,'[3]Tranche 2 Actual 2024'!$B$12:$U$343,20,FALSE)</f>
        <v>261660</v>
      </c>
      <c r="AN275" s="49">
        <f t="shared" si="85"/>
        <v>455680</v>
      </c>
      <c r="AO275" s="50">
        <f t="shared" si="92"/>
        <v>-195800</v>
      </c>
      <c r="AP275" s="51">
        <f t="shared" si="86"/>
        <v>-8900</v>
      </c>
      <c r="AQ275" s="52">
        <f t="shared" si="87"/>
        <v>0</v>
      </c>
      <c r="AR275" s="47">
        <f t="shared" si="88"/>
        <v>0</v>
      </c>
      <c r="AS275" s="60">
        <f t="shared" si="89"/>
        <v>-8900</v>
      </c>
      <c r="AT275" s="49"/>
      <c r="AU275" s="49">
        <f t="shared" si="79"/>
        <v>455680</v>
      </c>
      <c r="AV275" s="54">
        <f t="shared" si="80"/>
        <v>455680</v>
      </c>
      <c r="AW275" s="55"/>
      <c r="AX275" s="56">
        <f t="shared" si="76"/>
        <v>0</v>
      </c>
      <c r="AY275" s="57">
        <f t="shared" si="76"/>
        <v>0</v>
      </c>
      <c r="AZ275" s="47">
        <f t="shared" si="76"/>
        <v>0</v>
      </c>
      <c r="BA275" s="53">
        <f t="shared" si="76"/>
        <v>0</v>
      </c>
      <c r="BB275" s="81">
        <f t="shared" si="90"/>
        <v>979000</v>
      </c>
      <c r="BC275" s="58" t="s">
        <v>1825</v>
      </c>
    </row>
    <row r="276" spans="1:55" s="38" customFormat="1" ht="12.75" x14ac:dyDescent="0.2">
      <c r="A276" s="39">
        <f t="shared" si="91"/>
        <v>265</v>
      </c>
      <c r="B276" s="40" t="s">
        <v>1094</v>
      </c>
      <c r="C276" s="41" t="s">
        <v>1095</v>
      </c>
      <c r="D276" s="41" t="s">
        <v>43</v>
      </c>
      <c r="E276" s="41" t="s">
        <v>1840</v>
      </c>
      <c r="F276" s="41" t="s">
        <v>777</v>
      </c>
      <c r="G276" s="41" t="s">
        <v>58</v>
      </c>
      <c r="H276" s="41" t="s">
        <v>59</v>
      </c>
      <c r="I276" s="41" t="s">
        <v>976</v>
      </c>
      <c r="J276" s="41" t="s">
        <v>779</v>
      </c>
      <c r="K276" s="41" t="s">
        <v>1096</v>
      </c>
      <c r="L276" s="41" t="s">
        <v>1097</v>
      </c>
      <c r="M276" s="41" t="s">
        <v>3</v>
      </c>
      <c r="N276" s="42" t="s">
        <v>51</v>
      </c>
      <c r="O276" s="41" t="s">
        <v>76</v>
      </c>
      <c r="P276" s="43">
        <v>67</v>
      </c>
      <c r="Q276" s="44">
        <f>VLOOKUP(B276,'[2]School Detailed Data'!A$11:CF$439,84,FALSE)</f>
        <v>67</v>
      </c>
      <c r="R276" s="45">
        <f>VLOOKUP(B276,'[2]School Detailed Data'!A$11:CF$440,84,FALSE)</f>
        <v>67</v>
      </c>
      <c r="S276" s="46">
        <v>67</v>
      </c>
      <c r="T276" s="47">
        <v>67</v>
      </c>
      <c r="U276" s="43">
        <v>0</v>
      </c>
      <c r="V276" s="44">
        <f>VLOOKUP(B276,'[2]School Detailed Data'!A$11:CJ$440,88,FALSE)</f>
        <v>18</v>
      </c>
      <c r="W276" s="45">
        <f>VLOOKUP(B276,'[2]Student Without BRN'!Z$2:AB$431,3,FALSE)</f>
        <v>0</v>
      </c>
      <c r="X276" s="46">
        <v>0</v>
      </c>
      <c r="Y276" s="47">
        <v>0</v>
      </c>
      <c r="Z276" s="43">
        <f t="shared" si="78"/>
        <v>67</v>
      </c>
      <c r="AA276" s="44">
        <f t="shared" si="78"/>
        <v>49</v>
      </c>
      <c r="AB276" s="45">
        <f t="shared" si="78"/>
        <v>67</v>
      </c>
      <c r="AC276" s="46">
        <f t="shared" si="78"/>
        <v>67</v>
      </c>
      <c r="AD276" s="47">
        <f t="shared" si="78"/>
        <v>67</v>
      </c>
      <c r="AE276" s="44">
        <f t="shared" si="81"/>
        <v>-18</v>
      </c>
      <c r="AF276" s="45">
        <f t="shared" si="82"/>
        <v>0</v>
      </c>
      <c r="AG276" s="46">
        <f t="shared" si="83"/>
        <v>0</v>
      </c>
      <c r="AH276" s="47">
        <f t="shared" si="83"/>
        <v>0</v>
      </c>
      <c r="AI276" s="48">
        <v>8900</v>
      </c>
      <c r="AJ276" s="48">
        <f t="shared" si="84"/>
        <v>596300</v>
      </c>
      <c r="AK276" s="49">
        <f t="shared" si="77"/>
        <v>596300</v>
      </c>
      <c r="AL276" s="49">
        <f>VLOOKUP(B276,'[3]Tranche 1 Actual 2024'!$B$12:$S$367,18,FALSE)</f>
        <v>168210</v>
      </c>
      <c r="AM276" s="49">
        <f>VLOOKUP(B276,'[3]Tranche 2 Actual 2024'!$B$12:$U$343,20,FALSE)</f>
        <v>168210</v>
      </c>
      <c r="AN276" s="49">
        <f t="shared" si="85"/>
        <v>259880</v>
      </c>
      <c r="AO276" s="50">
        <f t="shared" si="92"/>
        <v>-160200</v>
      </c>
      <c r="AP276" s="51">
        <f t="shared" si="86"/>
        <v>0</v>
      </c>
      <c r="AQ276" s="52">
        <f t="shared" si="87"/>
        <v>0</v>
      </c>
      <c r="AR276" s="47">
        <f t="shared" si="88"/>
        <v>0</v>
      </c>
      <c r="AS276" s="53">
        <f t="shared" si="89"/>
        <v>0</v>
      </c>
      <c r="AT276" s="49"/>
      <c r="AU276" s="49">
        <f t="shared" si="79"/>
        <v>259880</v>
      </c>
      <c r="AV276" s="54">
        <f t="shared" si="80"/>
        <v>259880</v>
      </c>
      <c r="AW276" s="55"/>
      <c r="AX276" s="56">
        <f t="shared" si="76"/>
        <v>0</v>
      </c>
      <c r="AY276" s="57">
        <f t="shared" si="76"/>
        <v>0</v>
      </c>
      <c r="AZ276" s="47">
        <f t="shared" si="76"/>
        <v>0</v>
      </c>
      <c r="BA276" s="53">
        <f t="shared" si="76"/>
        <v>0</v>
      </c>
      <c r="BB276" s="81">
        <f t="shared" si="90"/>
        <v>596300</v>
      </c>
      <c r="BC276" s="58" t="s">
        <v>1825</v>
      </c>
    </row>
    <row r="277" spans="1:55" s="38" customFormat="1" ht="12.75" x14ac:dyDescent="0.2">
      <c r="A277" s="39">
        <f t="shared" si="91"/>
        <v>266</v>
      </c>
      <c r="B277" s="40" t="s">
        <v>1179</v>
      </c>
      <c r="C277" s="41" t="s">
        <v>1180</v>
      </c>
      <c r="D277" s="41" t="s">
        <v>43</v>
      </c>
      <c r="E277" s="41" t="s">
        <v>1845</v>
      </c>
      <c r="F277" s="41" t="s">
        <v>1135</v>
      </c>
      <c r="G277" s="41" t="s">
        <v>58</v>
      </c>
      <c r="H277" s="41" t="s">
        <v>59</v>
      </c>
      <c r="I277" s="41" t="s">
        <v>1181</v>
      </c>
      <c r="J277" s="41" t="s">
        <v>1130</v>
      </c>
      <c r="K277" s="41" t="s">
        <v>1182</v>
      </c>
      <c r="L277" s="41" t="s">
        <v>1183</v>
      </c>
      <c r="M277" s="41" t="s">
        <v>3</v>
      </c>
      <c r="N277" s="42" t="s">
        <v>51</v>
      </c>
      <c r="O277" s="41" t="s">
        <v>76</v>
      </c>
      <c r="P277" s="43">
        <v>151</v>
      </c>
      <c r="Q277" s="44">
        <v>151</v>
      </c>
      <c r="R277" s="45">
        <f>VLOOKUP(B277,'[2]School Detailed Data'!A$11:CF$440,84,FALSE)</f>
        <v>151</v>
      </c>
      <c r="S277" s="46">
        <v>151</v>
      </c>
      <c r="T277" s="47">
        <v>151</v>
      </c>
      <c r="U277" s="43">
        <v>69</v>
      </c>
      <c r="V277" s="44">
        <f>VLOOKUP(B277,'[2]School Detailed Data'!A$11:CJ$440,88,FALSE)</f>
        <v>58</v>
      </c>
      <c r="W277" s="45">
        <f>VLOOKUP(B277,'[2]Student Without BRN'!Z$2:AB$431,3,FALSE)</f>
        <v>66</v>
      </c>
      <c r="X277" s="46">
        <v>66</v>
      </c>
      <c r="Y277" s="47">
        <v>66</v>
      </c>
      <c r="Z277" s="43">
        <f t="shared" si="78"/>
        <v>82</v>
      </c>
      <c r="AA277" s="44">
        <f t="shared" si="78"/>
        <v>93</v>
      </c>
      <c r="AB277" s="45">
        <f t="shared" si="78"/>
        <v>85</v>
      </c>
      <c r="AC277" s="46">
        <f t="shared" si="78"/>
        <v>85</v>
      </c>
      <c r="AD277" s="47">
        <f t="shared" si="78"/>
        <v>85</v>
      </c>
      <c r="AE277" s="44">
        <f t="shared" si="81"/>
        <v>11</v>
      </c>
      <c r="AF277" s="45">
        <f>AB277-AA277</f>
        <v>-8</v>
      </c>
      <c r="AG277" s="46">
        <f t="shared" si="83"/>
        <v>0</v>
      </c>
      <c r="AH277" s="47">
        <f t="shared" si="83"/>
        <v>0</v>
      </c>
      <c r="AI277" s="48">
        <v>8900</v>
      </c>
      <c r="AJ277" s="48">
        <f t="shared" si="84"/>
        <v>1343900</v>
      </c>
      <c r="AK277" s="49">
        <f t="shared" si="77"/>
        <v>729800</v>
      </c>
      <c r="AL277" s="49">
        <f>VLOOKUP(B277,'[3]Tranche 1 Actual 2024'!$B$12:$S$367,18,FALSE)</f>
        <v>395160</v>
      </c>
      <c r="AM277" s="49">
        <f>VLOOKUP(B277,'[3]Tranche 2 Actual 2024'!$B$12:$U$343,20,FALSE)</f>
        <v>395160</v>
      </c>
      <c r="AN277" s="49">
        <f t="shared" si="85"/>
        <v>-60520</v>
      </c>
      <c r="AO277" s="50">
        <f t="shared" si="92"/>
        <v>97900</v>
      </c>
      <c r="AP277" s="51">
        <f t="shared" si="86"/>
        <v>-71200</v>
      </c>
      <c r="AQ277" s="52">
        <f t="shared" si="87"/>
        <v>0</v>
      </c>
      <c r="AR277" s="47">
        <f t="shared" si="88"/>
        <v>0</v>
      </c>
      <c r="AS277" s="53">
        <f t="shared" si="89"/>
        <v>553580</v>
      </c>
      <c r="AT277" s="49"/>
      <c r="AU277" s="49">
        <f t="shared" si="79"/>
        <v>-60520</v>
      </c>
      <c r="AV277" s="54">
        <f t="shared" si="80"/>
        <v>0</v>
      </c>
      <c r="AW277" s="55"/>
      <c r="AX277" s="56">
        <f t="shared" si="76"/>
        <v>0</v>
      </c>
      <c r="AY277" s="57">
        <f t="shared" si="76"/>
        <v>0</v>
      </c>
      <c r="AZ277" s="47">
        <f t="shared" si="76"/>
        <v>0</v>
      </c>
      <c r="BA277" s="53">
        <f t="shared" si="76"/>
        <v>553580</v>
      </c>
      <c r="BB277" s="81">
        <f t="shared" si="90"/>
        <v>1343900</v>
      </c>
      <c r="BC277" s="58" t="s">
        <v>1825</v>
      </c>
    </row>
    <row r="278" spans="1:55" s="38" customFormat="1" ht="12.75" x14ac:dyDescent="0.2">
      <c r="A278" s="39">
        <f t="shared" si="91"/>
        <v>267</v>
      </c>
      <c r="B278" s="59" t="s">
        <v>1455</v>
      </c>
      <c r="C278" s="41" t="s">
        <v>1456</v>
      </c>
      <c r="D278" s="41" t="s">
        <v>43</v>
      </c>
      <c r="E278" s="41" t="s">
        <v>1845</v>
      </c>
      <c r="F278" s="41" t="s">
        <v>1135</v>
      </c>
      <c r="G278" s="41" t="s">
        <v>58</v>
      </c>
      <c r="H278" s="41" t="s">
        <v>59</v>
      </c>
      <c r="I278" s="41" t="s">
        <v>1448</v>
      </c>
      <c r="J278" s="41" t="s">
        <v>1130</v>
      </c>
      <c r="K278" s="41" t="s">
        <v>1457</v>
      </c>
      <c r="L278" s="41" t="s">
        <v>1458</v>
      </c>
      <c r="M278" s="41" t="s">
        <v>3</v>
      </c>
      <c r="N278" s="42" t="s">
        <v>51</v>
      </c>
      <c r="O278" s="41" t="s">
        <v>52</v>
      </c>
      <c r="P278" s="43">
        <v>32</v>
      </c>
      <c r="Q278" s="44">
        <f>VLOOKUP(B278,'[2]School Detailed Data'!A$11:CF$439,84,FALSE)</f>
        <v>32</v>
      </c>
      <c r="R278" s="45">
        <f>VLOOKUP(B278,'[2]School Detailed Data'!A$11:CF$440,84,FALSE)</f>
        <v>32</v>
      </c>
      <c r="S278" s="46">
        <v>32</v>
      </c>
      <c r="T278" s="47">
        <v>32</v>
      </c>
      <c r="U278" s="43">
        <v>2</v>
      </c>
      <c r="V278" s="44">
        <f>VLOOKUP(B278,'[2]School Detailed Data'!A$11:CJ$440,88,FALSE)</f>
        <v>6</v>
      </c>
      <c r="W278" s="45">
        <f>VLOOKUP(B278,'[2]Student Without BRN'!Z$2:AB$431,3,FALSE)</f>
        <v>2</v>
      </c>
      <c r="X278" s="46">
        <v>2</v>
      </c>
      <c r="Y278" s="47">
        <v>2</v>
      </c>
      <c r="Z278" s="43">
        <f t="shared" si="78"/>
        <v>30</v>
      </c>
      <c r="AA278" s="44">
        <f t="shared" si="78"/>
        <v>26</v>
      </c>
      <c r="AB278" s="45">
        <f t="shared" si="78"/>
        <v>30</v>
      </c>
      <c r="AC278" s="46">
        <f t="shared" si="78"/>
        <v>30</v>
      </c>
      <c r="AD278" s="47">
        <f t="shared" si="78"/>
        <v>30</v>
      </c>
      <c r="AE278" s="44">
        <f t="shared" si="81"/>
        <v>-4</v>
      </c>
      <c r="AF278" s="45">
        <f t="shared" ref="AF278:AF341" si="93">AB278-Z278</f>
        <v>0</v>
      </c>
      <c r="AG278" s="46">
        <f t="shared" si="83"/>
        <v>0</v>
      </c>
      <c r="AH278" s="47">
        <f t="shared" si="83"/>
        <v>0</v>
      </c>
      <c r="AI278" s="48">
        <v>8900</v>
      </c>
      <c r="AJ278" s="48">
        <f t="shared" si="84"/>
        <v>284800</v>
      </c>
      <c r="AK278" s="49">
        <f t="shared" si="77"/>
        <v>267000</v>
      </c>
      <c r="AL278" s="49">
        <f>VLOOKUP(B278,'[3]Tranche 1 Actual 2024'!$B$12:$S$367,18,FALSE)</f>
        <v>85440</v>
      </c>
      <c r="AM278" s="49">
        <f>VLOOKUP(B278,'[3]Tranche 2 Actual 2024'!$B$12:$U$343,20,FALSE)</f>
        <v>85440</v>
      </c>
      <c r="AN278" s="49">
        <f t="shared" si="85"/>
        <v>96120</v>
      </c>
      <c r="AO278" s="50">
        <f t="shared" si="92"/>
        <v>-35600</v>
      </c>
      <c r="AP278" s="51">
        <f t="shared" si="86"/>
        <v>0</v>
      </c>
      <c r="AQ278" s="52">
        <f t="shared" si="87"/>
        <v>0</v>
      </c>
      <c r="AR278" s="47">
        <f t="shared" si="88"/>
        <v>0</v>
      </c>
      <c r="AS278" s="53">
        <f t="shared" si="89"/>
        <v>17800</v>
      </c>
      <c r="AT278" s="49"/>
      <c r="AU278" s="49">
        <f t="shared" si="79"/>
        <v>96120</v>
      </c>
      <c r="AV278" s="54">
        <f t="shared" si="80"/>
        <v>96120</v>
      </c>
      <c r="AW278" s="55"/>
      <c r="AX278" s="56">
        <f t="shared" si="76"/>
        <v>0</v>
      </c>
      <c r="AY278" s="57">
        <f t="shared" si="76"/>
        <v>0</v>
      </c>
      <c r="AZ278" s="47">
        <f t="shared" si="76"/>
        <v>0</v>
      </c>
      <c r="BA278" s="53">
        <f t="shared" si="76"/>
        <v>17800</v>
      </c>
      <c r="BB278" s="81">
        <f t="shared" si="90"/>
        <v>284800</v>
      </c>
      <c r="BC278" s="58" t="s">
        <v>1825</v>
      </c>
    </row>
    <row r="279" spans="1:55" s="38" customFormat="1" ht="12.75" x14ac:dyDescent="0.2">
      <c r="A279" s="39">
        <f t="shared" si="91"/>
        <v>268</v>
      </c>
      <c r="B279" s="40" t="s">
        <v>1464</v>
      </c>
      <c r="C279" s="41" t="s">
        <v>1465</v>
      </c>
      <c r="D279" s="41" t="s">
        <v>43</v>
      </c>
      <c r="E279" s="41" t="s">
        <v>1845</v>
      </c>
      <c r="F279" s="41" t="s">
        <v>1135</v>
      </c>
      <c r="G279" s="41" t="s">
        <v>58</v>
      </c>
      <c r="H279" s="41" t="s">
        <v>59</v>
      </c>
      <c r="I279" s="41" t="s">
        <v>1466</v>
      </c>
      <c r="J279" s="41" t="s">
        <v>1130</v>
      </c>
      <c r="K279" s="41" t="s">
        <v>1467</v>
      </c>
      <c r="L279" s="41" t="s">
        <v>1468</v>
      </c>
      <c r="M279" s="41" t="s">
        <v>3</v>
      </c>
      <c r="N279" s="42" t="s">
        <v>51</v>
      </c>
      <c r="O279" s="41" t="s">
        <v>52</v>
      </c>
      <c r="P279" s="43">
        <v>103</v>
      </c>
      <c r="Q279" s="44">
        <f>VLOOKUP(B279,'[2]School Detailed Data'!A$11:CF$439,84,FALSE)</f>
        <v>103</v>
      </c>
      <c r="R279" s="45">
        <f>VLOOKUP(B279,'[2]School Detailed Data'!A$11:CF$440,84,FALSE)</f>
        <v>103</v>
      </c>
      <c r="S279" s="46">
        <v>103</v>
      </c>
      <c r="T279" s="47">
        <v>103</v>
      </c>
      <c r="U279" s="43">
        <v>13</v>
      </c>
      <c r="V279" s="44">
        <f>VLOOKUP(B279,'[2]School Detailed Data'!A$11:CJ$440,88,FALSE)</f>
        <v>15</v>
      </c>
      <c r="W279" s="45">
        <f>VLOOKUP(B279,'[2]Student Without BRN'!Z$2:AB$431,3,FALSE)</f>
        <v>13</v>
      </c>
      <c r="X279" s="46">
        <v>13</v>
      </c>
      <c r="Y279" s="47">
        <v>13</v>
      </c>
      <c r="Z279" s="43">
        <f t="shared" si="78"/>
        <v>90</v>
      </c>
      <c r="AA279" s="44">
        <f t="shared" si="78"/>
        <v>88</v>
      </c>
      <c r="AB279" s="45">
        <f t="shared" si="78"/>
        <v>90</v>
      </c>
      <c r="AC279" s="46">
        <f t="shared" si="78"/>
        <v>90</v>
      </c>
      <c r="AD279" s="47">
        <f t="shared" si="78"/>
        <v>90</v>
      </c>
      <c r="AE279" s="44">
        <f t="shared" si="81"/>
        <v>-2</v>
      </c>
      <c r="AF279" s="45">
        <f t="shared" si="93"/>
        <v>0</v>
      </c>
      <c r="AG279" s="46">
        <f t="shared" si="83"/>
        <v>0</v>
      </c>
      <c r="AH279" s="47">
        <f t="shared" si="83"/>
        <v>0</v>
      </c>
      <c r="AI279" s="48">
        <v>8900</v>
      </c>
      <c r="AJ279" s="48">
        <f t="shared" si="84"/>
        <v>916700</v>
      </c>
      <c r="AK279" s="49">
        <f t="shared" si="77"/>
        <v>801000</v>
      </c>
      <c r="AL279" s="49"/>
      <c r="AM279" s="49"/>
      <c r="AN279" s="49">
        <f t="shared" si="85"/>
        <v>801000</v>
      </c>
      <c r="AO279" s="50">
        <f t="shared" si="92"/>
        <v>-17800</v>
      </c>
      <c r="AP279" s="51">
        <f t="shared" si="86"/>
        <v>0</v>
      </c>
      <c r="AQ279" s="52">
        <f t="shared" si="87"/>
        <v>0</v>
      </c>
      <c r="AR279" s="47">
        <f t="shared" si="88"/>
        <v>0</v>
      </c>
      <c r="AS279" s="53">
        <f t="shared" si="89"/>
        <v>115700</v>
      </c>
      <c r="AT279" s="49"/>
      <c r="AU279" s="49">
        <f t="shared" si="79"/>
        <v>801000</v>
      </c>
      <c r="AV279" s="54">
        <f t="shared" si="80"/>
        <v>801000</v>
      </c>
      <c r="AW279" s="55"/>
      <c r="AX279" s="56">
        <f t="shared" si="76"/>
        <v>0</v>
      </c>
      <c r="AY279" s="57">
        <f t="shared" si="76"/>
        <v>0</v>
      </c>
      <c r="AZ279" s="47">
        <f t="shared" si="76"/>
        <v>0</v>
      </c>
      <c r="BA279" s="53">
        <f t="shared" si="76"/>
        <v>115700</v>
      </c>
      <c r="BB279" s="81">
        <f t="shared" si="90"/>
        <v>916700</v>
      </c>
      <c r="BC279" s="58" t="s">
        <v>1827</v>
      </c>
    </row>
    <row r="280" spans="1:55" s="38" customFormat="1" ht="12.75" x14ac:dyDescent="0.2">
      <c r="A280" s="39">
        <f t="shared" si="91"/>
        <v>269</v>
      </c>
      <c r="B280" s="40" t="s">
        <v>1127</v>
      </c>
      <c r="C280" s="41" t="s">
        <v>1128</v>
      </c>
      <c r="D280" s="41" t="s">
        <v>56</v>
      </c>
      <c r="E280" s="41" t="s">
        <v>1833</v>
      </c>
      <c r="F280" s="41" t="s">
        <v>179</v>
      </c>
      <c r="G280" s="41" t="s">
        <v>45</v>
      </c>
      <c r="H280" s="41" t="s">
        <v>46</v>
      </c>
      <c r="I280" s="41" t="s">
        <v>1129</v>
      </c>
      <c r="J280" s="41" t="s">
        <v>1130</v>
      </c>
      <c r="K280" s="41" t="s">
        <v>1131</v>
      </c>
      <c r="L280" s="41" t="s">
        <v>1132</v>
      </c>
      <c r="M280" s="41" t="s">
        <v>3</v>
      </c>
      <c r="N280" s="42" t="s">
        <v>51</v>
      </c>
      <c r="O280" s="41" t="s">
        <v>76</v>
      </c>
      <c r="P280" s="43">
        <v>476</v>
      </c>
      <c r="Q280" s="44">
        <f>VLOOKUP(B280,'[2]School Detailed Data'!A$11:CF$439,84,FALSE)</f>
        <v>476</v>
      </c>
      <c r="R280" s="45">
        <f>VLOOKUP(B280,'[2]School Detailed Data'!A$11:CF$440,84,FALSE)</f>
        <v>476</v>
      </c>
      <c r="S280" s="46">
        <v>475</v>
      </c>
      <c r="T280" s="47">
        <v>475</v>
      </c>
      <c r="U280" s="43">
        <v>0</v>
      </c>
      <c r="V280" s="44">
        <f>VLOOKUP(B280,'[2]School Detailed Data'!A$11:CJ$440,88,FALSE)</f>
        <v>10</v>
      </c>
      <c r="W280" s="45">
        <f>VLOOKUP(B280,'[2]Student Without BRN'!Z$2:AB$431,3,FALSE)</f>
        <v>0</v>
      </c>
      <c r="X280" s="46">
        <v>0</v>
      </c>
      <c r="Y280" s="47">
        <v>0</v>
      </c>
      <c r="Z280" s="43">
        <f t="shared" si="78"/>
        <v>476</v>
      </c>
      <c r="AA280" s="44">
        <f t="shared" si="78"/>
        <v>466</v>
      </c>
      <c r="AB280" s="45">
        <f t="shared" si="78"/>
        <v>476</v>
      </c>
      <c r="AC280" s="46">
        <f t="shared" si="78"/>
        <v>475</v>
      </c>
      <c r="AD280" s="47">
        <f t="shared" si="78"/>
        <v>475</v>
      </c>
      <c r="AE280" s="44">
        <f t="shared" si="81"/>
        <v>-10</v>
      </c>
      <c r="AF280" s="45">
        <f t="shared" si="93"/>
        <v>0</v>
      </c>
      <c r="AG280" s="46">
        <f t="shared" si="83"/>
        <v>-1</v>
      </c>
      <c r="AH280" s="47">
        <f t="shared" si="83"/>
        <v>0</v>
      </c>
      <c r="AI280" s="48">
        <v>8900</v>
      </c>
      <c r="AJ280" s="48">
        <f t="shared" si="84"/>
        <v>4227500</v>
      </c>
      <c r="AK280" s="49">
        <f t="shared" si="77"/>
        <v>4236400</v>
      </c>
      <c r="AL280" s="49">
        <f>VLOOKUP(B280,'[3]Tranche 1 Actual 2024'!$B$12:$S$367,18,FALSE)</f>
        <v>1302960</v>
      </c>
      <c r="AM280" s="49">
        <f>VLOOKUP(B280,'[3]Tranche 2 Actual 2024'!$B$12:$U$343,20,FALSE)</f>
        <v>1302960</v>
      </c>
      <c r="AN280" s="49">
        <f t="shared" si="85"/>
        <v>1630480</v>
      </c>
      <c r="AO280" s="50">
        <f t="shared" si="92"/>
        <v>-89000</v>
      </c>
      <c r="AP280" s="51">
        <f t="shared" si="86"/>
        <v>0</v>
      </c>
      <c r="AQ280" s="52">
        <f t="shared" si="87"/>
        <v>-8900</v>
      </c>
      <c r="AR280" s="47">
        <f t="shared" si="88"/>
        <v>0</v>
      </c>
      <c r="AS280" s="60">
        <f t="shared" si="89"/>
        <v>-8900</v>
      </c>
      <c r="AT280" s="49"/>
      <c r="AU280" s="49">
        <f t="shared" si="79"/>
        <v>1630480</v>
      </c>
      <c r="AV280" s="54">
        <f t="shared" si="80"/>
        <v>1630480</v>
      </c>
      <c r="AW280" s="55"/>
      <c r="AX280" s="56">
        <f t="shared" si="76"/>
        <v>0</v>
      </c>
      <c r="AY280" s="57">
        <f t="shared" si="76"/>
        <v>0</v>
      </c>
      <c r="AZ280" s="47">
        <f t="shared" si="76"/>
        <v>0</v>
      </c>
      <c r="BA280" s="53">
        <f t="shared" si="76"/>
        <v>0</v>
      </c>
      <c r="BB280" s="81">
        <f t="shared" si="90"/>
        <v>4236400</v>
      </c>
      <c r="BC280" s="58" t="s">
        <v>1825</v>
      </c>
    </row>
    <row r="281" spans="1:55" s="38" customFormat="1" ht="12.75" x14ac:dyDescent="0.2">
      <c r="A281" s="39">
        <f t="shared" si="91"/>
        <v>270</v>
      </c>
      <c r="B281" s="59" t="s">
        <v>1399</v>
      </c>
      <c r="C281" s="41" t="s">
        <v>1400</v>
      </c>
      <c r="D281" s="41" t="s">
        <v>43</v>
      </c>
      <c r="E281" s="41" t="s">
        <v>1836</v>
      </c>
      <c r="F281" s="41" t="s">
        <v>193</v>
      </c>
      <c r="G281" s="41" t="s">
        <v>45</v>
      </c>
      <c r="H281" s="41" t="s">
        <v>46</v>
      </c>
      <c r="I281" s="41" t="s">
        <v>1129</v>
      </c>
      <c r="J281" s="41" t="s">
        <v>1130</v>
      </c>
      <c r="K281" s="41" t="s">
        <v>1401</v>
      </c>
      <c r="L281" s="41" t="s">
        <v>1402</v>
      </c>
      <c r="M281" s="41" t="s">
        <v>3</v>
      </c>
      <c r="N281" s="42" t="s">
        <v>51</v>
      </c>
      <c r="O281" s="41" t="s">
        <v>52</v>
      </c>
      <c r="P281" s="43">
        <v>0</v>
      </c>
      <c r="Q281" s="44">
        <f>VLOOKUP(B281,'[2]School Detailed Data'!A$11:CF$439,84,FALSE)</f>
        <v>0</v>
      </c>
      <c r="R281" s="45">
        <f>VLOOKUP(B281,'[2]School Detailed Data'!A$11:CF$440,84,FALSE)</f>
        <v>0</v>
      </c>
      <c r="S281" s="46">
        <v>0</v>
      </c>
      <c r="T281" s="47">
        <v>0</v>
      </c>
      <c r="U281" s="43">
        <v>0</v>
      </c>
      <c r="V281" s="44">
        <f>VLOOKUP(B281,'[2]School Detailed Data'!A$11:CJ$440,88,FALSE)</f>
        <v>0</v>
      </c>
      <c r="W281" s="45">
        <f>VLOOKUP(B281,'[2]Student Without BRN'!Z$2:AB$431,3,FALSE)</f>
        <v>0</v>
      </c>
      <c r="X281" s="46">
        <v>0</v>
      </c>
      <c r="Y281" s="47">
        <v>0</v>
      </c>
      <c r="Z281" s="43">
        <f t="shared" si="78"/>
        <v>0</v>
      </c>
      <c r="AA281" s="44">
        <f t="shared" si="78"/>
        <v>0</v>
      </c>
      <c r="AB281" s="45">
        <f t="shared" si="78"/>
        <v>0</v>
      </c>
      <c r="AC281" s="46">
        <f t="shared" si="78"/>
        <v>0</v>
      </c>
      <c r="AD281" s="47">
        <f t="shared" si="78"/>
        <v>0</v>
      </c>
      <c r="AE281" s="44">
        <f t="shared" si="81"/>
        <v>0</v>
      </c>
      <c r="AF281" s="45">
        <f t="shared" si="93"/>
        <v>0</v>
      </c>
      <c r="AG281" s="46">
        <f t="shared" si="83"/>
        <v>0</v>
      </c>
      <c r="AH281" s="47">
        <f t="shared" si="83"/>
        <v>0</v>
      </c>
      <c r="AI281" s="48">
        <v>8900</v>
      </c>
      <c r="AJ281" s="48">
        <f t="shared" si="84"/>
        <v>0</v>
      </c>
      <c r="AK281" s="49">
        <f t="shared" si="77"/>
        <v>0</v>
      </c>
      <c r="AL281" s="49"/>
      <c r="AM281" s="49"/>
      <c r="AN281" s="49">
        <f t="shared" si="85"/>
        <v>0</v>
      </c>
      <c r="AO281" s="50">
        <f t="shared" si="92"/>
        <v>0</v>
      </c>
      <c r="AP281" s="51">
        <f t="shared" si="86"/>
        <v>0</v>
      </c>
      <c r="AQ281" s="52">
        <f t="shared" si="87"/>
        <v>0</v>
      </c>
      <c r="AR281" s="47">
        <f t="shared" si="88"/>
        <v>0</v>
      </c>
      <c r="AS281" s="53">
        <f t="shared" si="89"/>
        <v>0</v>
      </c>
      <c r="AT281" s="49"/>
      <c r="AU281" s="49">
        <f t="shared" si="79"/>
        <v>0</v>
      </c>
      <c r="AV281" s="54">
        <f t="shared" si="80"/>
        <v>0</v>
      </c>
      <c r="AW281" s="55"/>
      <c r="AX281" s="56">
        <f t="shared" si="76"/>
        <v>0</v>
      </c>
      <c r="AY281" s="57">
        <f t="shared" si="76"/>
        <v>0</v>
      </c>
      <c r="AZ281" s="47">
        <f t="shared" si="76"/>
        <v>0</v>
      </c>
      <c r="BA281" s="53">
        <f t="shared" si="76"/>
        <v>0</v>
      </c>
      <c r="BB281" s="81">
        <f t="shared" si="90"/>
        <v>0</v>
      </c>
      <c r="BC281" s="58" t="s">
        <v>1827</v>
      </c>
    </row>
    <row r="282" spans="1:55" s="38" customFormat="1" x14ac:dyDescent="0.2">
      <c r="A282" s="39">
        <f t="shared" si="91"/>
        <v>271</v>
      </c>
      <c r="B282" s="61" t="s">
        <v>1429</v>
      </c>
      <c r="C282" s="62" t="s">
        <v>1430</v>
      </c>
      <c r="D282" s="41" t="s">
        <v>43</v>
      </c>
      <c r="E282" s="41" t="s">
        <v>1845</v>
      </c>
      <c r="F282" s="41" t="s">
        <v>1135</v>
      </c>
      <c r="G282" s="41" t="s">
        <v>58</v>
      </c>
      <c r="H282" s="41" t="s">
        <v>59</v>
      </c>
      <c r="I282" s="41" t="s">
        <v>1129</v>
      </c>
      <c r="J282" s="41" t="s">
        <v>1130</v>
      </c>
      <c r="K282" s="63" t="s">
        <v>1846</v>
      </c>
      <c r="L282" s="62" t="s">
        <v>1847</v>
      </c>
      <c r="M282" s="41" t="s">
        <v>3</v>
      </c>
      <c r="N282" s="42" t="s">
        <v>51</v>
      </c>
      <c r="O282" s="41" t="s">
        <v>1848</v>
      </c>
      <c r="P282" s="43">
        <v>206</v>
      </c>
      <c r="Q282" s="44">
        <f>VLOOKUP(B282,'[2]School Detailed Data'!A$11:CF$439,84,FALSE)</f>
        <v>206</v>
      </c>
      <c r="R282" s="45">
        <f>VLOOKUP(B282,'[2]School Detailed Data'!A$11:CF$440,84,FALSE)</f>
        <v>206</v>
      </c>
      <c r="S282" s="46">
        <v>206</v>
      </c>
      <c r="T282" s="47">
        <v>205</v>
      </c>
      <c r="U282" s="43"/>
      <c r="V282" s="44">
        <f>VLOOKUP(B282,'[2]School Detailed Data'!A$11:CJ$440,88,FALSE)</f>
        <v>13</v>
      </c>
      <c r="W282" s="45">
        <f>VLOOKUP(B282,'[2]Student Without BRN'!Z$2:AB$431,3,FALSE)</f>
        <v>6</v>
      </c>
      <c r="X282" s="46">
        <v>6</v>
      </c>
      <c r="Y282" s="47">
        <v>6</v>
      </c>
      <c r="Z282" s="43">
        <f t="shared" si="78"/>
        <v>206</v>
      </c>
      <c r="AA282" s="44">
        <f t="shared" si="78"/>
        <v>193</v>
      </c>
      <c r="AB282" s="45">
        <f t="shared" si="78"/>
        <v>200</v>
      </c>
      <c r="AC282" s="46">
        <f t="shared" si="78"/>
        <v>200</v>
      </c>
      <c r="AD282" s="47">
        <f t="shared" si="78"/>
        <v>199</v>
      </c>
      <c r="AE282" s="44">
        <f t="shared" si="81"/>
        <v>-13</v>
      </c>
      <c r="AF282" s="45">
        <f t="shared" si="93"/>
        <v>-6</v>
      </c>
      <c r="AG282" s="46">
        <f t="shared" si="83"/>
        <v>0</v>
      </c>
      <c r="AH282" s="47">
        <f>AD282-AC282</f>
        <v>-1</v>
      </c>
      <c r="AI282" s="48">
        <v>8900</v>
      </c>
      <c r="AJ282" s="48">
        <f t="shared" si="84"/>
        <v>1824500</v>
      </c>
      <c r="AK282" s="49">
        <f t="shared" si="77"/>
        <v>1833400</v>
      </c>
      <c r="AL282" s="49"/>
      <c r="AM282" s="49">
        <f>VLOOKUP(B282,'[3]Tranche 2 Actual 2024'!$B$12:$U$343,20,FALSE)</f>
        <v>950520</v>
      </c>
      <c r="AN282" s="49">
        <f t="shared" si="85"/>
        <v>882880</v>
      </c>
      <c r="AO282" s="50">
        <f t="shared" si="92"/>
        <v>-115700</v>
      </c>
      <c r="AP282" s="51">
        <f t="shared" si="86"/>
        <v>-53400</v>
      </c>
      <c r="AQ282" s="52">
        <f t="shared" si="87"/>
        <v>0</v>
      </c>
      <c r="AR282" s="67">
        <f t="shared" si="88"/>
        <v>-8900</v>
      </c>
      <c r="AS282" s="60">
        <f t="shared" si="89"/>
        <v>-8900</v>
      </c>
      <c r="AT282" s="49"/>
      <c r="AU282" s="49">
        <f t="shared" si="79"/>
        <v>882880</v>
      </c>
      <c r="AV282" s="54">
        <f t="shared" si="80"/>
        <v>882880</v>
      </c>
      <c r="AW282" s="55"/>
      <c r="AX282" s="56">
        <f t="shared" si="76"/>
        <v>0</v>
      </c>
      <c r="AY282" s="57">
        <f t="shared" si="76"/>
        <v>0</v>
      </c>
      <c r="AZ282" s="47">
        <f t="shared" si="76"/>
        <v>0</v>
      </c>
      <c r="BA282" s="53">
        <f t="shared" si="76"/>
        <v>0</v>
      </c>
      <c r="BB282" s="81">
        <f t="shared" si="90"/>
        <v>1833400</v>
      </c>
      <c r="BC282" s="58" t="s">
        <v>1825</v>
      </c>
    </row>
    <row r="283" spans="1:55" s="38" customFormat="1" ht="12.75" x14ac:dyDescent="0.2">
      <c r="A283" s="39">
        <f t="shared" si="91"/>
        <v>272</v>
      </c>
      <c r="B283" s="59" t="s">
        <v>1188</v>
      </c>
      <c r="C283" s="41" t="s">
        <v>1189</v>
      </c>
      <c r="D283" s="41" t="s">
        <v>56</v>
      </c>
      <c r="E283" s="41" t="s">
        <v>1845</v>
      </c>
      <c r="F283" s="41" t="s">
        <v>1135</v>
      </c>
      <c r="G283" s="41" t="s">
        <v>58</v>
      </c>
      <c r="H283" s="41" t="s">
        <v>59</v>
      </c>
      <c r="I283" s="41" t="s">
        <v>1181</v>
      </c>
      <c r="J283" s="41" t="s">
        <v>1130</v>
      </c>
      <c r="K283" s="41" t="s">
        <v>1190</v>
      </c>
      <c r="L283" s="41" t="s">
        <v>1191</v>
      </c>
      <c r="M283" s="41" t="s">
        <v>3</v>
      </c>
      <c r="N283" s="42" t="s">
        <v>51</v>
      </c>
      <c r="O283" s="41" t="s">
        <v>76</v>
      </c>
      <c r="P283" s="43">
        <v>90</v>
      </c>
      <c r="Q283" s="44">
        <v>90</v>
      </c>
      <c r="R283" s="45">
        <f>VLOOKUP(B283,'[2]School Detailed Data'!A$11:CF$440,84,FALSE)</f>
        <v>90</v>
      </c>
      <c r="S283" s="46">
        <v>90</v>
      </c>
      <c r="T283" s="47">
        <v>90</v>
      </c>
      <c r="U283" s="43">
        <v>39</v>
      </c>
      <c r="V283" s="44">
        <f>VLOOKUP(B283,'[3]PS T3 1st New BRN'!$B$12:$S$104,18,FALSE)</f>
        <v>35</v>
      </c>
      <c r="W283" s="45">
        <f>VLOOKUP(B283,'[2]Student Without BRN'!Z$2:AB$431,3,FALSE)</f>
        <v>35</v>
      </c>
      <c r="X283" s="46">
        <v>35</v>
      </c>
      <c r="Y283" s="47">
        <v>35</v>
      </c>
      <c r="Z283" s="43">
        <f t="shared" si="78"/>
        <v>51</v>
      </c>
      <c r="AA283" s="44">
        <f t="shared" si="78"/>
        <v>55</v>
      </c>
      <c r="AB283" s="45">
        <f t="shared" si="78"/>
        <v>55</v>
      </c>
      <c r="AC283" s="46">
        <f t="shared" si="78"/>
        <v>55</v>
      </c>
      <c r="AD283" s="47">
        <f t="shared" si="78"/>
        <v>55</v>
      </c>
      <c r="AE283" s="44">
        <f t="shared" si="81"/>
        <v>4</v>
      </c>
      <c r="AF283" s="45">
        <f>AB283-AA283</f>
        <v>0</v>
      </c>
      <c r="AG283" s="46">
        <f t="shared" si="83"/>
        <v>0</v>
      </c>
      <c r="AH283" s="47">
        <f t="shared" si="83"/>
        <v>0</v>
      </c>
      <c r="AI283" s="48">
        <v>8900</v>
      </c>
      <c r="AJ283" s="48">
        <f t="shared" si="84"/>
        <v>801000</v>
      </c>
      <c r="AK283" s="49">
        <f t="shared" si="77"/>
        <v>453900</v>
      </c>
      <c r="AL283" s="49">
        <f>VLOOKUP(B283,'[3]Tranche 1 Actual 2024'!$B$12:$S$367,18,FALSE)</f>
        <v>307050</v>
      </c>
      <c r="AM283" s="49">
        <f>VLOOKUP(B283,'[3]Tranche 2 Actual 2024'!$B$12:$U$343,20,FALSE)</f>
        <v>307050</v>
      </c>
      <c r="AN283" s="49">
        <f t="shared" si="85"/>
        <v>-160200</v>
      </c>
      <c r="AO283" s="50">
        <f t="shared" si="92"/>
        <v>35600</v>
      </c>
      <c r="AP283" s="51">
        <f t="shared" si="86"/>
        <v>0</v>
      </c>
      <c r="AQ283" s="52">
        <f t="shared" si="87"/>
        <v>0</v>
      </c>
      <c r="AR283" s="47">
        <f t="shared" si="88"/>
        <v>0</v>
      </c>
      <c r="AS283" s="53">
        <f t="shared" si="89"/>
        <v>151300</v>
      </c>
      <c r="AT283" s="49"/>
      <c r="AU283" s="49">
        <f t="shared" si="79"/>
        <v>-160200</v>
      </c>
      <c r="AV283" s="54">
        <f t="shared" si="80"/>
        <v>0</v>
      </c>
      <c r="AW283" s="55">
        <f>IF(AO283&gt;=0,AO283,0)</f>
        <v>35600</v>
      </c>
      <c r="AX283" s="56">
        <f t="shared" si="76"/>
        <v>0</v>
      </c>
      <c r="AY283" s="57">
        <f t="shared" si="76"/>
        <v>0</v>
      </c>
      <c r="AZ283" s="47">
        <f t="shared" si="76"/>
        <v>0</v>
      </c>
      <c r="BA283" s="53">
        <f t="shared" ref="BA283:BA346" si="94">IF(AS283&gt;=0,AS283,0)</f>
        <v>151300</v>
      </c>
      <c r="BB283" s="81">
        <f t="shared" si="90"/>
        <v>801000</v>
      </c>
      <c r="BC283" s="58" t="s">
        <v>1825</v>
      </c>
    </row>
    <row r="284" spans="1:55" s="38" customFormat="1" ht="12.75" x14ac:dyDescent="0.2">
      <c r="A284" s="39">
        <f t="shared" si="91"/>
        <v>273</v>
      </c>
      <c r="B284" s="40" t="s">
        <v>1192</v>
      </c>
      <c r="C284" s="41" t="s">
        <v>1193</v>
      </c>
      <c r="D284" s="41" t="s">
        <v>56</v>
      </c>
      <c r="E284" s="41" t="s">
        <v>1845</v>
      </c>
      <c r="F284" s="41" t="s">
        <v>1135</v>
      </c>
      <c r="G284" s="41" t="s">
        <v>58</v>
      </c>
      <c r="H284" s="41" t="s">
        <v>59</v>
      </c>
      <c r="I284" s="41" t="s">
        <v>1181</v>
      </c>
      <c r="J284" s="41" t="s">
        <v>1130</v>
      </c>
      <c r="K284" s="41" t="s">
        <v>1194</v>
      </c>
      <c r="L284" s="41" t="s">
        <v>1195</v>
      </c>
      <c r="M284" s="41" t="s">
        <v>3</v>
      </c>
      <c r="N284" s="42" t="s">
        <v>53</v>
      </c>
      <c r="O284" s="41" t="s">
        <v>52</v>
      </c>
      <c r="P284" s="43">
        <v>91</v>
      </c>
      <c r="Q284" s="44">
        <v>91</v>
      </c>
      <c r="R284" s="45">
        <f>VLOOKUP(B284,'[2]School Detailed Data'!A$11:CF$440,84,FALSE)</f>
        <v>89</v>
      </c>
      <c r="S284" s="46">
        <v>89</v>
      </c>
      <c r="T284" s="47">
        <v>89</v>
      </c>
      <c r="U284" s="43">
        <v>13</v>
      </c>
      <c r="V284" s="44">
        <f>VLOOKUP(B284,'[3]PS T3 1st New BRN'!$B$12:$S$104,18,FALSE)</f>
        <v>8</v>
      </c>
      <c r="W284" s="45">
        <f>VLOOKUP(B284,'[2]Student Without BRN'!Z$2:AB$431,3,FALSE)</f>
        <v>8</v>
      </c>
      <c r="X284" s="46">
        <v>8</v>
      </c>
      <c r="Y284" s="47">
        <v>8</v>
      </c>
      <c r="Z284" s="43">
        <f t="shared" si="78"/>
        <v>78</v>
      </c>
      <c r="AA284" s="44">
        <f t="shared" si="78"/>
        <v>83</v>
      </c>
      <c r="AB284" s="45">
        <f t="shared" si="78"/>
        <v>81</v>
      </c>
      <c r="AC284" s="46">
        <f t="shared" si="78"/>
        <v>81</v>
      </c>
      <c r="AD284" s="47">
        <f t="shared" si="78"/>
        <v>81</v>
      </c>
      <c r="AE284" s="44">
        <f t="shared" si="81"/>
        <v>5</v>
      </c>
      <c r="AF284" s="45">
        <f>AB284-AA284</f>
        <v>-2</v>
      </c>
      <c r="AG284" s="46">
        <f t="shared" si="83"/>
        <v>0</v>
      </c>
      <c r="AH284" s="47">
        <f t="shared" si="83"/>
        <v>0</v>
      </c>
      <c r="AI284" s="48">
        <v>8900</v>
      </c>
      <c r="AJ284" s="48">
        <f t="shared" si="84"/>
        <v>792100</v>
      </c>
      <c r="AK284" s="49">
        <f t="shared" si="77"/>
        <v>694200</v>
      </c>
      <c r="AL284" s="49">
        <f>VLOOKUP(B284,'[3]Tranche 1 Actual 2024'!$B$12:$S$367,18,FALSE)</f>
        <v>226950</v>
      </c>
      <c r="AM284" s="49">
        <f>VLOOKUP(B284,'[3]Tranche 2 Actual 2024'!$B$12:$U$343,20,FALSE)</f>
        <v>226950</v>
      </c>
      <c r="AN284" s="49">
        <f t="shared" si="85"/>
        <v>240300</v>
      </c>
      <c r="AO284" s="50">
        <f t="shared" si="92"/>
        <v>44500</v>
      </c>
      <c r="AP284" s="51">
        <f t="shared" si="86"/>
        <v>-17800</v>
      </c>
      <c r="AQ284" s="52">
        <f t="shared" si="87"/>
        <v>0</v>
      </c>
      <c r="AR284" s="47">
        <f t="shared" si="88"/>
        <v>0</v>
      </c>
      <c r="AS284" s="53">
        <f t="shared" si="89"/>
        <v>53400</v>
      </c>
      <c r="AT284" s="49"/>
      <c r="AU284" s="49">
        <f t="shared" si="79"/>
        <v>240300</v>
      </c>
      <c r="AV284" s="54">
        <f t="shared" si="80"/>
        <v>240300</v>
      </c>
      <c r="AW284" s="55">
        <f>IF(AO284&gt;=0,AO284,0)</f>
        <v>44500</v>
      </c>
      <c r="AX284" s="56">
        <f t="shared" ref="AX284:BA347" si="95">IF(AP284&gt;=0,AP284,0)</f>
        <v>0</v>
      </c>
      <c r="AY284" s="57">
        <f t="shared" si="95"/>
        <v>0</v>
      </c>
      <c r="AZ284" s="47">
        <f t="shared" si="95"/>
        <v>0</v>
      </c>
      <c r="BA284" s="53">
        <f t="shared" si="94"/>
        <v>53400</v>
      </c>
      <c r="BB284" s="81">
        <f t="shared" si="90"/>
        <v>792100</v>
      </c>
      <c r="BC284" s="58" t="s">
        <v>1825</v>
      </c>
    </row>
    <row r="285" spans="1:55" s="38" customFormat="1" ht="12.75" x14ac:dyDescent="0.2">
      <c r="A285" s="39">
        <f t="shared" si="91"/>
        <v>274</v>
      </c>
      <c r="B285" s="40" t="s">
        <v>1133</v>
      </c>
      <c r="C285" s="41" t="s">
        <v>1134</v>
      </c>
      <c r="D285" s="41" t="s">
        <v>43</v>
      </c>
      <c r="E285" s="41" t="s">
        <v>1845</v>
      </c>
      <c r="F285" s="41" t="s">
        <v>1135</v>
      </c>
      <c r="G285" s="41" t="s">
        <v>58</v>
      </c>
      <c r="H285" s="41" t="s">
        <v>59</v>
      </c>
      <c r="I285" s="41" t="s">
        <v>1129</v>
      </c>
      <c r="J285" s="41" t="s">
        <v>1130</v>
      </c>
      <c r="K285" s="41" t="s">
        <v>1136</v>
      </c>
      <c r="L285" s="41" t="s">
        <v>1137</v>
      </c>
      <c r="M285" s="41" t="s">
        <v>3</v>
      </c>
      <c r="N285" s="42" t="s">
        <v>51</v>
      </c>
      <c r="O285" s="41" t="s">
        <v>52</v>
      </c>
      <c r="P285" s="43">
        <v>449</v>
      </c>
      <c r="Q285" s="44">
        <v>449</v>
      </c>
      <c r="R285" s="45">
        <f>VLOOKUP(B285,'[2]School Detailed Data'!A$11:CF$440,84,FALSE)</f>
        <v>449</v>
      </c>
      <c r="S285" s="46">
        <v>449</v>
      </c>
      <c r="T285" s="47">
        <v>449</v>
      </c>
      <c r="U285" s="43">
        <v>51</v>
      </c>
      <c r="V285" s="44">
        <f>VLOOKUP(B285,'[3]PS T3 1st New BRN'!$B$12:$S$104,18,FALSE)</f>
        <v>48</v>
      </c>
      <c r="W285" s="45">
        <f>VLOOKUP(B285,'[2]Student Without BRN'!Z$2:AB$431,3,FALSE)</f>
        <v>48</v>
      </c>
      <c r="X285" s="46">
        <v>48</v>
      </c>
      <c r="Y285" s="47">
        <v>48</v>
      </c>
      <c r="Z285" s="43">
        <f t="shared" si="78"/>
        <v>398</v>
      </c>
      <c r="AA285" s="44">
        <f t="shared" si="78"/>
        <v>401</v>
      </c>
      <c r="AB285" s="45">
        <f t="shared" si="78"/>
        <v>401</v>
      </c>
      <c r="AC285" s="46">
        <f t="shared" si="78"/>
        <v>401</v>
      </c>
      <c r="AD285" s="47">
        <f t="shared" si="78"/>
        <v>401</v>
      </c>
      <c r="AE285" s="44">
        <f t="shared" si="81"/>
        <v>3</v>
      </c>
      <c r="AF285" s="45">
        <f>AB285-AA285</f>
        <v>0</v>
      </c>
      <c r="AG285" s="46">
        <f t="shared" si="83"/>
        <v>0</v>
      </c>
      <c r="AH285" s="47">
        <f t="shared" si="83"/>
        <v>0</v>
      </c>
      <c r="AI285" s="48">
        <v>8900</v>
      </c>
      <c r="AJ285" s="48">
        <f t="shared" si="84"/>
        <v>3996100</v>
      </c>
      <c r="AK285" s="49">
        <f t="shared" si="77"/>
        <v>3542200</v>
      </c>
      <c r="AL285" s="49">
        <f>VLOOKUP(B285,'[3]Tranche 1 Actual 2024'!$B$12:$S$367,18,FALSE)</f>
        <v>1188150</v>
      </c>
      <c r="AM285" s="49">
        <f>VLOOKUP(B285,'[3]Tranche 2 Actual 2024'!$B$12:$U$343,20,FALSE)</f>
        <v>1188150</v>
      </c>
      <c r="AN285" s="49">
        <f t="shared" si="85"/>
        <v>1165900</v>
      </c>
      <c r="AO285" s="50">
        <f t="shared" si="92"/>
        <v>26700</v>
      </c>
      <c r="AP285" s="51">
        <f t="shared" si="86"/>
        <v>0</v>
      </c>
      <c r="AQ285" s="52">
        <f t="shared" si="87"/>
        <v>0</v>
      </c>
      <c r="AR285" s="47">
        <f t="shared" si="88"/>
        <v>0</v>
      </c>
      <c r="AS285" s="53">
        <f t="shared" si="89"/>
        <v>427200</v>
      </c>
      <c r="AT285" s="49"/>
      <c r="AU285" s="49">
        <f t="shared" si="79"/>
        <v>1165900</v>
      </c>
      <c r="AV285" s="54">
        <f t="shared" si="80"/>
        <v>1165900</v>
      </c>
      <c r="AW285" s="55">
        <f>IF(AO285&gt;=0,AO285,0)</f>
        <v>26700</v>
      </c>
      <c r="AX285" s="56">
        <f t="shared" si="95"/>
        <v>0</v>
      </c>
      <c r="AY285" s="57">
        <f t="shared" si="95"/>
        <v>0</v>
      </c>
      <c r="AZ285" s="47">
        <f t="shared" si="95"/>
        <v>0</v>
      </c>
      <c r="BA285" s="53">
        <f t="shared" si="94"/>
        <v>427200</v>
      </c>
      <c r="BB285" s="81">
        <f t="shared" si="90"/>
        <v>3996100</v>
      </c>
      <c r="BC285" s="58" t="s">
        <v>1825</v>
      </c>
    </row>
    <row r="286" spans="1:55" s="38" customFormat="1" ht="12.75" x14ac:dyDescent="0.2">
      <c r="A286" s="39">
        <f t="shared" si="91"/>
        <v>275</v>
      </c>
      <c r="B286" s="40" t="s">
        <v>1138</v>
      </c>
      <c r="C286" s="41" t="s">
        <v>1139</v>
      </c>
      <c r="D286" s="41" t="s">
        <v>56</v>
      </c>
      <c r="E286" s="41" t="s">
        <v>1845</v>
      </c>
      <c r="F286" s="41" t="s">
        <v>1135</v>
      </c>
      <c r="G286" s="41" t="s">
        <v>58</v>
      </c>
      <c r="H286" s="41" t="s">
        <v>59</v>
      </c>
      <c r="I286" s="41" t="s">
        <v>1129</v>
      </c>
      <c r="J286" s="41" t="s">
        <v>1130</v>
      </c>
      <c r="K286" s="41" t="s">
        <v>1140</v>
      </c>
      <c r="L286" s="41" t="s">
        <v>1141</v>
      </c>
      <c r="M286" s="41" t="s">
        <v>3</v>
      </c>
      <c r="N286" s="42" t="s">
        <v>53</v>
      </c>
      <c r="O286" s="41" t="s">
        <v>52</v>
      </c>
      <c r="P286" s="43">
        <v>423</v>
      </c>
      <c r="Q286" s="44">
        <f>VLOOKUP(B286,'[2]School Detailed Data'!A$11:CF$439,84,FALSE)</f>
        <v>423</v>
      </c>
      <c r="R286" s="45">
        <f>VLOOKUP(B286,'[2]School Detailed Data'!A$11:CF$440,84,FALSE)</f>
        <v>423</v>
      </c>
      <c r="S286" s="46">
        <v>423</v>
      </c>
      <c r="T286" s="47">
        <v>423</v>
      </c>
      <c r="U286" s="43">
        <v>5</v>
      </c>
      <c r="V286" s="44">
        <f>VLOOKUP(B286,'[2]School Detailed Data'!A$11:CJ$440,88,FALSE)</f>
        <v>13</v>
      </c>
      <c r="W286" s="45">
        <f>VLOOKUP(B286,'[2]Student Without BRN'!Z$2:AB$431,3,FALSE)</f>
        <v>5</v>
      </c>
      <c r="X286" s="46">
        <v>4</v>
      </c>
      <c r="Y286" s="47">
        <v>4</v>
      </c>
      <c r="Z286" s="43">
        <f t="shared" si="78"/>
        <v>418</v>
      </c>
      <c r="AA286" s="44">
        <f t="shared" si="78"/>
        <v>410</v>
      </c>
      <c r="AB286" s="45">
        <f t="shared" si="78"/>
        <v>418</v>
      </c>
      <c r="AC286" s="46">
        <f t="shared" si="78"/>
        <v>419</v>
      </c>
      <c r="AD286" s="47">
        <f t="shared" si="78"/>
        <v>419</v>
      </c>
      <c r="AE286" s="44">
        <f t="shared" si="81"/>
        <v>-8</v>
      </c>
      <c r="AF286" s="45">
        <f t="shared" si="93"/>
        <v>0</v>
      </c>
      <c r="AG286" s="46">
        <f t="shared" si="83"/>
        <v>1</v>
      </c>
      <c r="AH286" s="47">
        <f t="shared" si="83"/>
        <v>0</v>
      </c>
      <c r="AI286" s="48">
        <v>8900</v>
      </c>
      <c r="AJ286" s="48">
        <f t="shared" si="84"/>
        <v>3764700</v>
      </c>
      <c r="AK286" s="49">
        <f t="shared" si="77"/>
        <v>3720200</v>
      </c>
      <c r="AL286" s="49">
        <f>VLOOKUP(B286,'[3]Tranche 1 Actual 2024'!$B$12:$S$367,18,FALSE)</f>
        <v>1043970</v>
      </c>
      <c r="AM286" s="49">
        <f>VLOOKUP(B286,'[3]Tranche 2 Actual 2024'!$B$12:$U$343,20,FALSE)</f>
        <v>1043970</v>
      </c>
      <c r="AN286" s="49">
        <f t="shared" si="85"/>
        <v>1632260</v>
      </c>
      <c r="AO286" s="50">
        <f t="shared" si="92"/>
        <v>-71200</v>
      </c>
      <c r="AP286" s="51">
        <f t="shared" si="86"/>
        <v>0</v>
      </c>
      <c r="AQ286" s="52">
        <f t="shared" si="87"/>
        <v>8900</v>
      </c>
      <c r="AR286" s="47">
        <f t="shared" si="88"/>
        <v>0</v>
      </c>
      <c r="AS286" s="53">
        <f t="shared" si="89"/>
        <v>35600</v>
      </c>
      <c r="AT286" s="49"/>
      <c r="AU286" s="49">
        <f t="shared" si="79"/>
        <v>1632260</v>
      </c>
      <c r="AV286" s="54">
        <f t="shared" si="80"/>
        <v>1632260</v>
      </c>
      <c r="AW286" s="55"/>
      <c r="AX286" s="56">
        <f t="shared" si="95"/>
        <v>0</v>
      </c>
      <c r="AY286" s="57">
        <f t="shared" si="95"/>
        <v>8900</v>
      </c>
      <c r="AZ286" s="47">
        <f t="shared" si="95"/>
        <v>0</v>
      </c>
      <c r="BA286" s="53">
        <f t="shared" si="94"/>
        <v>35600</v>
      </c>
      <c r="BB286" s="81">
        <f t="shared" si="90"/>
        <v>3764700</v>
      </c>
      <c r="BC286" s="58" t="s">
        <v>1825</v>
      </c>
    </row>
    <row r="287" spans="1:55" s="38" customFormat="1" ht="12.75" x14ac:dyDescent="0.2">
      <c r="A287" s="39">
        <f t="shared" si="91"/>
        <v>276</v>
      </c>
      <c r="B287" s="40" t="s">
        <v>1407</v>
      </c>
      <c r="C287" s="41" t="s">
        <v>1408</v>
      </c>
      <c r="D287" s="41" t="s">
        <v>56</v>
      </c>
      <c r="E287" s="41" t="s">
        <v>1834</v>
      </c>
      <c r="F287" s="41" t="s">
        <v>304</v>
      </c>
      <c r="G287" s="41" t="s">
        <v>45</v>
      </c>
      <c r="H287" s="41" t="s">
        <v>46</v>
      </c>
      <c r="I287" s="41" t="s">
        <v>1129</v>
      </c>
      <c r="J287" s="41" t="s">
        <v>1130</v>
      </c>
      <c r="K287" s="41" t="s">
        <v>1409</v>
      </c>
      <c r="L287" s="41" t="s">
        <v>1410</v>
      </c>
      <c r="M287" s="41" t="s">
        <v>3</v>
      </c>
      <c r="N287" s="42" t="s">
        <v>51</v>
      </c>
      <c r="O287" s="41" t="s">
        <v>52</v>
      </c>
      <c r="P287" s="43">
        <v>125</v>
      </c>
      <c r="Q287" s="44">
        <f>VLOOKUP(B287,'[2]School Detailed Data'!A$11:CF$439,84,FALSE)</f>
        <v>124</v>
      </c>
      <c r="R287" s="45">
        <f>VLOOKUP(B287,'[2]School Detailed Data'!A$11:CF$440,84,FALSE)</f>
        <v>124</v>
      </c>
      <c r="S287" s="46">
        <v>124</v>
      </c>
      <c r="T287" s="47">
        <v>124</v>
      </c>
      <c r="U287" s="43">
        <v>2</v>
      </c>
      <c r="V287" s="44">
        <f>VLOOKUP(B287,'[2]School Detailed Data'!A$11:CJ$440,88,FALSE)</f>
        <v>13</v>
      </c>
      <c r="W287" s="45">
        <f>VLOOKUP(B287,'[2]Student Without BRN'!Z$2:AB$431,3,FALSE)</f>
        <v>2</v>
      </c>
      <c r="X287" s="46">
        <v>2</v>
      </c>
      <c r="Y287" s="47">
        <v>2</v>
      </c>
      <c r="Z287" s="43">
        <f t="shared" si="78"/>
        <v>123</v>
      </c>
      <c r="AA287" s="44">
        <f t="shared" si="78"/>
        <v>111</v>
      </c>
      <c r="AB287" s="45">
        <f t="shared" si="78"/>
        <v>122</v>
      </c>
      <c r="AC287" s="46">
        <f t="shared" si="78"/>
        <v>122</v>
      </c>
      <c r="AD287" s="47">
        <f t="shared" si="78"/>
        <v>122</v>
      </c>
      <c r="AE287" s="44">
        <f t="shared" si="81"/>
        <v>-12</v>
      </c>
      <c r="AF287" s="45">
        <f t="shared" si="93"/>
        <v>-1</v>
      </c>
      <c r="AG287" s="46">
        <f t="shared" si="83"/>
        <v>0</v>
      </c>
      <c r="AH287" s="47">
        <f t="shared" si="83"/>
        <v>0</v>
      </c>
      <c r="AI287" s="48">
        <v>8900</v>
      </c>
      <c r="AJ287" s="48">
        <f t="shared" si="84"/>
        <v>1103600</v>
      </c>
      <c r="AK287" s="49">
        <f t="shared" si="77"/>
        <v>1094700</v>
      </c>
      <c r="AL287" s="49">
        <f>VLOOKUP(B287,'[3]Tranche 1 Actual 2024'!$B$12:$S$367,18,FALSE)</f>
        <v>304380</v>
      </c>
      <c r="AM287" s="49">
        <f>VLOOKUP(B287,'[3]Tranche 2 Actual 2024'!$B$12:$U$343,20,FALSE)</f>
        <v>304380</v>
      </c>
      <c r="AN287" s="49">
        <f t="shared" si="85"/>
        <v>485940</v>
      </c>
      <c r="AO287" s="50">
        <f t="shared" si="92"/>
        <v>-106800</v>
      </c>
      <c r="AP287" s="51">
        <f t="shared" si="86"/>
        <v>-8900</v>
      </c>
      <c r="AQ287" s="52">
        <f t="shared" si="87"/>
        <v>0</v>
      </c>
      <c r="AR287" s="47">
        <f t="shared" si="88"/>
        <v>0</v>
      </c>
      <c r="AS287" s="53">
        <f t="shared" si="89"/>
        <v>8900</v>
      </c>
      <c r="AT287" s="49"/>
      <c r="AU287" s="49">
        <f t="shared" si="79"/>
        <v>485940</v>
      </c>
      <c r="AV287" s="54">
        <f t="shared" si="80"/>
        <v>485940</v>
      </c>
      <c r="AW287" s="55"/>
      <c r="AX287" s="56">
        <f t="shared" si="95"/>
        <v>0</v>
      </c>
      <c r="AY287" s="57">
        <f t="shared" si="95"/>
        <v>0</v>
      </c>
      <c r="AZ287" s="47">
        <f t="shared" si="95"/>
        <v>0</v>
      </c>
      <c r="BA287" s="53">
        <f t="shared" si="94"/>
        <v>8900</v>
      </c>
      <c r="BB287" s="81">
        <f t="shared" si="90"/>
        <v>1103600</v>
      </c>
      <c r="BC287" s="58" t="s">
        <v>1825</v>
      </c>
    </row>
    <row r="288" spans="1:55" s="38" customFormat="1" ht="12.75" x14ac:dyDescent="0.2">
      <c r="A288" s="39">
        <f t="shared" si="91"/>
        <v>277</v>
      </c>
      <c r="B288" s="59" t="s">
        <v>1279</v>
      </c>
      <c r="C288" s="41" t="s">
        <v>1280</v>
      </c>
      <c r="D288" s="41" t="s">
        <v>43</v>
      </c>
      <c r="E288" s="41" t="s">
        <v>1845</v>
      </c>
      <c r="F288" s="41" t="s">
        <v>1135</v>
      </c>
      <c r="G288" s="41" t="s">
        <v>58</v>
      </c>
      <c r="H288" s="41" t="s">
        <v>59</v>
      </c>
      <c r="I288" s="41" t="s">
        <v>1281</v>
      </c>
      <c r="J288" s="41" t="s">
        <v>1130</v>
      </c>
      <c r="K288" s="41" t="s">
        <v>1282</v>
      </c>
      <c r="L288" s="41" t="s">
        <v>1283</v>
      </c>
      <c r="M288" s="41" t="s">
        <v>3</v>
      </c>
      <c r="N288" s="42" t="s">
        <v>51</v>
      </c>
      <c r="O288" s="41" t="s">
        <v>52</v>
      </c>
      <c r="P288" s="43">
        <v>77</v>
      </c>
      <c r="Q288" s="44">
        <f>VLOOKUP(B288,'[2]School Detailed Data'!A$11:CF$439,84,FALSE)</f>
        <v>77</v>
      </c>
      <c r="R288" s="45">
        <f>VLOOKUP(B288,'[2]School Detailed Data'!A$11:CF$440,84,FALSE)</f>
        <v>77</v>
      </c>
      <c r="S288" s="46">
        <v>77</v>
      </c>
      <c r="T288" s="47">
        <v>77</v>
      </c>
      <c r="U288" s="43">
        <v>10</v>
      </c>
      <c r="V288" s="44">
        <f>VLOOKUP(B288,'[2]School Detailed Data'!A$11:CJ$440,88,FALSE)</f>
        <v>18</v>
      </c>
      <c r="W288" s="45">
        <f>VLOOKUP(B288,'[2]Student Without BRN'!Z$2:AB$431,3,FALSE)</f>
        <v>10</v>
      </c>
      <c r="X288" s="46">
        <v>10</v>
      </c>
      <c r="Y288" s="47">
        <v>10</v>
      </c>
      <c r="Z288" s="43">
        <f t="shared" si="78"/>
        <v>67</v>
      </c>
      <c r="AA288" s="44">
        <f t="shared" si="78"/>
        <v>59</v>
      </c>
      <c r="AB288" s="45">
        <f t="shared" si="78"/>
        <v>67</v>
      </c>
      <c r="AC288" s="46">
        <f t="shared" si="78"/>
        <v>67</v>
      </c>
      <c r="AD288" s="47">
        <f t="shared" si="78"/>
        <v>67</v>
      </c>
      <c r="AE288" s="44">
        <f t="shared" si="81"/>
        <v>-8</v>
      </c>
      <c r="AF288" s="45">
        <f t="shared" si="93"/>
        <v>0</v>
      </c>
      <c r="AG288" s="46">
        <f t="shared" si="83"/>
        <v>0</v>
      </c>
      <c r="AH288" s="47">
        <f t="shared" si="83"/>
        <v>0</v>
      </c>
      <c r="AI288" s="48">
        <v>8900</v>
      </c>
      <c r="AJ288" s="48">
        <f t="shared" si="84"/>
        <v>685300</v>
      </c>
      <c r="AK288" s="49">
        <f t="shared" si="77"/>
        <v>596300</v>
      </c>
      <c r="AL288" s="49">
        <f>VLOOKUP(B288,'[3]Tranche 1 Actual 2024'!$B$12:$S$367,18,FALSE)</f>
        <v>205590</v>
      </c>
      <c r="AM288" s="49">
        <f>VLOOKUP(B288,'[3]Tranche 2 Actual 2024'!$B$12:$U$343,20,FALSE)</f>
        <v>205590</v>
      </c>
      <c r="AN288" s="49">
        <f t="shared" si="85"/>
        <v>185120</v>
      </c>
      <c r="AO288" s="50">
        <f t="shared" si="92"/>
        <v>-71200</v>
      </c>
      <c r="AP288" s="51">
        <f t="shared" si="86"/>
        <v>0</v>
      </c>
      <c r="AQ288" s="52">
        <f t="shared" si="87"/>
        <v>0</v>
      </c>
      <c r="AR288" s="47">
        <f t="shared" si="88"/>
        <v>0</v>
      </c>
      <c r="AS288" s="53">
        <f t="shared" si="89"/>
        <v>89000</v>
      </c>
      <c r="AT288" s="49"/>
      <c r="AU288" s="49">
        <f t="shared" si="79"/>
        <v>185120</v>
      </c>
      <c r="AV288" s="54">
        <f t="shared" si="80"/>
        <v>185120</v>
      </c>
      <c r="AW288" s="55"/>
      <c r="AX288" s="56">
        <f t="shared" si="95"/>
        <v>0</v>
      </c>
      <c r="AY288" s="57">
        <f t="shared" si="95"/>
        <v>0</v>
      </c>
      <c r="AZ288" s="47">
        <f t="shared" si="95"/>
        <v>0</v>
      </c>
      <c r="BA288" s="53">
        <f t="shared" si="94"/>
        <v>89000</v>
      </c>
      <c r="BB288" s="81">
        <f t="shared" si="90"/>
        <v>685300</v>
      </c>
      <c r="BC288" s="58" t="s">
        <v>1825</v>
      </c>
    </row>
    <row r="289" spans="1:55" s="38" customFormat="1" ht="12.75" x14ac:dyDescent="0.2">
      <c r="A289" s="39">
        <f t="shared" si="91"/>
        <v>278</v>
      </c>
      <c r="B289" s="59" t="s">
        <v>1417</v>
      </c>
      <c r="C289" s="41" t="s">
        <v>1418</v>
      </c>
      <c r="D289" s="41" t="s">
        <v>43</v>
      </c>
      <c r="E289" s="41" t="s">
        <v>1837</v>
      </c>
      <c r="F289" s="41" t="s">
        <v>450</v>
      </c>
      <c r="G289" s="41" t="s">
        <v>45</v>
      </c>
      <c r="H289" s="41" t="s">
        <v>46</v>
      </c>
      <c r="I289" s="41" t="s">
        <v>1129</v>
      </c>
      <c r="J289" s="41" t="s">
        <v>1130</v>
      </c>
      <c r="K289" s="41" t="s">
        <v>1419</v>
      </c>
      <c r="L289" s="41" t="s">
        <v>1420</v>
      </c>
      <c r="M289" s="41" t="s">
        <v>3</v>
      </c>
      <c r="N289" s="42" t="s">
        <v>51</v>
      </c>
      <c r="O289" s="41" t="s">
        <v>52</v>
      </c>
      <c r="P289" s="43">
        <v>68</v>
      </c>
      <c r="Q289" s="44">
        <f>VLOOKUP(B289,'[2]School Detailed Data'!A$11:CF$439,84,FALSE)</f>
        <v>68</v>
      </c>
      <c r="R289" s="45">
        <f>VLOOKUP(B289,'[2]School Detailed Data'!A$11:CF$440,84,FALSE)</f>
        <v>68</v>
      </c>
      <c r="S289" s="46">
        <v>68</v>
      </c>
      <c r="T289" s="47">
        <v>68</v>
      </c>
      <c r="U289" s="43">
        <v>4</v>
      </c>
      <c r="V289" s="44">
        <f>VLOOKUP(B289,'[2]School Detailed Data'!A$11:CJ$440,88,FALSE)</f>
        <v>6</v>
      </c>
      <c r="W289" s="45">
        <f>VLOOKUP(B289,'[2]Student Without BRN'!Z$2:AB$431,3,FALSE)</f>
        <v>4</v>
      </c>
      <c r="X289" s="46">
        <v>4</v>
      </c>
      <c r="Y289" s="47">
        <v>4</v>
      </c>
      <c r="Z289" s="43">
        <f t="shared" si="78"/>
        <v>64</v>
      </c>
      <c r="AA289" s="44">
        <f t="shared" si="78"/>
        <v>62</v>
      </c>
      <c r="AB289" s="45">
        <f t="shared" si="78"/>
        <v>64</v>
      </c>
      <c r="AC289" s="46">
        <f t="shared" si="78"/>
        <v>64</v>
      </c>
      <c r="AD289" s="47">
        <f t="shared" si="78"/>
        <v>64</v>
      </c>
      <c r="AE289" s="44">
        <f t="shared" si="81"/>
        <v>-2</v>
      </c>
      <c r="AF289" s="45">
        <f t="shared" si="93"/>
        <v>0</v>
      </c>
      <c r="AG289" s="46">
        <f t="shared" si="83"/>
        <v>0</v>
      </c>
      <c r="AH289" s="47">
        <f t="shared" si="83"/>
        <v>0</v>
      </c>
      <c r="AI289" s="48">
        <v>8900</v>
      </c>
      <c r="AJ289" s="48">
        <f t="shared" si="84"/>
        <v>605200</v>
      </c>
      <c r="AK289" s="49">
        <f t="shared" si="77"/>
        <v>569600</v>
      </c>
      <c r="AL289" s="49"/>
      <c r="AM289" s="49"/>
      <c r="AN289" s="49">
        <f t="shared" si="85"/>
        <v>569600</v>
      </c>
      <c r="AO289" s="50">
        <f t="shared" si="92"/>
        <v>-17800</v>
      </c>
      <c r="AP289" s="51">
        <f t="shared" si="86"/>
        <v>0</v>
      </c>
      <c r="AQ289" s="52">
        <f t="shared" si="87"/>
        <v>0</v>
      </c>
      <c r="AR289" s="47">
        <f t="shared" si="88"/>
        <v>0</v>
      </c>
      <c r="AS289" s="53">
        <f t="shared" si="89"/>
        <v>35600</v>
      </c>
      <c r="AT289" s="49"/>
      <c r="AU289" s="49">
        <f t="shared" si="79"/>
        <v>569600</v>
      </c>
      <c r="AV289" s="54">
        <f t="shared" si="80"/>
        <v>569600</v>
      </c>
      <c r="AW289" s="55"/>
      <c r="AX289" s="56">
        <f t="shared" si="95"/>
        <v>0</v>
      </c>
      <c r="AY289" s="57">
        <f t="shared" si="95"/>
        <v>0</v>
      </c>
      <c r="AZ289" s="47">
        <f t="shared" si="95"/>
        <v>0</v>
      </c>
      <c r="BA289" s="53">
        <f t="shared" si="94"/>
        <v>35600</v>
      </c>
      <c r="BB289" s="81">
        <f t="shared" si="90"/>
        <v>605200</v>
      </c>
      <c r="BC289" s="58" t="s">
        <v>1827</v>
      </c>
    </row>
    <row r="290" spans="1:55" s="38" customFormat="1" ht="12.75" x14ac:dyDescent="0.2">
      <c r="A290" s="39">
        <f t="shared" si="91"/>
        <v>279</v>
      </c>
      <c r="B290" s="59" t="s">
        <v>1308</v>
      </c>
      <c r="C290" s="41" t="s">
        <v>1309</v>
      </c>
      <c r="D290" s="41" t="s">
        <v>43</v>
      </c>
      <c r="E290" s="41" t="s">
        <v>1845</v>
      </c>
      <c r="F290" s="41" t="s">
        <v>1135</v>
      </c>
      <c r="G290" s="41" t="s">
        <v>58</v>
      </c>
      <c r="H290" s="41" t="s">
        <v>59</v>
      </c>
      <c r="I290" s="41" t="s">
        <v>1129</v>
      </c>
      <c r="J290" s="41" t="s">
        <v>1130</v>
      </c>
      <c r="K290" s="41" t="s">
        <v>1310</v>
      </c>
      <c r="L290" s="41" t="s">
        <v>1311</v>
      </c>
      <c r="M290" s="41" t="s">
        <v>3</v>
      </c>
      <c r="N290" s="42" t="s">
        <v>51</v>
      </c>
      <c r="O290" s="41" t="s">
        <v>76</v>
      </c>
      <c r="P290" s="43">
        <v>140</v>
      </c>
      <c r="Q290" s="44">
        <f>VLOOKUP(B290,'[2]School Detailed Data'!A$11:CF$439,84,FALSE)</f>
        <v>140</v>
      </c>
      <c r="R290" s="45">
        <f>VLOOKUP(B290,'[2]School Detailed Data'!A$11:CF$440,84,FALSE)</f>
        <v>140</v>
      </c>
      <c r="S290" s="46">
        <v>140</v>
      </c>
      <c r="T290" s="47">
        <v>140</v>
      </c>
      <c r="U290" s="43">
        <v>7</v>
      </c>
      <c r="V290" s="44">
        <f>VLOOKUP(B290,'[2]School Detailed Data'!A$11:CJ$440,88,FALSE)</f>
        <v>29</v>
      </c>
      <c r="W290" s="45">
        <f>VLOOKUP(B290,'[2]Student Without BRN'!Z$2:AB$431,3,FALSE)</f>
        <v>7</v>
      </c>
      <c r="X290" s="46">
        <v>7</v>
      </c>
      <c r="Y290" s="47">
        <v>6</v>
      </c>
      <c r="Z290" s="43">
        <f t="shared" si="78"/>
        <v>133</v>
      </c>
      <c r="AA290" s="44">
        <f t="shared" si="78"/>
        <v>111</v>
      </c>
      <c r="AB290" s="45">
        <f t="shared" si="78"/>
        <v>133</v>
      </c>
      <c r="AC290" s="46">
        <f t="shared" si="78"/>
        <v>133</v>
      </c>
      <c r="AD290" s="47">
        <f t="shared" si="78"/>
        <v>134</v>
      </c>
      <c r="AE290" s="44">
        <f t="shared" si="81"/>
        <v>-22</v>
      </c>
      <c r="AF290" s="45">
        <f t="shared" si="93"/>
        <v>0</v>
      </c>
      <c r="AG290" s="46">
        <f t="shared" si="83"/>
        <v>0</v>
      </c>
      <c r="AH290" s="47">
        <f t="shared" si="83"/>
        <v>1</v>
      </c>
      <c r="AI290" s="48">
        <v>8900</v>
      </c>
      <c r="AJ290" s="48">
        <f t="shared" si="84"/>
        <v>1246000</v>
      </c>
      <c r="AK290" s="49">
        <f t="shared" si="77"/>
        <v>1183700</v>
      </c>
      <c r="AL290" s="49">
        <f>VLOOKUP(B290,'[3]Tranche 1 Actual 2024'!$B$12:$S$367,18,FALSE)</f>
        <v>400500</v>
      </c>
      <c r="AM290" s="49">
        <f>VLOOKUP(B290,'[3]Tranche 2 Actual 2024'!$B$12:$U$343,20,FALSE)</f>
        <v>400500</v>
      </c>
      <c r="AN290" s="49">
        <f t="shared" si="85"/>
        <v>382700</v>
      </c>
      <c r="AO290" s="50">
        <f t="shared" si="92"/>
        <v>-195800</v>
      </c>
      <c r="AP290" s="51">
        <f t="shared" si="86"/>
        <v>0</v>
      </c>
      <c r="AQ290" s="52">
        <f t="shared" si="87"/>
        <v>0</v>
      </c>
      <c r="AR290" s="47">
        <f t="shared" si="88"/>
        <v>8900</v>
      </c>
      <c r="AS290" s="53">
        <f t="shared" si="89"/>
        <v>53400</v>
      </c>
      <c r="AT290" s="49"/>
      <c r="AU290" s="49">
        <f t="shared" si="79"/>
        <v>382700</v>
      </c>
      <c r="AV290" s="54">
        <f t="shared" si="80"/>
        <v>382700</v>
      </c>
      <c r="AW290" s="55"/>
      <c r="AX290" s="56">
        <f t="shared" si="95"/>
        <v>0</v>
      </c>
      <c r="AY290" s="57">
        <f t="shared" si="95"/>
        <v>0</v>
      </c>
      <c r="AZ290" s="47">
        <f t="shared" si="95"/>
        <v>8900</v>
      </c>
      <c r="BA290" s="53">
        <f t="shared" si="94"/>
        <v>53400</v>
      </c>
      <c r="BB290" s="81">
        <f t="shared" si="90"/>
        <v>1246000</v>
      </c>
      <c r="BC290" s="58" t="s">
        <v>1825</v>
      </c>
    </row>
    <row r="291" spans="1:55" s="38" customFormat="1" ht="12.75" x14ac:dyDescent="0.2">
      <c r="A291" s="39">
        <f t="shared" si="91"/>
        <v>280</v>
      </c>
      <c r="B291" s="40" t="s">
        <v>1312</v>
      </c>
      <c r="C291" s="41" t="s">
        <v>1313</v>
      </c>
      <c r="D291" s="41" t="s">
        <v>43</v>
      </c>
      <c r="E291" s="41" t="s">
        <v>1845</v>
      </c>
      <c r="F291" s="41" t="s">
        <v>1135</v>
      </c>
      <c r="G291" s="41" t="s">
        <v>58</v>
      </c>
      <c r="H291" s="41" t="s">
        <v>59</v>
      </c>
      <c r="I291" s="41" t="s">
        <v>1129</v>
      </c>
      <c r="J291" s="41" t="s">
        <v>1130</v>
      </c>
      <c r="K291" s="41" t="s">
        <v>1314</v>
      </c>
      <c r="L291" s="41" t="s">
        <v>1315</v>
      </c>
      <c r="M291" s="41" t="s">
        <v>3</v>
      </c>
      <c r="N291" s="42" t="s">
        <v>51</v>
      </c>
      <c r="O291" s="41" t="s">
        <v>52</v>
      </c>
      <c r="P291" s="43">
        <v>114</v>
      </c>
      <c r="Q291" s="44">
        <f>VLOOKUP(B291,'[2]School Detailed Data'!A$11:CF$439,84,FALSE)</f>
        <v>114</v>
      </c>
      <c r="R291" s="45">
        <f>VLOOKUP(B291,'[2]School Detailed Data'!A$11:CF$440,84,FALSE)</f>
        <v>114</v>
      </c>
      <c r="S291" s="46">
        <v>114</v>
      </c>
      <c r="T291" s="47">
        <v>114</v>
      </c>
      <c r="U291" s="43">
        <v>4</v>
      </c>
      <c r="V291" s="44">
        <f>VLOOKUP(B291,'[2]School Detailed Data'!A$11:CJ$440,88,FALSE)</f>
        <v>15</v>
      </c>
      <c r="W291" s="45">
        <f>VLOOKUP(B291,'[2]Student Without BRN'!Z$2:AB$431,3,FALSE)</f>
        <v>4</v>
      </c>
      <c r="X291" s="46">
        <v>4</v>
      </c>
      <c r="Y291" s="47">
        <v>4</v>
      </c>
      <c r="Z291" s="43">
        <f t="shared" si="78"/>
        <v>110</v>
      </c>
      <c r="AA291" s="44">
        <f t="shared" si="78"/>
        <v>99</v>
      </c>
      <c r="AB291" s="45">
        <f t="shared" si="78"/>
        <v>110</v>
      </c>
      <c r="AC291" s="46">
        <f t="shared" si="78"/>
        <v>110</v>
      </c>
      <c r="AD291" s="47">
        <f t="shared" si="78"/>
        <v>110</v>
      </c>
      <c r="AE291" s="44">
        <f t="shared" si="81"/>
        <v>-11</v>
      </c>
      <c r="AF291" s="45">
        <f t="shared" si="93"/>
        <v>0</v>
      </c>
      <c r="AG291" s="46">
        <f t="shared" si="83"/>
        <v>0</v>
      </c>
      <c r="AH291" s="47">
        <f t="shared" si="83"/>
        <v>0</v>
      </c>
      <c r="AI291" s="48">
        <v>8900</v>
      </c>
      <c r="AJ291" s="48">
        <f t="shared" si="84"/>
        <v>1014600</v>
      </c>
      <c r="AK291" s="49">
        <f t="shared" si="77"/>
        <v>979000</v>
      </c>
      <c r="AL291" s="49">
        <f>VLOOKUP(B291,'[3]Tranche 1 Actual 2024'!$B$12:$S$367,18,FALSE)</f>
        <v>317730</v>
      </c>
      <c r="AM291" s="49">
        <f>VLOOKUP(B291,'[3]Tranche 2 Actual 2024'!$B$12:$U$343,20,FALSE)</f>
        <v>317730</v>
      </c>
      <c r="AN291" s="49">
        <f t="shared" si="85"/>
        <v>343540</v>
      </c>
      <c r="AO291" s="50">
        <f t="shared" si="92"/>
        <v>-97900</v>
      </c>
      <c r="AP291" s="51">
        <f t="shared" si="86"/>
        <v>0</v>
      </c>
      <c r="AQ291" s="52">
        <f t="shared" si="87"/>
        <v>0</v>
      </c>
      <c r="AR291" s="47">
        <f t="shared" si="88"/>
        <v>0</v>
      </c>
      <c r="AS291" s="53">
        <f t="shared" si="89"/>
        <v>35600</v>
      </c>
      <c r="AT291" s="49"/>
      <c r="AU291" s="49">
        <f t="shared" si="79"/>
        <v>343540</v>
      </c>
      <c r="AV291" s="54">
        <f t="shared" si="80"/>
        <v>343540</v>
      </c>
      <c r="AW291" s="55"/>
      <c r="AX291" s="56">
        <f t="shared" si="95"/>
        <v>0</v>
      </c>
      <c r="AY291" s="57">
        <f t="shared" si="95"/>
        <v>0</v>
      </c>
      <c r="AZ291" s="47">
        <f t="shared" si="95"/>
        <v>0</v>
      </c>
      <c r="BA291" s="53">
        <f t="shared" si="94"/>
        <v>35600</v>
      </c>
      <c r="BB291" s="81">
        <f t="shared" si="90"/>
        <v>1014600</v>
      </c>
      <c r="BC291" s="58" t="s">
        <v>1825</v>
      </c>
    </row>
    <row r="292" spans="1:55" s="38" customFormat="1" ht="12.75" x14ac:dyDescent="0.2">
      <c r="A292" s="39">
        <f t="shared" si="91"/>
        <v>281</v>
      </c>
      <c r="B292" s="40" t="s">
        <v>1446</v>
      </c>
      <c r="C292" s="41" t="s">
        <v>1447</v>
      </c>
      <c r="D292" s="41" t="s">
        <v>43</v>
      </c>
      <c r="E292" s="41" t="s">
        <v>1845</v>
      </c>
      <c r="F292" s="41" t="s">
        <v>1135</v>
      </c>
      <c r="G292" s="41" t="s">
        <v>58</v>
      </c>
      <c r="H292" s="41" t="s">
        <v>59</v>
      </c>
      <c r="I292" s="41" t="s">
        <v>1448</v>
      </c>
      <c r="J292" s="41" t="s">
        <v>1130</v>
      </c>
      <c r="K292" s="41" t="s">
        <v>1449</v>
      </c>
      <c r="L292" s="41" t="s">
        <v>1450</v>
      </c>
      <c r="M292" s="41" t="s">
        <v>3</v>
      </c>
      <c r="N292" s="42" t="s">
        <v>53</v>
      </c>
      <c r="O292" s="41" t="s">
        <v>52</v>
      </c>
      <c r="P292" s="43">
        <v>169</v>
      </c>
      <c r="Q292" s="44">
        <f>VLOOKUP(B292,'[2]School Detailed Data'!A$11:CF$439,84,FALSE)</f>
        <v>169</v>
      </c>
      <c r="R292" s="45">
        <f>VLOOKUP(B292,'[2]School Detailed Data'!A$11:CF$440,84,FALSE)</f>
        <v>169</v>
      </c>
      <c r="S292" s="46">
        <v>169</v>
      </c>
      <c r="T292" s="47">
        <v>165</v>
      </c>
      <c r="U292" s="43">
        <v>0</v>
      </c>
      <c r="V292" s="44">
        <f>VLOOKUP(B292,'[2]School Detailed Data'!A$11:CJ$440,88,FALSE)</f>
        <v>16</v>
      </c>
      <c r="W292" s="45">
        <f>VLOOKUP(B292,'[2]Student Without BRN'!Z$2:AB$431,3,FALSE)</f>
        <v>0</v>
      </c>
      <c r="X292" s="46">
        <v>0</v>
      </c>
      <c r="Y292" s="47">
        <v>0</v>
      </c>
      <c r="Z292" s="43">
        <f t="shared" si="78"/>
        <v>169</v>
      </c>
      <c r="AA292" s="44">
        <f t="shared" si="78"/>
        <v>153</v>
      </c>
      <c r="AB292" s="45">
        <f t="shared" si="78"/>
        <v>169</v>
      </c>
      <c r="AC292" s="46">
        <f t="shared" si="78"/>
        <v>169</v>
      </c>
      <c r="AD292" s="47">
        <f t="shared" si="78"/>
        <v>165</v>
      </c>
      <c r="AE292" s="44">
        <f t="shared" si="81"/>
        <v>-16</v>
      </c>
      <c r="AF292" s="45">
        <f t="shared" si="93"/>
        <v>0</v>
      </c>
      <c r="AG292" s="46">
        <f t="shared" si="83"/>
        <v>0</v>
      </c>
      <c r="AH292" s="47">
        <f t="shared" si="83"/>
        <v>-4</v>
      </c>
      <c r="AI292" s="48">
        <v>8900</v>
      </c>
      <c r="AJ292" s="48">
        <f t="shared" si="84"/>
        <v>1468500</v>
      </c>
      <c r="AK292" s="49">
        <f t="shared" si="77"/>
        <v>1504100</v>
      </c>
      <c r="AL292" s="49">
        <f>VLOOKUP(B292,'[3]Tranche 1 Actual 2024'!$B$12:$S$367,18,FALSE)</f>
        <v>501960</v>
      </c>
      <c r="AM292" s="49">
        <f>VLOOKUP(B292,'[3]Tranche 2 Actual 2024'!$B$12:$U$343,20,FALSE)</f>
        <v>501960</v>
      </c>
      <c r="AN292" s="49">
        <f t="shared" si="85"/>
        <v>500180</v>
      </c>
      <c r="AO292" s="50">
        <f t="shared" si="92"/>
        <v>-142400</v>
      </c>
      <c r="AP292" s="51">
        <f t="shared" si="86"/>
        <v>0</v>
      </c>
      <c r="AQ292" s="52">
        <f t="shared" si="87"/>
        <v>0</v>
      </c>
      <c r="AR292" s="67">
        <f t="shared" si="88"/>
        <v>-35600</v>
      </c>
      <c r="AS292" s="60">
        <f t="shared" si="89"/>
        <v>-35600</v>
      </c>
      <c r="AT292" s="49"/>
      <c r="AU292" s="49">
        <f t="shared" si="79"/>
        <v>500180</v>
      </c>
      <c r="AV292" s="54">
        <f t="shared" si="80"/>
        <v>500180</v>
      </c>
      <c r="AW292" s="55"/>
      <c r="AX292" s="56">
        <f t="shared" si="95"/>
        <v>0</v>
      </c>
      <c r="AY292" s="57">
        <f t="shared" si="95"/>
        <v>0</v>
      </c>
      <c r="AZ292" s="47">
        <f t="shared" si="95"/>
        <v>0</v>
      </c>
      <c r="BA292" s="53">
        <f t="shared" si="94"/>
        <v>0</v>
      </c>
      <c r="BB292" s="81">
        <f t="shared" si="90"/>
        <v>1504100</v>
      </c>
      <c r="BC292" s="58" t="s">
        <v>1825</v>
      </c>
    </row>
    <row r="293" spans="1:55" s="38" customFormat="1" ht="12.75" x14ac:dyDescent="0.2">
      <c r="A293" s="39">
        <f t="shared" si="91"/>
        <v>282</v>
      </c>
      <c r="B293" s="40" t="s">
        <v>1320</v>
      </c>
      <c r="C293" s="41" t="s">
        <v>1321</v>
      </c>
      <c r="D293" s="41" t="s">
        <v>43</v>
      </c>
      <c r="E293" s="41" t="s">
        <v>1845</v>
      </c>
      <c r="F293" s="41" t="s">
        <v>1135</v>
      </c>
      <c r="G293" s="41" t="s">
        <v>58</v>
      </c>
      <c r="H293" s="41" t="s">
        <v>59</v>
      </c>
      <c r="I293" s="41" t="s">
        <v>1129</v>
      </c>
      <c r="J293" s="41" t="s">
        <v>1130</v>
      </c>
      <c r="K293" s="41" t="s">
        <v>1322</v>
      </c>
      <c r="L293" s="41" t="s">
        <v>1323</v>
      </c>
      <c r="M293" s="41" t="s">
        <v>3</v>
      </c>
      <c r="N293" s="42" t="s">
        <v>53</v>
      </c>
      <c r="O293" s="41" t="s">
        <v>52</v>
      </c>
      <c r="P293" s="43">
        <v>255</v>
      </c>
      <c r="Q293" s="44">
        <f>VLOOKUP(B293,'[2]School Detailed Data'!A$11:CF$439,84,FALSE)</f>
        <v>255</v>
      </c>
      <c r="R293" s="45">
        <f>VLOOKUP(B293,'[2]School Detailed Data'!A$11:CF$440,84,FALSE)</f>
        <v>255</v>
      </c>
      <c r="S293" s="46">
        <v>253</v>
      </c>
      <c r="T293" s="47">
        <v>253</v>
      </c>
      <c r="U293" s="43">
        <v>2</v>
      </c>
      <c r="V293" s="44">
        <f>VLOOKUP(B293,'[2]School Detailed Data'!A$11:CJ$440,88,FALSE)</f>
        <v>13</v>
      </c>
      <c r="W293" s="45">
        <f>VLOOKUP(B293,'[2]Student Without BRN'!Z$2:AB$431,3,FALSE)</f>
        <v>2</v>
      </c>
      <c r="X293" s="46">
        <v>2</v>
      </c>
      <c r="Y293" s="47">
        <v>2</v>
      </c>
      <c r="Z293" s="43">
        <f t="shared" si="78"/>
        <v>253</v>
      </c>
      <c r="AA293" s="44">
        <f t="shared" si="78"/>
        <v>242</v>
      </c>
      <c r="AB293" s="45">
        <f t="shared" si="78"/>
        <v>253</v>
      </c>
      <c r="AC293" s="46">
        <f t="shared" si="78"/>
        <v>251</v>
      </c>
      <c r="AD293" s="47">
        <f t="shared" si="78"/>
        <v>251</v>
      </c>
      <c r="AE293" s="44">
        <f t="shared" si="81"/>
        <v>-11</v>
      </c>
      <c r="AF293" s="45">
        <f t="shared" si="93"/>
        <v>0</v>
      </c>
      <c r="AG293" s="46">
        <f t="shared" si="83"/>
        <v>-2</v>
      </c>
      <c r="AH293" s="47">
        <f t="shared" si="83"/>
        <v>0</v>
      </c>
      <c r="AI293" s="48">
        <v>8900</v>
      </c>
      <c r="AJ293" s="48">
        <f t="shared" si="84"/>
        <v>2251700</v>
      </c>
      <c r="AK293" s="49">
        <f t="shared" si="77"/>
        <v>2251700</v>
      </c>
      <c r="AL293" s="49">
        <f>VLOOKUP(B293,'[3]Tranche 1 Actual 2024'!$B$12:$S$367,18,FALSE)</f>
        <v>766290</v>
      </c>
      <c r="AM293" s="49">
        <f>VLOOKUP(B293,'[3]Tranche 2 Actual 2024'!$B$12:$U$343,20,FALSE)</f>
        <v>766290</v>
      </c>
      <c r="AN293" s="49">
        <f t="shared" si="85"/>
        <v>719120</v>
      </c>
      <c r="AO293" s="50">
        <f t="shared" si="92"/>
        <v>-97900</v>
      </c>
      <c r="AP293" s="51">
        <f t="shared" si="86"/>
        <v>0</v>
      </c>
      <c r="AQ293" s="68">
        <f t="shared" si="87"/>
        <v>-17800</v>
      </c>
      <c r="AR293" s="47">
        <f t="shared" si="88"/>
        <v>0</v>
      </c>
      <c r="AS293" s="53">
        <f t="shared" si="89"/>
        <v>0</v>
      </c>
      <c r="AT293" s="49"/>
      <c r="AU293" s="49">
        <f t="shared" si="79"/>
        <v>719120</v>
      </c>
      <c r="AV293" s="54">
        <f t="shared" si="80"/>
        <v>719120</v>
      </c>
      <c r="AW293" s="55"/>
      <c r="AX293" s="56">
        <f t="shared" si="95"/>
        <v>0</v>
      </c>
      <c r="AY293" s="57">
        <f t="shared" si="95"/>
        <v>0</v>
      </c>
      <c r="AZ293" s="47">
        <f t="shared" si="95"/>
        <v>0</v>
      </c>
      <c r="BA293" s="53">
        <f t="shared" si="94"/>
        <v>0</v>
      </c>
      <c r="BB293" s="81">
        <f t="shared" si="90"/>
        <v>2251700</v>
      </c>
      <c r="BC293" s="58" t="s">
        <v>1825</v>
      </c>
    </row>
    <row r="294" spans="1:55" s="38" customFormat="1" ht="12.75" x14ac:dyDescent="0.2">
      <c r="A294" s="39">
        <f t="shared" si="91"/>
        <v>283</v>
      </c>
      <c r="B294" s="40" t="s">
        <v>1324</v>
      </c>
      <c r="C294" s="41" t="s">
        <v>1325</v>
      </c>
      <c r="D294" s="41" t="s">
        <v>56</v>
      </c>
      <c r="E294" s="41" t="s">
        <v>1845</v>
      </c>
      <c r="F294" s="41" t="s">
        <v>1135</v>
      </c>
      <c r="G294" s="41" t="s">
        <v>58</v>
      </c>
      <c r="H294" s="41" t="s">
        <v>59</v>
      </c>
      <c r="I294" s="41" t="s">
        <v>1129</v>
      </c>
      <c r="J294" s="41" t="s">
        <v>1130</v>
      </c>
      <c r="K294" s="41" t="s">
        <v>1322</v>
      </c>
      <c r="L294" s="41" t="s">
        <v>1323</v>
      </c>
      <c r="M294" s="41" t="s">
        <v>3</v>
      </c>
      <c r="N294" s="42" t="s">
        <v>53</v>
      </c>
      <c r="O294" s="41" t="s">
        <v>76</v>
      </c>
      <c r="P294" s="43">
        <v>197</v>
      </c>
      <c r="Q294" s="44">
        <f>VLOOKUP(B294,'[2]School Detailed Data'!A$11:CF$439,84,FALSE)</f>
        <v>196</v>
      </c>
      <c r="R294" s="45">
        <f>VLOOKUP(B294,'[2]School Detailed Data'!A$11:CF$440,84,FALSE)</f>
        <v>196</v>
      </c>
      <c r="S294" s="46">
        <v>196</v>
      </c>
      <c r="T294" s="47">
        <v>196</v>
      </c>
      <c r="U294" s="43">
        <v>6</v>
      </c>
      <c r="V294" s="44">
        <f>VLOOKUP(B294,'[2]School Detailed Data'!A$11:CJ$440,88,FALSE)</f>
        <v>15</v>
      </c>
      <c r="W294" s="45">
        <f>VLOOKUP(B294,'[2]Student Without BRN'!Z$2:AB$431,3,FALSE)</f>
        <v>6</v>
      </c>
      <c r="X294" s="46">
        <v>6</v>
      </c>
      <c r="Y294" s="47">
        <v>6</v>
      </c>
      <c r="Z294" s="43">
        <f t="shared" si="78"/>
        <v>191</v>
      </c>
      <c r="AA294" s="44">
        <f t="shared" si="78"/>
        <v>181</v>
      </c>
      <c r="AB294" s="45">
        <f t="shared" si="78"/>
        <v>190</v>
      </c>
      <c r="AC294" s="46">
        <f t="shared" si="78"/>
        <v>190</v>
      </c>
      <c r="AD294" s="47">
        <f t="shared" si="78"/>
        <v>190</v>
      </c>
      <c r="AE294" s="44">
        <f t="shared" si="81"/>
        <v>-10</v>
      </c>
      <c r="AF294" s="45">
        <f t="shared" si="93"/>
        <v>-1</v>
      </c>
      <c r="AG294" s="46">
        <f t="shared" si="83"/>
        <v>0</v>
      </c>
      <c r="AH294" s="47">
        <f t="shared" si="83"/>
        <v>0</v>
      </c>
      <c r="AI294" s="48">
        <v>8900</v>
      </c>
      <c r="AJ294" s="48">
        <f t="shared" si="84"/>
        <v>1744400</v>
      </c>
      <c r="AK294" s="49">
        <f t="shared" si="77"/>
        <v>1699900</v>
      </c>
      <c r="AL294" s="49">
        <f>VLOOKUP(B294,'[3]Tranche 1 Actual 2024'!$B$12:$S$367,18,FALSE)</f>
        <v>509970</v>
      </c>
      <c r="AM294" s="49">
        <f>VLOOKUP(B294,'[3]Tranche 2 Actual 2024'!$B$12:$U$343,20,FALSE)</f>
        <v>509970</v>
      </c>
      <c r="AN294" s="49">
        <f t="shared" si="85"/>
        <v>679960</v>
      </c>
      <c r="AO294" s="50">
        <f t="shared" si="92"/>
        <v>-89000</v>
      </c>
      <c r="AP294" s="51">
        <f t="shared" si="86"/>
        <v>-8900</v>
      </c>
      <c r="AQ294" s="52">
        <f t="shared" si="87"/>
        <v>0</v>
      </c>
      <c r="AR294" s="47">
        <f t="shared" si="88"/>
        <v>0</v>
      </c>
      <c r="AS294" s="53">
        <f t="shared" si="89"/>
        <v>44500</v>
      </c>
      <c r="AT294" s="49"/>
      <c r="AU294" s="49">
        <f t="shared" si="79"/>
        <v>679960</v>
      </c>
      <c r="AV294" s="54">
        <f t="shared" si="80"/>
        <v>679960</v>
      </c>
      <c r="AW294" s="55"/>
      <c r="AX294" s="56">
        <f t="shared" si="95"/>
        <v>0</v>
      </c>
      <c r="AY294" s="57">
        <f t="shared" si="95"/>
        <v>0</v>
      </c>
      <c r="AZ294" s="47">
        <f t="shared" si="95"/>
        <v>0</v>
      </c>
      <c r="BA294" s="53">
        <f t="shared" si="94"/>
        <v>44500</v>
      </c>
      <c r="BB294" s="81">
        <f t="shared" si="90"/>
        <v>1744400</v>
      </c>
      <c r="BC294" s="58" t="s">
        <v>1825</v>
      </c>
    </row>
    <row r="295" spans="1:55" s="38" customFormat="1" ht="12.75" x14ac:dyDescent="0.2">
      <c r="A295" s="39">
        <f t="shared" si="91"/>
        <v>284</v>
      </c>
      <c r="B295" s="40" t="s">
        <v>1316</v>
      </c>
      <c r="C295" s="41" t="s">
        <v>1317</v>
      </c>
      <c r="D295" s="41" t="s">
        <v>43</v>
      </c>
      <c r="E295" s="41" t="s">
        <v>1845</v>
      </c>
      <c r="F295" s="41" t="s">
        <v>1135</v>
      </c>
      <c r="G295" s="41" t="s">
        <v>58</v>
      </c>
      <c r="H295" s="41" t="s">
        <v>59</v>
      </c>
      <c r="I295" s="41" t="s">
        <v>1129</v>
      </c>
      <c r="J295" s="41" t="s">
        <v>1130</v>
      </c>
      <c r="K295" s="41" t="s">
        <v>1318</v>
      </c>
      <c r="L295" s="41" t="s">
        <v>1319</v>
      </c>
      <c r="M295" s="41" t="s">
        <v>3</v>
      </c>
      <c r="N295" s="42" t="s">
        <v>51</v>
      </c>
      <c r="O295" s="41" t="s">
        <v>76</v>
      </c>
      <c r="P295" s="43">
        <v>317</v>
      </c>
      <c r="Q295" s="44">
        <v>317</v>
      </c>
      <c r="R295" s="45">
        <f>VLOOKUP(B295,'[2]School Detailed Data'!A$11:CF$440,84,FALSE)</f>
        <v>321</v>
      </c>
      <c r="S295" s="46">
        <v>321</v>
      </c>
      <c r="T295" s="47">
        <v>321</v>
      </c>
      <c r="U295" s="43">
        <v>31</v>
      </c>
      <c r="V295" s="44">
        <f>VLOOKUP(B295,'[3]PS T3 1st New BRN'!$B$12:$S$104,18,FALSE)</f>
        <v>29</v>
      </c>
      <c r="W295" s="45">
        <f>VLOOKUP(B295,'[2]Student Without BRN'!Z$2:AB$431,3,FALSE)</f>
        <v>29</v>
      </c>
      <c r="X295" s="46">
        <v>29</v>
      </c>
      <c r="Y295" s="47">
        <v>29</v>
      </c>
      <c r="Z295" s="43">
        <f t="shared" si="78"/>
        <v>286</v>
      </c>
      <c r="AA295" s="44">
        <f t="shared" si="78"/>
        <v>288</v>
      </c>
      <c r="AB295" s="45">
        <f t="shared" si="78"/>
        <v>292</v>
      </c>
      <c r="AC295" s="46">
        <f t="shared" si="78"/>
        <v>292</v>
      </c>
      <c r="AD295" s="47">
        <f t="shared" si="78"/>
        <v>292</v>
      </c>
      <c r="AE295" s="44">
        <f t="shared" si="81"/>
        <v>2</v>
      </c>
      <c r="AF295" s="45">
        <f>AB295-AA295</f>
        <v>4</v>
      </c>
      <c r="AG295" s="46">
        <f t="shared" si="83"/>
        <v>0</v>
      </c>
      <c r="AH295" s="47">
        <f t="shared" si="83"/>
        <v>0</v>
      </c>
      <c r="AI295" s="48">
        <v>8900</v>
      </c>
      <c r="AJ295" s="48">
        <f t="shared" si="84"/>
        <v>2856900</v>
      </c>
      <c r="AK295" s="49">
        <f t="shared" ref="AK295:AK358" si="96">Z295*AI295</f>
        <v>2545400</v>
      </c>
      <c r="AL295" s="49">
        <f>VLOOKUP(B295,'[3]Tranche 1 Actual 2024'!$B$12:$S$367,18,FALSE)</f>
        <v>859740</v>
      </c>
      <c r="AM295" s="49">
        <f>VLOOKUP(B295,'[3]Tranche 2 Actual 2024'!$B$12:$U$343,20,FALSE)</f>
        <v>859740</v>
      </c>
      <c r="AN295" s="49">
        <f t="shared" si="85"/>
        <v>825920</v>
      </c>
      <c r="AO295" s="50">
        <f t="shared" si="92"/>
        <v>17800</v>
      </c>
      <c r="AP295" s="51">
        <f t="shared" si="86"/>
        <v>35600</v>
      </c>
      <c r="AQ295" s="52">
        <f t="shared" si="87"/>
        <v>0</v>
      </c>
      <c r="AR295" s="47">
        <f t="shared" si="88"/>
        <v>0</v>
      </c>
      <c r="AS295" s="53">
        <f t="shared" si="89"/>
        <v>258100</v>
      </c>
      <c r="AT295" s="49"/>
      <c r="AU295" s="49">
        <f t="shared" si="79"/>
        <v>825920</v>
      </c>
      <c r="AV295" s="54">
        <f t="shared" si="80"/>
        <v>825920</v>
      </c>
      <c r="AW295" s="55">
        <f>IF(AO295&gt;=0,AO295,0)</f>
        <v>17800</v>
      </c>
      <c r="AX295" s="56">
        <f t="shared" si="95"/>
        <v>35600</v>
      </c>
      <c r="AY295" s="57">
        <f t="shared" si="95"/>
        <v>0</v>
      </c>
      <c r="AZ295" s="47">
        <f t="shared" si="95"/>
        <v>0</v>
      </c>
      <c r="BA295" s="53">
        <f t="shared" si="94"/>
        <v>258100</v>
      </c>
      <c r="BB295" s="81">
        <f t="shared" si="90"/>
        <v>2856900</v>
      </c>
      <c r="BC295" s="58" t="s">
        <v>1825</v>
      </c>
    </row>
    <row r="296" spans="1:55" s="38" customFormat="1" ht="12.75" x14ac:dyDescent="0.2">
      <c r="A296" s="39">
        <f t="shared" si="91"/>
        <v>285</v>
      </c>
      <c r="B296" s="59" t="s">
        <v>1246</v>
      </c>
      <c r="C296" s="41" t="s">
        <v>1247</v>
      </c>
      <c r="D296" s="41" t="s">
        <v>43</v>
      </c>
      <c r="E296" s="41" t="s">
        <v>1845</v>
      </c>
      <c r="F296" s="41" t="s">
        <v>1135</v>
      </c>
      <c r="G296" s="41" t="s">
        <v>58</v>
      </c>
      <c r="H296" s="41" t="s">
        <v>59</v>
      </c>
      <c r="I296" s="41" t="s">
        <v>1248</v>
      </c>
      <c r="J296" s="41" t="s">
        <v>1130</v>
      </c>
      <c r="K296" s="41" t="s">
        <v>1249</v>
      </c>
      <c r="L296" s="41" t="s">
        <v>1250</v>
      </c>
      <c r="M296" s="41" t="s">
        <v>3</v>
      </c>
      <c r="N296" s="42" t="s">
        <v>51</v>
      </c>
      <c r="O296" s="41" t="s">
        <v>52</v>
      </c>
      <c r="P296" s="43">
        <v>115</v>
      </c>
      <c r="Q296" s="44">
        <v>115</v>
      </c>
      <c r="R296" s="45">
        <f>VLOOKUP(B296,'[2]School Detailed Data'!A$11:CF$440,84,FALSE)</f>
        <v>114</v>
      </c>
      <c r="S296" s="46">
        <v>114</v>
      </c>
      <c r="T296" s="47">
        <v>114</v>
      </c>
      <c r="U296" s="43">
        <v>46</v>
      </c>
      <c r="V296" s="44">
        <f>VLOOKUP(B296,'[3]PS T3 1st New BRN'!$B$12:$S$104,18,FALSE)</f>
        <v>44</v>
      </c>
      <c r="W296" s="45">
        <f>VLOOKUP(B296,'[2]Student Without BRN'!Z$2:AB$431,3,FALSE)</f>
        <v>44</v>
      </c>
      <c r="X296" s="46">
        <v>44</v>
      </c>
      <c r="Y296" s="47">
        <v>44</v>
      </c>
      <c r="Z296" s="43">
        <f t="shared" si="78"/>
        <v>69</v>
      </c>
      <c r="AA296" s="44">
        <f t="shared" si="78"/>
        <v>71</v>
      </c>
      <c r="AB296" s="45">
        <f t="shared" si="78"/>
        <v>70</v>
      </c>
      <c r="AC296" s="46">
        <f t="shared" si="78"/>
        <v>70</v>
      </c>
      <c r="AD296" s="47">
        <f t="shared" si="78"/>
        <v>70</v>
      </c>
      <c r="AE296" s="44">
        <f t="shared" si="81"/>
        <v>2</v>
      </c>
      <c r="AF296" s="45">
        <f>AB296-AA296</f>
        <v>-1</v>
      </c>
      <c r="AG296" s="46">
        <f t="shared" si="83"/>
        <v>0</v>
      </c>
      <c r="AH296" s="47">
        <f t="shared" si="83"/>
        <v>0</v>
      </c>
      <c r="AI296" s="48">
        <v>8900</v>
      </c>
      <c r="AJ296" s="48">
        <f t="shared" si="84"/>
        <v>1014600</v>
      </c>
      <c r="AK296" s="49">
        <f t="shared" si="96"/>
        <v>614100</v>
      </c>
      <c r="AL296" s="49">
        <f>VLOOKUP(B296,'[3]Tranche 1 Actual 2024'!$B$12:$S$367,18,FALSE)</f>
        <v>234960</v>
      </c>
      <c r="AM296" s="49">
        <f>VLOOKUP(B296,'[3]Tranche 2 Actual 2024'!$B$12:$U$343,20,FALSE)</f>
        <v>234960</v>
      </c>
      <c r="AN296" s="49">
        <f t="shared" si="85"/>
        <v>144180</v>
      </c>
      <c r="AO296" s="50">
        <f t="shared" si="92"/>
        <v>17800</v>
      </c>
      <c r="AP296" s="51">
        <f t="shared" si="86"/>
        <v>-8900</v>
      </c>
      <c r="AQ296" s="52">
        <f t="shared" si="87"/>
        <v>0</v>
      </c>
      <c r="AR296" s="47">
        <f t="shared" si="88"/>
        <v>0</v>
      </c>
      <c r="AS296" s="53">
        <f t="shared" si="89"/>
        <v>382700</v>
      </c>
      <c r="AT296" s="49"/>
      <c r="AU296" s="49">
        <f t="shared" si="79"/>
        <v>144180</v>
      </c>
      <c r="AV296" s="54">
        <f t="shared" si="80"/>
        <v>144180</v>
      </c>
      <c r="AW296" s="55">
        <f>IF(AO296&gt;=0,AO296,0)</f>
        <v>17800</v>
      </c>
      <c r="AX296" s="56">
        <f t="shared" si="95"/>
        <v>0</v>
      </c>
      <c r="AY296" s="57">
        <f t="shared" si="95"/>
        <v>0</v>
      </c>
      <c r="AZ296" s="47">
        <f t="shared" si="95"/>
        <v>0</v>
      </c>
      <c r="BA296" s="53">
        <f t="shared" si="94"/>
        <v>382700</v>
      </c>
      <c r="BB296" s="81">
        <f t="shared" si="90"/>
        <v>1014600</v>
      </c>
      <c r="BC296" s="58" t="s">
        <v>1825</v>
      </c>
    </row>
    <row r="297" spans="1:55" s="38" customFormat="1" ht="12.75" x14ac:dyDescent="0.2">
      <c r="A297" s="39">
        <f t="shared" si="91"/>
        <v>286</v>
      </c>
      <c r="B297" s="40" t="s">
        <v>1375</v>
      </c>
      <c r="C297" s="41" t="s">
        <v>1376</v>
      </c>
      <c r="D297" s="41" t="s">
        <v>56</v>
      </c>
      <c r="E297" s="41" t="s">
        <v>1845</v>
      </c>
      <c r="F297" s="41" t="s">
        <v>1135</v>
      </c>
      <c r="G297" s="41" t="s">
        <v>58</v>
      </c>
      <c r="H297" s="41" t="s">
        <v>59</v>
      </c>
      <c r="I297" s="41" t="s">
        <v>1129</v>
      </c>
      <c r="J297" s="41" t="s">
        <v>1130</v>
      </c>
      <c r="K297" s="41" t="s">
        <v>1377</v>
      </c>
      <c r="L297" s="41" t="s">
        <v>1378</v>
      </c>
      <c r="M297" s="41" t="s">
        <v>3</v>
      </c>
      <c r="N297" s="42" t="s">
        <v>53</v>
      </c>
      <c r="O297" s="41" t="s">
        <v>52</v>
      </c>
      <c r="P297" s="43">
        <v>130</v>
      </c>
      <c r="Q297" s="44">
        <f>VLOOKUP(B297,'[2]School Detailed Data'!A$11:CF$439,84,FALSE)</f>
        <v>130</v>
      </c>
      <c r="R297" s="45">
        <f>VLOOKUP(B297,'[2]School Detailed Data'!A$11:CF$440,84,FALSE)</f>
        <v>130</v>
      </c>
      <c r="S297" s="46">
        <v>130</v>
      </c>
      <c r="T297" s="47">
        <v>130</v>
      </c>
      <c r="U297" s="43">
        <v>8</v>
      </c>
      <c r="V297" s="44">
        <f>VLOOKUP(B297,'[2]School Detailed Data'!A$11:CJ$440,88,FALSE)</f>
        <v>17</v>
      </c>
      <c r="W297" s="45">
        <f>VLOOKUP(B297,'[2]Student Without BRN'!Z$2:AB$431,3,FALSE)</f>
        <v>8</v>
      </c>
      <c r="X297" s="46">
        <v>8</v>
      </c>
      <c r="Y297" s="47">
        <v>8</v>
      </c>
      <c r="Z297" s="43">
        <f t="shared" si="78"/>
        <v>122</v>
      </c>
      <c r="AA297" s="44">
        <f t="shared" si="78"/>
        <v>113</v>
      </c>
      <c r="AB297" s="45">
        <f t="shared" si="78"/>
        <v>122</v>
      </c>
      <c r="AC297" s="46">
        <f t="shared" si="78"/>
        <v>122</v>
      </c>
      <c r="AD297" s="47">
        <f t="shared" si="78"/>
        <v>122</v>
      </c>
      <c r="AE297" s="44">
        <f t="shared" si="81"/>
        <v>-9</v>
      </c>
      <c r="AF297" s="45">
        <f t="shared" si="93"/>
        <v>0</v>
      </c>
      <c r="AG297" s="46">
        <f t="shared" si="83"/>
        <v>0</v>
      </c>
      <c r="AH297" s="47">
        <f t="shared" si="83"/>
        <v>0</v>
      </c>
      <c r="AI297" s="48">
        <v>8900</v>
      </c>
      <c r="AJ297" s="48">
        <f t="shared" si="84"/>
        <v>1157000</v>
      </c>
      <c r="AK297" s="49">
        <f t="shared" si="96"/>
        <v>1085800</v>
      </c>
      <c r="AL297" s="49">
        <f>VLOOKUP(B297,'[3]Tranche 1 Actual 2024'!$B$12:$S$367,18,FALSE)</f>
        <v>397830</v>
      </c>
      <c r="AM297" s="49">
        <f>VLOOKUP(B297,'[3]Tranche 2 Actual 2024'!$B$12:$U$343,20,FALSE)</f>
        <v>397830</v>
      </c>
      <c r="AN297" s="49">
        <f t="shared" si="85"/>
        <v>290140</v>
      </c>
      <c r="AO297" s="50">
        <f t="shared" si="92"/>
        <v>-80100</v>
      </c>
      <c r="AP297" s="51">
        <f t="shared" si="86"/>
        <v>0</v>
      </c>
      <c r="AQ297" s="52">
        <f t="shared" si="87"/>
        <v>0</v>
      </c>
      <c r="AR297" s="47">
        <f t="shared" si="88"/>
        <v>0</v>
      </c>
      <c r="AS297" s="53">
        <f t="shared" si="89"/>
        <v>71200</v>
      </c>
      <c r="AT297" s="49"/>
      <c r="AU297" s="49">
        <f t="shared" si="79"/>
        <v>290140</v>
      </c>
      <c r="AV297" s="54">
        <f t="shared" si="80"/>
        <v>290140</v>
      </c>
      <c r="AW297" s="55"/>
      <c r="AX297" s="56">
        <f t="shared" si="95"/>
        <v>0</v>
      </c>
      <c r="AY297" s="57">
        <f t="shared" si="95"/>
        <v>0</v>
      </c>
      <c r="AZ297" s="47">
        <f t="shared" si="95"/>
        <v>0</v>
      </c>
      <c r="BA297" s="53">
        <f t="shared" si="94"/>
        <v>71200</v>
      </c>
      <c r="BB297" s="81">
        <f t="shared" si="90"/>
        <v>1157000</v>
      </c>
      <c r="BC297" s="58" t="s">
        <v>1825</v>
      </c>
    </row>
    <row r="298" spans="1:55" s="38" customFormat="1" ht="12.75" x14ac:dyDescent="0.2">
      <c r="A298" s="39">
        <f t="shared" si="91"/>
        <v>287</v>
      </c>
      <c r="B298" s="40" t="s">
        <v>1391</v>
      </c>
      <c r="C298" s="41" t="s">
        <v>1392</v>
      </c>
      <c r="D298" s="41" t="s">
        <v>43</v>
      </c>
      <c r="E298" s="41" t="s">
        <v>1837</v>
      </c>
      <c r="F298" s="41" t="s">
        <v>450</v>
      </c>
      <c r="G298" s="41" t="s">
        <v>45</v>
      </c>
      <c r="H298" s="41" t="s">
        <v>46</v>
      </c>
      <c r="I298" s="41" t="s">
        <v>1129</v>
      </c>
      <c r="J298" s="41" t="s">
        <v>1130</v>
      </c>
      <c r="K298" s="41" t="s">
        <v>1393</v>
      </c>
      <c r="L298" s="41" t="s">
        <v>1394</v>
      </c>
      <c r="M298" s="41" t="s">
        <v>3</v>
      </c>
      <c r="N298" s="42" t="s">
        <v>51</v>
      </c>
      <c r="O298" s="41" t="s">
        <v>52</v>
      </c>
      <c r="P298" s="43">
        <v>365</v>
      </c>
      <c r="Q298" s="44">
        <f>VLOOKUP(B298,'[2]School Detailed Data'!A$11:CF$439,84,FALSE)</f>
        <v>364</v>
      </c>
      <c r="R298" s="45">
        <f>VLOOKUP(B298,'[2]School Detailed Data'!A$11:CF$440,84,FALSE)</f>
        <v>364</v>
      </c>
      <c r="S298" s="46">
        <v>364</v>
      </c>
      <c r="T298" s="47">
        <v>364</v>
      </c>
      <c r="U298" s="43">
        <v>34</v>
      </c>
      <c r="V298" s="44">
        <f>VLOOKUP(B298,'[2]School Detailed Data'!A$11:CJ$440,88,FALSE)</f>
        <v>40</v>
      </c>
      <c r="W298" s="45">
        <f>VLOOKUP(B298,'[2]Student Without BRN'!Z$2:AB$431,3,FALSE)</f>
        <v>34</v>
      </c>
      <c r="X298" s="46">
        <v>34</v>
      </c>
      <c r="Y298" s="47">
        <v>34</v>
      </c>
      <c r="Z298" s="43">
        <f t="shared" si="78"/>
        <v>331</v>
      </c>
      <c r="AA298" s="44">
        <f t="shared" si="78"/>
        <v>324</v>
      </c>
      <c r="AB298" s="45">
        <f t="shared" si="78"/>
        <v>330</v>
      </c>
      <c r="AC298" s="46">
        <f t="shared" si="78"/>
        <v>330</v>
      </c>
      <c r="AD298" s="47">
        <f t="shared" si="78"/>
        <v>330</v>
      </c>
      <c r="AE298" s="44">
        <f t="shared" si="81"/>
        <v>-7</v>
      </c>
      <c r="AF298" s="45">
        <f t="shared" si="93"/>
        <v>-1</v>
      </c>
      <c r="AG298" s="46">
        <f t="shared" si="83"/>
        <v>0</v>
      </c>
      <c r="AH298" s="47">
        <f t="shared" si="83"/>
        <v>0</v>
      </c>
      <c r="AI298" s="48">
        <v>8900</v>
      </c>
      <c r="AJ298" s="48">
        <f t="shared" si="84"/>
        <v>3239600</v>
      </c>
      <c r="AK298" s="49">
        <f t="shared" si="96"/>
        <v>2945900</v>
      </c>
      <c r="AL298" s="49">
        <f>VLOOKUP(B298,'[3]Tranche 1 Actual 2024'!$B$12:$S$367,18,FALSE)</f>
        <v>1092030</v>
      </c>
      <c r="AM298" s="49">
        <f>VLOOKUP(B298,'[3]Tranche 2 Actual 2024'!$B$12:$U$343,20,FALSE)</f>
        <v>1092030</v>
      </c>
      <c r="AN298" s="49">
        <f t="shared" si="85"/>
        <v>761840</v>
      </c>
      <c r="AO298" s="50">
        <f t="shared" si="92"/>
        <v>-62300</v>
      </c>
      <c r="AP298" s="51">
        <f t="shared" si="86"/>
        <v>-8900</v>
      </c>
      <c r="AQ298" s="52">
        <f t="shared" si="87"/>
        <v>0</v>
      </c>
      <c r="AR298" s="47">
        <f t="shared" si="88"/>
        <v>0</v>
      </c>
      <c r="AS298" s="53">
        <f t="shared" si="89"/>
        <v>293700</v>
      </c>
      <c r="AT298" s="49"/>
      <c r="AU298" s="49">
        <f t="shared" si="79"/>
        <v>761840</v>
      </c>
      <c r="AV298" s="54">
        <f t="shared" si="80"/>
        <v>761840</v>
      </c>
      <c r="AW298" s="55"/>
      <c r="AX298" s="56">
        <f t="shared" si="95"/>
        <v>0</v>
      </c>
      <c r="AY298" s="57">
        <f t="shared" si="95"/>
        <v>0</v>
      </c>
      <c r="AZ298" s="47">
        <f t="shared" si="95"/>
        <v>0</v>
      </c>
      <c r="BA298" s="53">
        <f t="shared" si="94"/>
        <v>293700</v>
      </c>
      <c r="BB298" s="81">
        <f t="shared" si="90"/>
        <v>3239600</v>
      </c>
      <c r="BC298" s="58" t="s">
        <v>1825</v>
      </c>
    </row>
    <row r="299" spans="1:55" s="38" customFormat="1" ht="12.75" x14ac:dyDescent="0.2">
      <c r="A299" s="39">
        <f t="shared" si="91"/>
        <v>288</v>
      </c>
      <c r="B299" s="40" t="s">
        <v>1326</v>
      </c>
      <c r="C299" s="41" t="s">
        <v>1327</v>
      </c>
      <c r="D299" s="41" t="s">
        <v>43</v>
      </c>
      <c r="E299" s="41" t="s">
        <v>1845</v>
      </c>
      <c r="F299" s="41" t="s">
        <v>1135</v>
      </c>
      <c r="G299" s="41" t="s">
        <v>58</v>
      </c>
      <c r="H299" s="41" t="s">
        <v>59</v>
      </c>
      <c r="I299" s="41" t="s">
        <v>1129</v>
      </c>
      <c r="J299" s="41" t="s">
        <v>1130</v>
      </c>
      <c r="K299" s="41" t="s">
        <v>1328</v>
      </c>
      <c r="L299" s="41" t="s">
        <v>1329</v>
      </c>
      <c r="M299" s="41" t="s">
        <v>3</v>
      </c>
      <c r="N299" s="42" t="s">
        <v>51</v>
      </c>
      <c r="O299" s="41" t="s">
        <v>76</v>
      </c>
      <c r="P299" s="43">
        <v>179</v>
      </c>
      <c r="Q299" s="44">
        <v>179</v>
      </c>
      <c r="R299" s="45">
        <f>VLOOKUP(B299,'[2]School Detailed Data'!A$11:CF$440,84,FALSE)</f>
        <v>179</v>
      </c>
      <c r="S299" s="46">
        <v>179</v>
      </c>
      <c r="T299" s="47">
        <v>179</v>
      </c>
      <c r="U299" s="43">
        <v>21</v>
      </c>
      <c r="V299" s="44">
        <f>VLOOKUP(B299,'[3]PS T3 1st New BRN'!$B$12:$S$104,18,FALSE)</f>
        <v>20</v>
      </c>
      <c r="W299" s="45">
        <f>VLOOKUP(B299,'[2]Student Without BRN'!Z$2:AB$431,3,FALSE)</f>
        <v>20</v>
      </c>
      <c r="X299" s="46">
        <v>20</v>
      </c>
      <c r="Y299" s="47">
        <v>20</v>
      </c>
      <c r="Z299" s="43">
        <f t="shared" si="78"/>
        <v>158</v>
      </c>
      <c r="AA299" s="44">
        <f t="shared" si="78"/>
        <v>159</v>
      </c>
      <c r="AB299" s="45">
        <f t="shared" si="78"/>
        <v>159</v>
      </c>
      <c r="AC299" s="46">
        <f t="shared" si="78"/>
        <v>159</v>
      </c>
      <c r="AD299" s="47">
        <f t="shared" si="78"/>
        <v>159</v>
      </c>
      <c r="AE299" s="44">
        <f t="shared" si="81"/>
        <v>1</v>
      </c>
      <c r="AF299" s="45">
        <f>AB299-AA299</f>
        <v>0</v>
      </c>
      <c r="AG299" s="46">
        <f t="shared" si="83"/>
        <v>0</v>
      </c>
      <c r="AH299" s="47">
        <f t="shared" si="83"/>
        <v>0</v>
      </c>
      <c r="AI299" s="48">
        <v>8900</v>
      </c>
      <c r="AJ299" s="48">
        <f t="shared" si="84"/>
        <v>1593100</v>
      </c>
      <c r="AK299" s="49">
        <f t="shared" si="96"/>
        <v>1406200</v>
      </c>
      <c r="AL299" s="49">
        <f>VLOOKUP(B299,'[3]Tranche 1 Actual 2024'!$B$12:$S$367,18,FALSE)</f>
        <v>534000</v>
      </c>
      <c r="AM299" s="49">
        <f>VLOOKUP(B299,'[3]Tranche 2 Actual 2024'!$B$12:$U$343,20,FALSE)</f>
        <v>534000</v>
      </c>
      <c r="AN299" s="49">
        <f t="shared" si="85"/>
        <v>338200</v>
      </c>
      <c r="AO299" s="50">
        <f t="shared" si="92"/>
        <v>8900</v>
      </c>
      <c r="AP299" s="51">
        <f t="shared" si="86"/>
        <v>0</v>
      </c>
      <c r="AQ299" s="52">
        <f t="shared" si="87"/>
        <v>0</v>
      </c>
      <c r="AR299" s="47">
        <f t="shared" si="88"/>
        <v>0</v>
      </c>
      <c r="AS299" s="53">
        <f t="shared" si="89"/>
        <v>178000</v>
      </c>
      <c r="AT299" s="49"/>
      <c r="AU299" s="49">
        <f t="shared" si="79"/>
        <v>338200</v>
      </c>
      <c r="AV299" s="54">
        <f t="shared" si="80"/>
        <v>338200</v>
      </c>
      <c r="AW299" s="55">
        <f>IF(AO299&gt;=0,AO299,0)</f>
        <v>8900</v>
      </c>
      <c r="AX299" s="56">
        <f t="shared" si="95"/>
        <v>0</v>
      </c>
      <c r="AY299" s="57">
        <f t="shared" si="95"/>
        <v>0</v>
      </c>
      <c r="AZ299" s="47">
        <f t="shared" si="95"/>
        <v>0</v>
      </c>
      <c r="BA299" s="53">
        <f t="shared" si="94"/>
        <v>178000</v>
      </c>
      <c r="BB299" s="81">
        <f t="shared" si="90"/>
        <v>1593100</v>
      </c>
      <c r="BC299" s="58" t="s">
        <v>1825</v>
      </c>
    </row>
    <row r="300" spans="1:55" s="38" customFormat="1" ht="12.75" x14ac:dyDescent="0.2">
      <c r="A300" s="39">
        <f t="shared" si="91"/>
        <v>289</v>
      </c>
      <c r="B300" s="59" t="s">
        <v>1351</v>
      </c>
      <c r="C300" s="41" t="s">
        <v>1352</v>
      </c>
      <c r="D300" s="41" t="s">
        <v>43</v>
      </c>
      <c r="E300" s="41" t="s">
        <v>1828</v>
      </c>
      <c r="F300" s="41" t="s">
        <v>68</v>
      </c>
      <c r="G300" s="41" t="s">
        <v>45</v>
      </c>
      <c r="H300" s="41" t="s">
        <v>46</v>
      </c>
      <c r="I300" s="41" t="s">
        <v>1129</v>
      </c>
      <c r="J300" s="41" t="s">
        <v>1130</v>
      </c>
      <c r="K300" s="41" t="s">
        <v>1353</v>
      </c>
      <c r="L300" s="41" t="s">
        <v>1354</v>
      </c>
      <c r="M300" s="41" t="s">
        <v>3</v>
      </c>
      <c r="N300" s="42" t="s">
        <v>51</v>
      </c>
      <c r="O300" s="41" t="s">
        <v>52</v>
      </c>
      <c r="P300" s="43">
        <v>174</v>
      </c>
      <c r="Q300" s="44">
        <f>VLOOKUP(B300,'[2]School Detailed Data'!A$11:CF$439,84,FALSE)</f>
        <v>174</v>
      </c>
      <c r="R300" s="45">
        <f>VLOOKUP(B300,'[2]School Detailed Data'!A$11:CF$440,84,FALSE)</f>
        <v>174</v>
      </c>
      <c r="S300" s="46">
        <v>174</v>
      </c>
      <c r="T300" s="47">
        <v>174</v>
      </c>
      <c r="U300" s="43">
        <v>9</v>
      </c>
      <c r="V300" s="44">
        <f>VLOOKUP(B300,'[2]School Detailed Data'!A$11:CJ$440,88,FALSE)</f>
        <v>13</v>
      </c>
      <c r="W300" s="45">
        <f>VLOOKUP(B300,'[2]Student Without BRN'!Z$2:AB$431,3,FALSE)</f>
        <v>9</v>
      </c>
      <c r="X300" s="46">
        <v>9</v>
      </c>
      <c r="Y300" s="47">
        <v>9</v>
      </c>
      <c r="Z300" s="43">
        <f t="shared" si="78"/>
        <v>165</v>
      </c>
      <c r="AA300" s="44">
        <f t="shared" si="78"/>
        <v>161</v>
      </c>
      <c r="AB300" s="45">
        <f t="shared" si="78"/>
        <v>165</v>
      </c>
      <c r="AC300" s="46">
        <f t="shared" si="78"/>
        <v>165</v>
      </c>
      <c r="AD300" s="47">
        <f t="shared" si="78"/>
        <v>165</v>
      </c>
      <c r="AE300" s="44">
        <f t="shared" si="81"/>
        <v>-4</v>
      </c>
      <c r="AF300" s="45">
        <f t="shared" si="93"/>
        <v>0</v>
      </c>
      <c r="AG300" s="46">
        <f t="shared" si="83"/>
        <v>0</v>
      </c>
      <c r="AH300" s="47">
        <f t="shared" si="83"/>
        <v>0</v>
      </c>
      <c r="AI300" s="48">
        <v>8900</v>
      </c>
      <c r="AJ300" s="48">
        <f t="shared" si="84"/>
        <v>1548600</v>
      </c>
      <c r="AK300" s="49">
        <f t="shared" si="96"/>
        <v>1468500</v>
      </c>
      <c r="AL300" s="49"/>
      <c r="AM300" s="49"/>
      <c r="AN300" s="49">
        <f t="shared" si="85"/>
        <v>1468500</v>
      </c>
      <c r="AO300" s="50">
        <f t="shared" si="92"/>
        <v>-35600</v>
      </c>
      <c r="AP300" s="51">
        <f t="shared" si="86"/>
        <v>0</v>
      </c>
      <c r="AQ300" s="52">
        <f t="shared" si="87"/>
        <v>0</v>
      </c>
      <c r="AR300" s="47">
        <f t="shared" si="88"/>
        <v>0</v>
      </c>
      <c r="AS300" s="53">
        <f t="shared" si="89"/>
        <v>80100</v>
      </c>
      <c r="AT300" s="49"/>
      <c r="AU300" s="49">
        <f t="shared" si="79"/>
        <v>1468500</v>
      </c>
      <c r="AV300" s="54">
        <f t="shared" si="80"/>
        <v>1468500</v>
      </c>
      <c r="AW300" s="55"/>
      <c r="AX300" s="56">
        <f t="shared" si="95"/>
        <v>0</v>
      </c>
      <c r="AY300" s="57">
        <f t="shared" si="95"/>
        <v>0</v>
      </c>
      <c r="AZ300" s="47">
        <f t="shared" si="95"/>
        <v>0</v>
      </c>
      <c r="BA300" s="53">
        <f t="shared" si="94"/>
        <v>80100</v>
      </c>
      <c r="BB300" s="81">
        <f t="shared" si="90"/>
        <v>1548600</v>
      </c>
      <c r="BC300" s="58" t="s">
        <v>1827</v>
      </c>
    </row>
    <row r="301" spans="1:55" s="38" customFormat="1" ht="12.75" x14ac:dyDescent="0.2">
      <c r="A301" s="39">
        <f t="shared" si="91"/>
        <v>290</v>
      </c>
      <c r="B301" s="59" t="s">
        <v>1148</v>
      </c>
      <c r="C301" s="41" t="s">
        <v>1149</v>
      </c>
      <c r="D301" s="41" t="s">
        <v>43</v>
      </c>
      <c r="E301" s="41" t="s">
        <v>1849</v>
      </c>
      <c r="F301" s="41" t="s">
        <v>1150</v>
      </c>
      <c r="G301" s="41" t="s">
        <v>45</v>
      </c>
      <c r="H301" s="41" t="s">
        <v>46</v>
      </c>
      <c r="I301" s="41" t="s">
        <v>1129</v>
      </c>
      <c r="J301" s="41" t="s">
        <v>1130</v>
      </c>
      <c r="K301" s="41" t="s">
        <v>1151</v>
      </c>
      <c r="L301" s="41" t="s">
        <v>1152</v>
      </c>
      <c r="M301" s="41" t="s">
        <v>3</v>
      </c>
      <c r="N301" s="42" t="s">
        <v>53</v>
      </c>
      <c r="O301" s="41" t="s">
        <v>52</v>
      </c>
      <c r="P301" s="43">
        <v>189</v>
      </c>
      <c r="Q301" s="44">
        <f>VLOOKUP(B301,'[2]School Detailed Data'!A$11:CF$439,84,FALSE)</f>
        <v>189</v>
      </c>
      <c r="R301" s="45">
        <f>VLOOKUP(B301,'[2]School Detailed Data'!A$11:CF$440,84,FALSE)</f>
        <v>189</v>
      </c>
      <c r="S301" s="46">
        <v>189</v>
      </c>
      <c r="T301" s="47">
        <v>189</v>
      </c>
      <c r="U301" s="43">
        <v>15</v>
      </c>
      <c r="V301" s="44">
        <f>VLOOKUP(B301,'[2]School Detailed Data'!A$11:CJ$440,88,FALSE)</f>
        <v>20</v>
      </c>
      <c r="W301" s="45">
        <f>VLOOKUP(B301,'[2]Student Without BRN'!Z$2:AB$431,3,FALSE)</f>
        <v>15</v>
      </c>
      <c r="X301" s="46">
        <v>15</v>
      </c>
      <c r="Y301" s="47">
        <v>15</v>
      </c>
      <c r="Z301" s="43">
        <f t="shared" si="78"/>
        <v>174</v>
      </c>
      <c r="AA301" s="44">
        <f t="shared" si="78"/>
        <v>169</v>
      </c>
      <c r="AB301" s="45">
        <f t="shared" si="78"/>
        <v>174</v>
      </c>
      <c r="AC301" s="46">
        <f t="shared" si="78"/>
        <v>174</v>
      </c>
      <c r="AD301" s="47">
        <f t="shared" si="78"/>
        <v>174</v>
      </c>
      <c r="AE301" s="44">
        <f t="shared" si="81"/>
        <v>-5</v>
      </c>
      <c r="AF301" s="45">
        <f t="shared" si="93"/>
        <v>0</v>
      </c>
      <c r="AG301" s="46">
        <f t="shared" si="83"/>
        <v>0</v>
      </c>
      <c r="AH301" s="47">
        <f t="shared" si="83"/>
        <v>0</v>
      </c>
      <c r="AI301" s="48">
        <v>8900</v>
      </c>
      <c r="AJ301" s="48">
        <f t="shared" si="84"/>
        <v>1682100</v>
      </c>
      <c r="AK301" s="49">
        <f t="shared" si="96"/>
        <v>1548600</v>
      </c>
      <c r="AL301" s="49"/>
      <c r="AM301" s="49"/>
      <c r="AN301" s="49">
        <f t="shared" si="85"/>
        <v>1548600</v>
      </c>
      <c r="AO301" s="50">
        <f t="shared" si="92"/>
        <v>-44500</v>
      </c>
      <c r="AP301" s="51">
        <f t="shared" si="86"/>
        <v>0</v>
      </c>
      <c r="AQ301" s="52">
        <f t="shared" si="87"/>
        <v>0</v>
      </c>
      <c r="AR301" s="47">
        <f t="shared" si="88"/>
        <v>0</v>
      </c>
      <c r="AS301" s="53">
        <f t="shared" si="89"/>
        <v>133500</v>
      </c>
      <c r="AT301" s="49"/>
      <c r="AU301" s="49">
        <f t="shared" si="79"/>
        <v>1548600</v>
      </c>
      <c r="AV301" s="54">
        <f t="shared" si="80"/>
        <v>1548600</v>
      </c>
      <c r="AW301" s="55"/>
      <c r="AX301" s="56">
        <f t="shared" si="95"/>
        <v>0</v>
      </c>
      <c r="AY301" s="57">
        <f t="shared" si="95"/>
        <v>0</v>
      </c>
      <c r="AZ301" s="47">
        <f t="shared" si="95"/>
        <v>0</v>
      </c>
      <c r="BA301" s="53">
        <f t="shared" si="94"/>
        <v>133500</v>
      </c>
      <c r="BB301" s="81">
        <f t="shared" si="90"/>
        <v>1682100</v>
      </c>
      <c r="BC301" s="58" t="s">
        <v>1827</v>
      </c>
    </row>
    <row r="302" spans="1:55" s="38" customFormat="1" ht="12.75" x14ac:dyDescent="0.2">
      <c r="A302" s="39">
        <f t="shared" si="91"/>
        <v>291</v>
      </c>
      <c r="B302" s="40" t="s">
        <v>1142</v>
      </c>
      <c r="C302" s="41" t="s">
        <v>1143</v>
      </c>
      <c r="D302" s="41" t="s">
        <v>43</v>
      </c>
      <c r="E302" s="41" t="s">
        <v>1845</v>
      </c>
      <c r="F302" s="41" t="s">
        <v>1135</v>
      </c>
      <c r="G302" s="41" t="s">
        <v>58</v>
      </c>
      <c r="H302" s="41" t="s">
        <v>59</v>
      </c>
      <c r="I302" s="41" t="s">
        <v>1129</v>
      </c>
      <c r="J302" s="41" t="s">
        <v>1130</v>
      </c>
      <c r="K302" s="41" t="s">
        <v>1144</v>
      </c>
      <c r="L302" s="41" t="s">
        <v>1145</v>
      </c>
      <c r="M302" s="41" t="s">
        <v>3</v>
      </c>
      <c r="N302" s="42" t="s">
        <v>53</v>
      </c>
      <c r="O302" s="41" t="s">
        <v>76</v>
      </c>
      <c r="P302" s="43">
        <v>672</v>
      </c>
      <c r="Q302" s="44">
        <f>VLOOKUP(B302,'[2]School Detailed Data'!A$11:CF$439,84,FALSE)</f>
        <v>670</v>
      </c>
      <c r="R302" s="45">
        <f>VLOOKUP(B302,'[2]School Detailed Data'!A$11:CF$440,84,FALSE)</f>
        <v>670</v>
      </c>
      <c r="S302" s="46">
        <v>670</v>
      </c>
      <c r="T302" s="47">
        <v>670</v>
      </c>
      <c r="U302" s="43">
        <v>0</v>
      </c>
      <c r="V302" s="44">
        <f>VLOOKUP(B302,'[2]School Detailed Data'!A$11:CJ$440,88,FALSE)</f>
        <v>27</v>
      </c>
      <c r="W302" s="45">
        <f>VLOOKUP(B302,'[2]Student Without BRN'!Z$2:AB$431,3,FALSE)</f>
        <v>2</v>
      </c>
      <c r="X302" s="46">
        <v>2</v>
      </c>
      <c r="Y302" s="47">
        <v>2</v>
      </c>
      <c r="Z302" s="43">
        <f t="shared" si="78"/>
        <v>672</v>
      </c>
      <c r="AA302" s="44">
        <f t="shared" si="78"/>
        <v>643</v>
      </c>
      <c r="AB302" s="45">
        <f t="shared" si="78"/>
        <v>668</v>
      </c>
      <c r="AC302" s="46">
        <f t="shared" si="78"/>
        <v>668</v>
      </c>
      <c r="AD302" s="47">
        <f t="shared" si="78"/>
        <v>668</v>
      </c>
      <c r="AE302" s="44">
        <f t="shared" si="81"/>
        <v>-29</v>
      </c>
      <c r="AF302" s="45">
        <f t="shared" si="93"/>
        <v>-4</v>
      </c>
      <c r="AG302" s="46">
        <f t="shared" si="83"/>
        <v>0</v>
      </c>
      <c r="AH302" s="47">
        <f t="shared" si="83"/>
        <v>0</v>
      </c>
      <c r="AI302" s="48">
        <v>8900</v>
      </c>
      <c r="AJ302" s="48">
        <f t="shared" si="84"/>
        <v>5963000</v>
      </c>
      <c r="AK302" s="49">
        <f t="shared" si="96"/>
        <v>5980800</v>
      </c>
      <c r="AL302" s="49">
        <f>VLOOKUP(B302,'[3]Tranche 1 Actual 2024'!$B$12:$S$367,18,FALSE)</f>
        <v>1401750</v>
      </c>
      <c r="AM302" s="49">
        <f>VLOOKUP(B302,'[3]Tranche 2 Actual 2024'!$B$12:$U$343,20,FALSE)</f>
        <v>1401750</v>
      </c>
      <c r="AN302" s="49">
        <f t="shared" si="85"/>
        <v>3177300</v>
      </c>
      <c r="AO302" s="50">
        <f t="shared" si="92"/>
        <v>-258100</v>
      </c>
      <c r="AP302" s="51">
        <f t="shared" si="86"/>
        <v>-35600</v>
      </c>
      <c r="AQ302" s="52">
        <f t="shared" si="87"/>
        <v>0</v>
      </c>
      <c r="AR302" s="47">
        <f t="shared" si="88"/>
        <v>0</v>
      </c>
      <c r="AS302" s="60">
        <f t="shared" si="89"/>
        <v>-17800</v>
      </c>
      <c r="AT302" s="49"/>
      <c r="AU302" s="49">
        <f t="shared" si="79"/>
        <v>3177300</v>
      </c>
      <c r="AV302" s="54">
        <f t="shared" si="80"/>
        <v>3177300</v>
      </c>
      <c r="AW302" s="55"/>
      <c r="AX302" s="56">
        <f t="shared" si="95"/>
        <v>0</v>
      </c>
      <c r="AY302" s="57">
        <f t="shared" si="95"/>
        <v>0</v>
      </c>
      <c r="AZ302" s="47">
        <f t="shared" si="95"/>
        <v>0</v>
      </c>
      <c r="BA302" s="53">
        <f t="shared" si="94"/>
        <v>0</v>
      </c>
      <c r="BB302" s="81">
        <f t="shared" si="90"/>
        <v>5980800</v>
      </c>
      <c r="BC302" s="58" t="s">
        <v>1825</v>
      </c>
    </row>
    <row r="303" spans="1:55" s="38" customFormat="1" ht="12.75" x14ac:dyDescent="0.2">
      <c r="A303" s="39">
        <f t="shared" si="91"/>
        <v>292</v>
      </c>
      <c r="B303" s="40" t="s">
        <v>1146</v>
      </c>
      <c r="C303" s="41" t="s">
        <v>1147</v>
      </c>
      <c r="D303" s="41" t="s">
        <v>56</v>
      </c>
      <c r="E303" s="41" t="s">
        <v>1845</v>
      </c>
      <c r="F303" s="41" t="s">
        <v>1135</v>
      </c>
      <c r="G303" s="41" t="s">
        <v>58</v>
      </c>
      <c r="H303" s="41" t="s">
        <v>59</v>
      </c>
      <c r="I303" s="41" t="s">
        <v>1129</v>
      </c>
      <c r="J303" s="41" t="s">
        <v>1130</v>
      </c>
      <c r="K303" s="41" t="s">
        <v>1144</v>
      </c>
      <c r="L303" s="41" t="s">
        <v>1145</v>
      </c>
      <c r="M303" s="41" t="s">
        <v>3</v>
      </c>
      <c r="N303" s="42" t="s">
        <v>53</v>
      </c>
      <c r="O303" s="41" t="s">
        <v>76</v>
      </c>
      <c r="P303" s="43">
        <v>270</v>
      </c>
      <c r="Q303" s="44">
        <f>VLOOKUP(B303,'[2]School Detailed Data'!A$11:CF$439,84,FALSE)</f>
        <v>268</v>
      </c>
      <c r="R303" s="45">
        <f>VLOOKUP(B303,'[2]School Detailed Data'!A$11:CF$440,84,FALSE)</f>
        <v>268</v>
      </c>
      <c r="S303" s="46">
        <v>268</v>
      </c>
      <c r="T303" s="47">
        <v>268</v>
      </c>
      <c r="U303" s="43">
        <v>1</v>
      </c>
      <c r="V303" s="44">
        <f>VLOOKUP(B303,'[2]School Detailed Data'!A$11:CJ$440,88,FALSE)</f>
        <v>15</v>
      </c>
      <c r="W303" s="45">
        <f>VLOOKUP(B303,'[2]Student Without BRN'!Z$2:AB$431,3,FALSE)</f>
        <v>1</v>
      </c>
      <c r="X303" s="46">
        <v>1</v>
      </c>
      <c r="Y303" s="47">
        <v>1</v>
      </c>
      <c r="Z303" s="43">
        <f t="shared" si="78"/>
        <v>269</v>
      </c>
      <c r="AA303" s="44">
        <f t="shared" si="78"/>
        <v>253</v>
      </c>
      <c r="AB303" s="45">
        <f t="shared" si="78"/>
        <v>267</v>
      </c>
      <c r="AC303" s="46">
        <f t="shared" si="78"/>
        <v>267</v>
      </c>
      <c r="AD303" s="47">
        <f t="shared" si="78"/>
        <v>267</v>
      </c>
      <c r="AE303" s="44">
        <f t="shared" si="81"/>
        <v>-16</v>
      </c>
      <c r="AF303" s="45">
        <f t="shared" si="93"/>
        <v>-2</v>
      </c>
      <c r="AG303" s="46">
        <f t="shared" si="83"/>
        <v>0</v>
      </c>
      <c r="AH303" s="47">
        <f t="shared" si="83"/>
        <v>0</v>
      </c>
      <c r="AI303" s="48">
        <v>8900</v>
      </c>
      <c r="AJ303" s="48">
        <f t="shared" si="84"/>
        <v>2385200</v>
      </c>
      <c r="AK303" s="49">
        <f t="shared" si="96"/>
        <v>2394100</v>
      </c>
      <c r="AL303" s="49">
        <f>VLOOKUP(B303,'[3]Tranche 1 Actual 2024'!$B$12:$S$367,18,FALSE)</f>
        <v>638130</v>
      </c>
      <c r="AM303" s="49">
        <f>VLOOKUP(B303,'[3]Tranche 2 Actual 2024'!$B$12:$U$343,20,FALSE)</f>
        <v>638130</v>
      </c>
      <c r="AN303" s="49">
        <f t="shared" si="85"/>
        <v>1117840</v>
      </c>
      <c r="AO303" s="50">
        <f t="shared" si="92"/>
        <v>-142400</v>
      </c>
      <c r="AP303" s="51">
        <f t="shared" si="86"/>
        <v>-17800</v>
      </c>
      <c r="AQ303" s="52">
        <f t="shared" si="87"/>
        <v>0</v>
      </c>
      <c r="AR303" s="47">
        <f t="shared" si="88"/>
        <v>0</v>
      </c>
      <c r="AS303" s="60">
        <f t="shared" si="89"/>
        <v>-8900</v>
      </c>
      <c r="AT303" s="49"/>
      <c r="AU303" s="49">
        <f t="shared" si="79"/>
        <v>1117840</v>
      </c>
      <c r="AV303" s="54">
        <f t="shared" si="80"/>
        <v>1117840</v>
      </c>
      <c r="AW303" s="55"/>
      <c r="AX303" s="56">
        <f t="shared" si="95"/>
        <v>0</v>
      </c>
      <c r="AY303" s="57">
        <f t="shared" si="95"/>
        <v>0</v>
      </c>
      <c r="AZ303" s="47">
        <f t="shared" si="95"/>
        <v>0</v>
      </c>
      <c r="BA303" s="53">
        <f t="shared" si="94"/>
        <v>0</v>
      </c>
      <c r="BB303" s="81">
        <f t="shared" si="90"/>
        <v>2394100</v>
      </c>
      <c r="BC303" s="58" t="s">
        <v>1825</v>
      </c>
    </row>
    <row r="304" spans="1:55" s="38" customFormat="1" ht="12.75" x14ac:dyDescent="0.2">
      <c r="A304" s="39">
        <f t="shared" si="91"/>
        <v>293</v>
      </c>
      <c r="B304" s="59" t="s">
        <v>1371</v>
      </c>
      <c r="C304" s="41" t="s">
        <v>1372</v>
      </c>
      <c r="D304" s="41" t="s">
        <v>43</v>
      </c>
      <c r="E304" s="41" t="s">
        <v>1845</v>
      </c>
      <c r="F304" s="41" t="s">
        <v>1135</v>
      </c>
      <c r="G304" s="41" t="s">
        <v>58</v>
      </c>
      <c r="H304" s="41" t="s">
        <v>59</v>
      </c>
      <c r="I304" s="41" t="s">
        <v>1129</v>
      </c>
      <c r="J304" s="41" t="s">
        <v>1130</v>
      </c>
      <c r="K304" s="41" t="s">
        <v>1373</v>
      </c>
      <c r="L304" s="41" t="s">
        <v>1374</v>
      </c>
      <c r="M304" s="41" t="s">
        <v>3</v>
      </c>
      <c r="N304" s="42" t="s">
        <v>51</v>
      </c>
      <c r="O304" s="41" t="s">
        <v>52</v>
      </c>
      <c r="P304" s="43">
        <v>69</v>
      </c>
      <c r="Q304" s="44">
        <f>VLOOKUP(B304,'[2]School Detailed Data'!A$11:CF$439,84,FALSE)</f>
        <v>69</v>
      </c>
      <c r="R304" s="45">
        <f>VLOOKUP(B304,'[2]School Detailed Data'!A$11:CF$440,84,FALSE)</f>
        <v>69</v>
      </c>
      <c r="S304" s="46">
        <v>69</v>
      </c>
      <c r="T304" s="47">
        <v>69</v>
      </c>
      <c r="U304" s="43">
        <v>21</v>
      </c>
      <c r="V304" s="44">
        <f>VLOOKUP(B304,'[2]School Detailed Data'!A$11:CJ$440,88,FALSE)</f>
        <v>23</v>
      </c>
      <c r="W304" s="45">
        <f>VLOOKUP(B304,'[2]Student Without BRN'!Z$2:AB$431,3,FALSE)</f>
        <v>21</v>
      </c>
      <c r="X304" s="46">
        <v>20</v>
      </c>
      <c r="Y304" s="47">
        <v>20</v>
      </c>
      <c r="Z304" s="43">
        <f t="shared" si="78"/>
        <v>48</v>
      </c>
      <c r="AA304" s="44">
        <f t="shared" si="78"/>
        <v>46</v>
      </c>
      <c r="AB304" s="45">
        <f t="shared" si="78"/>
        <v>48</v>
      </c>
      <c r="AC304" s="46">
        <f t="shared" si="78"/>
        <v>49</v>
      </c>
      <c r="AD304" s="47">
        <f t="shared" si="78"/>
        <v>49</v>
      </c>
      <c r="AE304" s="44">
        <f t="shared" si="81"/>
        <v>-2</v>
      </c>
      <c r="AF304" s="45">
        <f t="shared" si="93"/>
        <v>0</v>
      </c>
      <c r="AG304" s="46">
        <f t="shared" si="83"/>
        <v>1</v>
      </c>
      <c r="AH304" s="47">
        <f t="shared" si="83"/>
        <v>0</v>
      </c>
      <c r="AI304" s="48">
        <v>8900</v>
      </c>
      <c r="AJ304" s="48">
        <f t="shared" si="84"/>
        <v>614100</v>
      </c>
      <c r="AK304" s="49">
        <f t="shared" si="96"/>
        <v>427200</v>
      </c>
      <c r="AL304" s="49"/>
      <c r="AM304" s="49"/>
      <c r="AN304" s="49">
        <f t="shared" si="85"/>
        <v>427200</v>
      </c>
      <c r="AO304" s="50">
        <f t="shared" si="92"/>
        <v>-17800</v>
      </c>
      <c r="AP304" s="51">
        <f t="shared" si="86"/>
        <v>0</v>
      </c>
      <c r="AQ304" s="52">
        <f t="shared" si="87"/>
        <v>8900</v>
      </c>
      <c r="AR304" s="47">
        <f t="shared" si="88"/>
        <v>0</v>
      </c>
      <c r="AS304" s="53">
        <f t="shared" si="89"/>
        <v>178000</v>
      </c>
      <c r="AT304" s="49"/>
      <c r="AU304" s="49">
        <f t="shared" si="79"/>
        <v>427200</v>
      </c>
      <c r="AV304" s="54">
        <f t="shared" si="80"/>
        <v>427200</v>
      </c>
      <c r="AW304" s="55"/>
      <c r="AX304" s="56">
        <f t="shared" si="95"/>
        <v>0</v>
      </c>
      <c r="AY304" s="57">
        <f t="shared" si="95"/>
        <v>8900</v>
      </c>
      <c r="AZ304" s="47">
        <f t="shared" si="95"/>
        <v>0</v>
      </c>
      <c r="BA304" s="53">
        <f t="shared" si="94"/>
        <v>178000</v>
      </c>
      <c r="BB304" s="81">
        <f t="shared" si="90"/>
        <v>614100</v>
      </c>
      <c r="BC304" s="58" t="s">
        <v>1827</v>
      </c>
    </row>
    <row r="305" spans="1:55" s="38" customFormat="1" ht="12.75" x14ac:dyDescent="0.2">
      <c r="A305" s="39">
        <f t="shared" si="91"/>
        <v>294</v>
      </c>
      <c r="B305" s="59" t="s">
        <v>1251</v>
      </c>
      <c r="C305" s="41" t="s">
        <v>1252</v>
      </c>
      <c r="D305" s="41" t="s">
        <v>43</v>
      </c>
      <c r="E305" s="41" t="s">
        <v>1845</v>
      </c>
      <c r="F305" s="41" t="s">
        <v>1135</v>
      </c>
      <c r="G305" s="41" t="s">
        <v>58</v>
      </c>
      <c r="H305" s="41" t="s">
        <v>59</v>
      </c>
      <c r="I305" s="41" t="s">
        <v>1248</v>
      </c>
      <c r="J305" s="41" t="s">
        <v>1130</v>
      </c>
      <c r="K305" s="41" t="s">
        <v>1253</v>
      </c>
      <c r="L305" s="41" t="s">
        <v>1254</v>
      </c>
      <c r="M305" s="41" t="s">
        <v>3</v>
      </c>
      <c r="N305" s="42" t="s">
        <v>51</v>
      </c>
      <c r="O305" s="41" t="s">
        <v>52</v>
      </c>
      <c r="P305" s="43">
        <v>15</v>
      </c>
      <c r="Q305" s="44">
        <v>15</v>
      </c>
      <c r="R305" s="45">
        <f>VLOOKUP(B305,'[2]School Detailed Data'!A$11:CF$440,84,FALSE)</f>
        <v>15</v>
      </c>
      <c r="S305" s="46">
        <v>15</v>
      </c>
      <c r="T305" s="47">
        <v>15</v>
      </c>
      <c r="U305" s="43">
        <v>9</v>
      </c>
      <c r="V305" s="44">
        <f>VLOOKUP(B305,'[2]School Detailed Data'!A$11:CJ$440,88,FALSE)</f>
        <v>11</v>
      </c>
      <c r="W305" s="45">
        <f>VLOOKUP(B305,'[2]Student Without BRN'!Z$2:AB$431,3,FALSE)</f>
        <v>8</v>
      </c>
      <c r="X305" s="46">
        <v>8</v>
      </c>
      <c r="Y305" s="47">
        <v>8</v>
      </c>
      <c r="Z305" s="43">
        <f t="shared" si="78"/>
        <v>6</v>
      </c>
      <c r="AA305" s="44">
        <f t="shared" si="78"/>
        <v>4</v>
      </c>
      <c r="AB305" s="45">
        <f t="shared" si="78"/>
        <v>7</v>
      </c>
      <c r="AC305" s="46">
        <f t="shared" si="78"/>
        <v>7</v>
      </c>
      <c r="AD305" s="47">
        <f t="shared" si="78"/>
        <v>7</v>
      </c>
      <c r="AE305" s="44">
        <f t="shared" si="81"/>
        <v>-2</v>
      </c>
      <c r="AF305" s="45">
        <f t="shared" si="93"/>
        <v>1</v>
      </c>
      <c r="AG305" s="46">
        <f t="shared" si="83"/>
        <v>0</v>
      </c>
      <c r="AH305" s="47">
        <f t="shared" si="83"/>
        <v>0</v>
      </c>
      <c r="AI305" s="48">
        <v>8900</v>
      </c>
      <c r="AJ305" s="48">
        <f t="shared" si="84"/>
        <v>133500</v>
      </c>
      <c r="AK305" s="49">
        <f t="shared" si="96"/>
        <v>53400</v>
      </c>
      <c r="AL305" s="49">
        <f>VLOOKUP(B305,'[3]Tranche 1 Actual 2024'!$B$12:$S$367,18,FALSE)</f>
        <v>45390</v>
      </c>
      <c r="AM305" s="49">
        <f>VLOOKUP(B305,'[3]Tranche 2 Actual 2024'!$B$12:$U$343,20,FALSE)</f>
        <v>45390</v>
      </c>
      <c r="AN305" s="49">
        <f t="shared" si="85"/>
        <v>-37380</v>
      </c>
      <c r="AO305" s="50">
        <f t="shared" si="92"/>
        <v>-17800</v>
      </c>
      <c r="AP305" s="51">
        <f t="shared" si="86"/>
        <v>8900</v>
      </c>
      <c r="AQ305" s="52">
        <f t="shared" si="87"/>
        <v>0</v>
      </c>
      <c r="AR305" s="47">
        <f t="shared" si="88"/>
        <v>0</v>
      </c>
      <c r="AS305" s="53">
        <f t="shared" si="89"/>
        <v>33820</v>
      </c>
      <c r="AT305" s="49"/>
      <c r="AU305" s="49">
        <f t="shared" si="79"/>
        <v>-37380</v>
      </c>
      <c r="AV305" s="54">
        <f t="shared" si="80"/>
        <v>0</v>
      </c>
      <c r="AW305" s="55"/>
      <c r="AX305" s="56">
        <f t="shared" si="95"/>
        <v>8900</v>
      </c>
      <c r="AY305" s="57">
        <f t="shared" si="95"/>
        <v>0</v>
      </c>
      <c r="AZ305" s="47">
        <f t="shared" si="95"/>
        <v>0</v>
      </c>
      <c r="BA305" s="53">
        <f t="shared" si="94"/>
        <v>33820</v>
      </c>
      <c r="BB305" s="81">
        <f t="shared" si="90"/>
        <v>133500</v>
      </c>
      <c r="BC305" s="58" t="s">
        <v>1825</v>
      </c>
    </row>
    <row r="306" spans="1:55" s="38" customFormat="1" ht="12.75" x14ac:dyDescent="0.2">
      <c r="A306" s="39">
        <f t="shared" si="91"/>
        <v>295</v>
      </c>
      <c r="B306" s="59" t="s">
        <v>1469</v>
      </c>
      <c r="C306" s="41" t="s">
        <v>1470</v>
      </c>
      <c r="D306" s="41" t="s">
        <v>43</v>
      </c>
      <c r="E306" s="41" t="s">
        <v>1845</v>
      </c>
      <c r="F306" s="41" t="s">
        <v>1135</v>
      </c>
      <c r="G306" s="41" t="s">
        <v>58</v>
      </c>
      <c r="H306" s="41" t="s">
        <v>59</v>
      </c>
      <c r="I306" s="41" t="s">
        <v>1471</v>
      </c>
      <c r="J306" s="41" t="s">
        <v>1130</v>
      </c>
      <c r="K306" s="41" t="s">
        <v>1153</v>
      </c>
      <c r="L306" s="41" t="s">
        <v>1154</v>
      </c>
      <c r="M306" s="41" t="s">
        <v>3</v>
      </c>
      <c r="N306" s="42" t="s">
        <v>53</v>
      </c>
      <c r="O306" s="41" t="s">
        <v>52</v>
      </c>
      <c r="P306" s="43">
        <v>112</v>
      </c>
      <c r="Q306" s="44">
        <f>VLOOKUP(B306,'[2]School Detailed Data'!A$11:CF$439,84,FALSE)</f>
        <v>112</v>
      </c>
      <c r="R306" s="45">
        <f>VLOOKUP(B306,'[2]School Detailed Data'!A$11:CF$440,84,FALSE)</f>
        <v>112</v>
      </c>
      <c r="S306" s="46">
        <v>109</v>
      </c>
      <c r="T306" s="47">
        <v>109</v>
      </c>
      <c r="U306" s="43">
        <v>2</v>
      </c>
      <c r="V306" s="44">
        <f>VLOOKUP(B306,'[2]School Detailed Data'!A$11:CJ$440,88,FALSE)</f>
        <v>5</v>
      </c>
      <c r="W306" s="45">
        <f>VLOOKUP(B306,'[2]Student Without BRN'!Z$2:AB$431,3,FALSE)</f>
        <v>2</v>
      </c>
      <c r="X306" s="46">
        <v>2</v>
      </c>
      <c r="Y306" s="47">
        <v>2</v>
      </c>
      <c r="Z306" s="43">
        <f t="shared" si="78"/>
        <v>110</v>
      </c>
      <c r="AA306" s="44">
        <f t="shared" si="78"/>
        <v>107</v>
      </c>
      <c r="AB306" s="45">
        <f t="shared" si="78"/>
        <v>110</v>
      </c>
      <c r="AC306" s="46">
        <f t="shared" si="78"/>
        <v>107</v>
      </c>
      <c r="AD306" s="47">
        <f t="shared" si="78"/>
        <v>107</v>
      </c>
      <c r="AE306" s="44">
        <f t="shared" si="81"/>
        <v>-3</v>
      </c>
      <c r="AF306" s="45">
        <f t="shared" si="93"/>
        <v>0</v>
      </c>
      <c r="AG306" s="46">
        <f t="shared" si="83"/>
        <v>-3</v>
      </c>
      <c r="AH306" s="47">
        <f t="shared" si="83"/>
        <v>0</v>
      </c>
      <c r="AI306" s="48">
        <v>8900</v>
      </c>
      <c r="AJ306" s="48">
        <f t="shared" si="84"/>
        <v>970100</v>
      </c>
      <c r="AK306" s="49">
        <f t="shared" si="96"/>
        <v>979000</v>
      </c>
      <c r="AL306" s="49">
        <f>VLOOKUP(B306,'[3]Tranche 1 Actual 2024'!$B$12:$S$367,18,FALSE)</f>
        <v>328410</v>
      </c>
      <c r="AM306" s="49">
        <f>VLOOKUP(B306,'[3]Tranche 2 Actual 2024'!$B$12:$U$343,20,FALSE)</f>
        <v>328410</v>
      </c>
      <c r="AN306" s="49">
        <f t="shared" si="85"/>
        <v>322180</v>
      </c>
      <c r="AO306" s="50">
        <f t="shared" si="92"/>
        <v>-26700</v>
      </c>
      <c r="AP306" s="51">
        <f t="shared" si="86"/>
        <v>0</v>
      </c>
      <c r="AQ306" s="52">
        <f t="shared" si="87"/>
        <v>-26700</v>
      </c>
      <c r="AR306" s="47">
        <f t="shared" si="88"/>
        <v>0</v>
      </c>
      <c r="AS306" s="60">
        <f t="shared" si="89"/>
        <v>-8900</v>
      </c>
      <c r="AT306" s="49"/>
      <c r="AU306" s="49">
        <f t="shared" si="79"/>
        <v>322180</v>
      </c>
      <c r="AV306" s="54">
        <f t="shared" si="80"/>
        <v>322180</v>
      </c>
      <c r="AW306" s="55"/>
      <c r="AX306" s="56">
        <f t="shared" si="95"/>
        <v>0</v>
      </c>
      <c r="AY306" s="57">
        <f t="shared" si="95"/>
        <v>0</v>
      </c>
      <c r="AZ306" s="47">
        <f t="shared" si="95"/>
        <v>0</v>
      </c>
      <c r="BA306" s="53">
        <f t="shared" si="94"/>
        <v>0</v>
      </c>
      <c r="BB306" s="81">
        <f t="shared" si="90"/>
        <v>979000</v>
      </c>
      <c r="BC306" s="58" t="s">
        <v>1825</v>
      </c>
    </row>
    <row r="307" spans="1:55" s="38" customFormat="1" ht="12.75" x14ac:dyDescent="0.2">
      <c r="A307" s="39">
        <f t="shared" si="91"/>
        <v>296</v>
      </c>
      <c r="B307" s="59" t="s">
        <v>1472</v>
      </c>
      <c r="C307" s="41" t="s">
        <v>1473</v>
      </c>
      <c r="D307" s="41" t="s">
        <v>56</v>
      </c>
      <c r="E307" s="41" t="s">
        <v>1845</v>
      </c>
      <c r="F307" s="41" t="s">
        <v>1135</v>
      </c>
      <c r="G307" s="41" t="s">
        <v>58</v>
      </c>
      <c r="H307" s="41" t="s">
        <v>59</v>
      </c>
      <c r="I307" s="41" t="s">
        <v>1471</v>
      </c>
      <c r="J307" s="41" t="s">
        <v>1130</v>
      </c>
      <c r="K307" s="41" t="s">
        <v>1153</v>
      </c>
      <c r="L307" s="41" t="s">
        <v>1154</v>
      </c>
      <c r="M307" s="41" t="s">
        <v>3</v>
      </c>
      <c r="N307" s="42" t="s">
        <v>53</v>
      </c>
      <c r="O307" s="41" t="s">
        <v>52</v>
      </c>
      <c r="P307" s="43">
        <v>0</v>
      </c>
      <c r="Q307" s="44">
        <f>VLOOKUP(B307,'[2]School Detailed Data'!A$11:CF$439,84,FALSE)</f>
        <v>0</v>
      </c>
      <c r="R307" s="45">
        <f>VLOOKUP(B307,'[2]School Detailed Data'!A$11:CF$440,84,FALSE)</f>
        <v>0</v>
      </c>
      <c r="S307" s="46">
        <v>0</v>
      </c>
      <c r="T307" s="47">
        <v>0</v>
      </c>
      <c r="U307" s="43">
        <v>0</v>
      </c>
      <c r="V307" s="44">
        <f>VLOOKUP(B307,'[2]School Detailed Data'!A$11:CJ$440,88,FALSE)</f>
        <v>0</v>
      </c>
      <c r="W307" s="45">
        <f>VLOOKUP(B307,'[2]Student Without BRN'!Z$2:AB$431,3,FALSE)</f>
        <v>0</v>
      </c>
      <c r="X307" s="46">
        <v>0</v>
      </c>
      <c r="Y307" s="47">
        <v>0</v>
      </c>
      <c r="Z307" s="43">
        <f t="shared" si="78"/>
        <v>0</v>
      </c>
      <c r="AA307" s="44">
        <f t="shared" si="78"/>
        <v>0</v>
      </c>
      <c r="AB307" s="45">
        <f t="shared" si="78"/>
        <v>0</v>
      </c>
      <c r="AC307" s="46">
        <f t="shared" si="78"/>
        <v>0</v>
      </c>
      <c r="AD307" s="47">
        <f t="shared" si="78"/>
        <v>0</v>
      </c>
      <c r="AE307" s="44">
        <f t="shared" si="81"/>
        <v>0</v>
      </c>
      <c r="AF307" s="45">
        <f t="shared" si="93"/>
        <v>0</v>
      </c>
      <c r="AG307" s="46">
        <f t="shared" si="83"/>
        <v>0</v>
      </c>
      <c r="AH307" s="47">
        <f t="shared" si="83"/>
        <v>0</v>
      </c>
      <c r="AI307" s="48">
        <v>8900</v>
      </c>
      <c r="AJ307" s="48">
        <f t="shared" si="84"/>
        <v>0</v>
      </c>
      <c r="AK307" s="49">
        <f t="shared" si="96"/>
        <v>0</v>
      </c>
      <c r="AL307" s="49"/>
      <c r="AM307" s="49"/>
      <c r="AN307" s="49">
        <f t="shared" si="85"/>
        <v>0</v>
      </c>
      <c r="AO307" s="50">
        <f t="shared" si="92"/>
        <v>0</v>
      </c>
      <c r="AP307" s="51">
        <f t="shared" si="86"/>
        <v>0</v>
      </c>
      <c r="AQ307" s="52">
        <f t="shared" si="87"/>
        <v>0</v>
      </c>
      <c r="AR307" s="47">
        <f t="shared" si="88"/>
        <v>0</v>
      </c>
      <c r="AS307" s="53">
        <f t="shared" si="89"/>
        <v>0</v>
      </c>
      <c r="AT307" s="49"/>
      <c r="AU307" s="49">
        <f t="shared" si="79"/>
        <v>0</v>
      </c>
      <c r="AV307" s="54">
        <f t="shared" si="80"/>
        <v>0</v>
      </c>
      <c r="AW307" s="55"/>
      <c r="AX307" s="56">
        <f t="shared" si="95"/>
        <v>0</v>
      </c>
      <c r="AY307" s="57">
        <f t="shared" si="95"/>
        <v>0</v>
      </c>
      <c r="AZ307" s="47">
        <f t="shared" si="95"/>
        <v>0</v>
      </c>
      <c r="BA307" s="53">
        <f t="shared" si="94"/>
        <v>0</v>
      </c>
      <c r="BB307" s="81">
        <f t="shared" si="90"/>
        <v>0</v>
      </c>
      <c r="BC307" s="58" t="s">
        <v>1827</v>
      </c>
    </row>
    <row r="308" spans="1:55" s="38" customFormat="1" ht="12.75" x14ac:dyDescent="0.2">
      <c r="A308" s="39">
        <f t="shared" si="91"/>
        <v>297</v>
      </c>
      <c r="B308" s="40" t="s">
        <v>1255</v>
      </c>
      <c r="C308" s="41" t="s">
        <v>1256</v>
      </c>
      <c r="D308" s="41" t="s">
        <v>56</v>
      </c>
      <c r="E308" s="41" t="s">
        <v>1845</v>
      </c>
      <c r="F308" s="41" t="s">
        <v>1135</v>
      </c>
      <c r="G308" s="41" t="s">
        <v>58</v>
      </c>
      <c r="H308" s="41" t="s">
        <v>59</v>
      </c>
      <c r="I308" s="41" t="s">
        <v>1248</v>
      </c>
      <c r="J308" s="41" t="s">
        <v>1130</v>
      </c>
      <c r="K308" s="41" t="s">
        <v>1257</v>
      </c>
      <c r="L308" s="41" t="s">
        <v>1258</v>
      </c>
      <c r="M308" s="41" t="s">
        <v>3</v>
      </c>
      <c r="N308" s="42" t="s">
        <v>51</v>
      </c>
      <c r="O308" s="41" t="s">
        <v>76</v>
      </c>
      <c r="P308" s="43">
        <v>48</v>
      </c>
      <c r="Q308" s="44">
        <v>48</v>
      </c>
      <c r="R308" s="45">
        <f>VLOOKUP(B308,'[2]School Detailed Data'!A$11:CF$440,84,FALSE)</f>
        <v>47</v>
      </c>
      <c r="S308" s="46">
        <v>47</v>
      </c>
      <c r="T308" s="47">
        <v>47</v>
      </c>
      <c r="U308" s="43">
        <v>20</v>
      </c>
      <c r="V308" s="44">
        <f>VLOOKUP(B308,'[2]School Detailed Data'!A$11:CJ$440,88,FALSE)</f>
        <v>24</v>
      </c>
      <c r="W308" s="45">
        <f>VLOOKUP(B308,'[2]Student Without BRN'!Z$2:AB$431,3,FALSE)</f>
        <v>18</v>
      </c>
      <c r="X308" s="46">
        <v>18</v>
      </c>
      <c r="Y308" s="47">
        <v>22</v>
      </c>
      <c r="Z308" s="43">
        <f t="shared" ref="Z308:AD358" si="97">P308-U308</f>
        <v>28</v>
      </c>
      <c r="AA308" s="44">
        <f t="shared" si="97"/>
        <v>24</v>
      </c>
      <c r="AB308" s="45">
        <f t="shared" si="97"/>
        <v>29</v>
      </c>
      <c r="AC308" s="46">
        <f t="shared" si="97"/>
        <v>29</v>
      </c>
      <c r="AD308" s="47">
        <f t="shared" si="97"/>
        <v>25</v>
      </c>
      <c r="AE308" s="44">
        <f t="shared" si="81"/>
        <v>-4</v>
      </c>
      <c r="AF308" s="45">
        <f t="shared" si="93"/>
        <v>1</v>
      </c>
      <c r="AG308" s="46">
        <f t="shared" si="83"/>
        <v>0</v>
      </c>
      <c r="AH308" s="47">
        <f>AC308-AD308</f>
        <v>4</v>
      </c>
      <c r="AI308" s="48">
        <v>8900</v>
      </c>
      <c r="AJ308" s="48">
        <f t="shared" si="84"/>
        <v>418300</v>
      </c>
      <c r="AK308" s="49">
        <f t="shared" si="96"/>
        <v>249200</v>
      </c>
      <c r="AL308" s="49">
        <f>VLOOKUP(B308,'[3]Tranche 1 Actual 2024'!$B$12:$S$367,18,FALSE)</f>
        <v>168210</v>
      </c>
      <c r="AM308" s="49">
        <f>VLOOKUP(B308,'[3]Tranche 2 Actual 2024'!$B$12:$U$343,20,FALSE)</f>
        <v>168210</v>
      </c>
      <c r="AN308" s="49">
        <f t="shared" si="85"/>
        <v>-87220</v>
      </c>
      <c r="AO308" s="50">
        <f t="shared" si="92"/>
        <v>-35600</v>
      </c>
      <c r="AP308" s="51">
        <f t="shared" si="86"/>
        <v>8900</v>
      </c>
      <c r="AQ308" s="52">
        <f t="shared" si="87"/>
        <v>0</v>
      </c>
      <c r="AR308" s="47">
        <f t="shared" si="88"/>
        <v>35600</v>
      </c>
      <c r="AS308" s="53">
        <f t="shared" si="89"/>
        <v>37380</v>
      </c>
      <c r="AT308" s="49"/>
      <c r="AU308" s="49">
        <f t="shared" si="79"/>
        <v>-87220</v>
      </c>
      <c r="AV308" s="54">
        <f t="shared" si="80"/>
        <v>0</v>
      </c>
      <c r="AW308" s="55"/>
      <c r="AX308" s="56">
        <f t="shared" si="95"/>
        <v>8900</v>
      </c>
      <c r="AY308" s="57">
        <f t="shared" si="95"/>
        <v>0</v>
      </c>
      <c r="AZ308" s="47">
        <f t="shared" si="95"/>
        <v>35600</v>
      </c>
      <c r="BA308" s="53">
        <f t="shared" si="94"/>
        <v>37380</v>
      </c>
      <c r="BB308" s="81">
        <f t="shared" si="90"/>
        <v>418300</v>
      </c>
      <c r="BC308" s="58" t="s">
        <v>1825</v>
      </c>
    </row>
    <row r="309" spans="1:55" s="38" customFormat="1" ht="12.75" x14ac:dyDescent="0.2">
      <c r="A309" s="39">
        <f t="shared" si="91"/>
        <v>298</v>
      </c>
      <c r="B309" s="59" t="s">
        <v>1259</v>
      </c>
      <c r="C309" s="41" t="s">
        <v>1260</v>
      </c>
      <c r="D309" s="41" t="s">
        <v>56</v>
      </c>
      <c r="E309" s="41" t="s">
        <v>1845</v>
      </c>
      <c r="F309" s="41" t="s">
        <v>1135</v>
      </c>
      <c r="G309" s="41" t="s">
        <v>58</v>
      </c>
      <c r="H309" s="41" t="s">
        <v>59</v>
      </c>
      <c r="I309" s="41" t="s">
        <v>1248</v>
      </c>
      <c r="J309" s="41" t="s">
        <v>1130</v>
      </c>
      <c r="K309" s="41" t="s">
        <v>1261</v>
      </c>
      <c r="L309" s="41" t="s">
        <v>1262</v>
      </c>
      <c r="M309" s="41" t="s">
        <v>3</v>
      </c>
      <c r="N309" s="42" t="s">
        <v>51</v>
      </c>
      <c r="O309" s="41" t="s">
        <v>52</v>
      </c>
      <c r="P309" s="43">
        <v>59</v>
      </c>
      <c r="Q309" s="44">
        <v>59</v>
      </c>
      <c r="R309" s="45">
        <f>VLOOKUP(B309,'[2]School Detailed Data'!A$11:CF$440,84,FALSE)</f>
        <v>58</v>
      </c>
      <c r="S309" s="46">
        <v>58</v>
      </c>
      <c r="T309" s="47">
        <v>58</v>
      </c>
      <c r="U309" s="43">
        <v>15</v>
      </c>
      <c r="V309" s="44">
        <f>VLOOKUP(B309,'[3]PS T3 1st New BRN'!$B$12:$S$104,18,FALSE)</f>
        <v>13</v>
      </c>
      <c r="W309" s="45">
        <f>VLOOKUP(B309,'[2]Student Without BRN'!Z$2:AB$431,3,FALSE)</f>
        <v>13</v>
      </c>
      <c r="X309" s="46">
        <v>13</v>
      </c>
      <c r="Y309" s="47">
        <v>13</v>
      </c>
      <c r="Z309" s="43">
        <f t="shared" si="97"/>
        <v>44</v>
      </c>
      <c r="AA309" s="44">
        <f t="shared" si="97"/>
        <v>46</v>
      </c>
      <c r="AB309" s="45">
        <f t="shared" si="97"/>
        <v>45</v>
      </c>
      <c r="AC309" s="46">
        <f t="shared" si="97"/>
        <v>45</v>
      </c>
      <c r="AD309" s="47">
        <f t="shared" si="97"/>
        <v>45</v>
      </c>
      <c r="AE309" s="44">
        <f t="shared" si="81"/>
        <v>2</v>
      </c>
      <c r="AF309" s="45">
        <f>AB309-AA309</f>
        <v>-1</v>
      </c>
      <c r="AG309" s="46">
        <f t="shared" si="83"/>
        <v>0</v>
      </c>
      <c r="AH309" s="47">
        <f t="shared" si="83"/>
        <v>0</v>
      </c>
      <c r="AI309" s="48">
        <v>8900</v>
      </c>
      <c r="AJ309" s="48">
        <f t="shared" si="84"/>
        <v>516200</v>
      </c>
      <c r="AK309" s="49">
        <f t="shared" si="96"/>
        <v>391600</v>
      </c>
      <c r="AL309" s="49">
        <f>VLOOKUP(B309,'[3]Tranche 1 Actual 2024'!$B$12:$S$367,18,FALSE)</f>
        <v>146850</v>
      </c>
      <c r="AM309" s="49">
        <f>VLOOKUP(B309,'[3]Tranche 2 Actual 2024'!$B$12:$U$343,20,FALSE)</f>
        <v>146850</v>
      </c>
      <c r="AN309" s="49">
        <f t="shared" si="85"/>
        <v>97900</v>
      </c>
      <c r="AO309" s="50">
        <f t="shared" si="92"/>
        <v>17800</v>
      </c>
      <c r="AP309" s="51">
        <f t="shared" si="86"/>
        <v>-8900</v>
      </c>
      <c r="AQ309" s="52">
        <f t="shared" si="87"/>
        <v>0</v>
      </c>
      <c r="AR309" s="47">
        <f t="shared" si="88"/>
        <v>0</v>
      </c>
      <c r="AS309" s="53">
        <f t="shared" si="89"/>
        <v>106800</v>
      </c>
      <c r="AT309" s="49"/>
      <c r="AU309" s="49">
        <f t="shared" si="79"/>
        <v>97900</v>
      </c>
      <c r="AV309" s="54">
        <f t="shared" si="80"/>
        <v>97900</v>
      </c>
      <c r="AW309" s="55">
        <f>IF(AO309&gt;=0,AO309,0)</f>
        <v>17800</v>
      </c>
      <c r="AX309" s="56">
        <f t="shared" si="95"/>
        <v>0</v>
      </c>
      <c r="AY309" s="57">
        <f t="shared" si="95"/>
        <v>0</v>
      </c>
      <c r="AZ309" s="47">
        <f t="shared" si="95"/>
        <v>0</v>
      </c>
      <c r="BA309" s="53">
        <f t="shared" si="94"/>
        <v>106800</v>
      </c>
      <c r="BB309" s="81">
        <f t="shared" si="90"/>
        <v>516200</v>
      </c>
      <c r="BC309" s="58" t="s">
        <v>1825</v>
      </c>
    </row>
    <row r="310" spans="1:55" s="38" customFormat="1" ht="12.75" x14ac:dyDescent="0.2">
      <c r="A310" s="39">
        <f t="shared" si="91"/>
        <v>299</v>
      </c>
      <c r="B310" s="40" t="s">
        <v>1175</v>
      </c>
      <c r="C310" s="41" t="s">
        <v>1176</v>
      </c>
      <c r="D310" s="41" t="s">
        <v>43</v>
      </c>
      <c r="E310" s="41" t="s">
        <v>1845</v>
      </c>
      <c r="F310" s="41" t="s">
        <v>1135</v>
      </c>
      <c r="G310" s="41" t="s">
        <v>58</v>
      </c>
      <c r="H310" s="41" t="s">
        <v>59</v>
      </c>
      <c r="I310" s="41" t="s">
        <v>1129</v>
      </c>
      <c r="J310" s="41" t="s">
        <v>1130</v>
      </c>
      <c r="K310" s="41" t="s">
        <v>1177</v>
      </c>
      <c r="L310" s="41" t="s">
        <v>1178</v>
      </c>
      <c r="M310" s="41" t="s">
        <v>3</v>
      </c>
      <c r="N310" s="42" t="s">
        <v>51</v>
      </c>
      <c r="O310" s="41" t="s">
        <v>76</v>
      </c>
      <c r="P310" s="43">
        <v>273</v>
      </c>
      <c r="Q310" s="44">
        <f>VLOOKUP(B310,'[2]School Detailed Data'!A$11:CF$439,84,FALSE)</f>
        <v>273</v>
      </c>
      <c r="R310" s="45">
        <f>VLOOKUP(B310,'[2]School Detailed Data'!A$11:CF$440,84,FALSE)</f>
        <v>273</v>
      </c>
      <c r="S310" s="46">
        <v>273</v>
      </c>
      <c r="T310" s="47">
        <v>273</v>
      </c>
      <c r="U310" s="43">
        <v>1</v>
      </c>
      <c r="V310" s="44">
        <f>VLOOKUP(B310,'[2]School Detailed Data'!A$11:CJ$440,88,FALSE)</f>
        <v>5</v>
      </c>
      <c r="W310" s="45">
        <f>VLOOKUP(B310,'[2]Student Without BRN'!Z$2:AB$431,3,FALSE)</f>
        <v>1</v>
      </c>
      <c r="X310" s="46">
        <v>1</v>
      </c>
      <c r="Y310" s="47">
        <v>1</v>
      </c>
      <c r="Z310" s="43">
        <f t="shared" si="97"/>
        <v>272</v>
      </c>
      <c r="AA310" s="44">
        <f t="shared" si="97"/>
        <v>268</v>
      </c>
      <c r="AB310" s="45">
        <f t="shared" si="97"/>
        <v>272</v>
      </c>
      <c r="AC310" s="46">
        <f t="shared" si="97"/>
        <v>272</v>
      </c>
      <c r="AD310" s="47">
        <f t="shared" si="97"/>
        <v>272</v>
      </c>
      <c r="AE310" s="44">
        <f t="shared" si="81"/>
        <v>-4</v>
      </c>
      <c r="AF310" s="45">
        <f t="shared" si="93"/>
        <v>0</v>
      </c>
      <c r="AG310" s="46">
        <f t="shared" si="83"/>
        <v>0</v>
      </c>
      <c r="AH310" s="47">
        <f t="shared" si="83"/>
        <v>0</v>
      </c>
      <c r="AI310" s="48">
        <v>8900</v>
      </c>
      <c r="AJ310" s="48">
        <f t="shared" si="84"/>
        <v>2429700</v>
      </c>
      <c r="AK310" s="49">
        <f t="shared" si="96"/>
        <v>2420800</v>
      </c>
      <c r="AL310" s="49">
        <f>VLOOKUP(B310,'[3]Tranche 1 Actual 2024'!$B$12:$S$367,18,FALSE)</f>
        <v>822360</v>
      </c>
      <c r="AM310" s="49">
        <f>VLOOKUP(B310,'[3]Tranche 2 Actual 2024'!$B$12:$U$343,20,FALSE)</f>
        <v>822360</v>
      </c>
      <c r="AN310" s="49">
        <f t="shared" si="85"/>
        <v>776080</v>
      </c>
      <c r="AO310" s="50">
        <f t="shared" si="92"/>
        <v>-35600</v>
      </c>
      <c r="AP310" s="51">
        <f t="shared" si="86"/>
        <v>0</v>
      </c>
      <c r="AQ310" s="52">
        <f t="shared" si="87"/>
        <v>0</v>
      </c>
      <c r="AR310" s="47">
        <f t="shared" si="88"/>
        <v>0</v>
      </c>
      <c r="AS310" s="53">
        <f t="shared" si="89"/>
        <v>8900</v>
      </c>
      <c r="AT310" s="49"/>
      <c r="AU310" s="49">
        <f t="shared" si="79"/>
        <v>776080</v>
      </c>
      <c r="AV310" s="54">
        <f t="shared" si="80"/>
        <v>776080</v>
      </c>
      <c r="AW310" s="55"/>
      <c r="AX310" s="56">
        <f t="shared" si="95"/>
        <v>0</v>
      </c>
      <c r="AY310" s="57">
        <f t="shared" si="95"/>
        <v>0</v>
      </c>
      <c r="AZ310" s="47">
        <f t="shared" si="95"/>
        <v>0</v>
      </c>
      <c r="BA310" s="53">
        <f t="shared" si="94"/>
        <v>8900</v>
      </c>
      <c r="BB310" s="81">
        <f t="shared" si="90"/>
        <v>2429700</v>
      </c>
      <c r="BC310" s="58" t="s">
        <v>1825</v>
      </c>
    </row>
    <row r="311" spans="1:55" s="38" customFormat="1" ht="12.75" x14ac:dyDescent="0.2">
      <c r="A311" s="39">
        <f t="shared" si="91"/>
        <v>300</v>
      </c>
      <c r="B311" s="40" t="s">
        <v>1330</v>
      </c>
      <c r="C311" s="41" t="s">
        <v>1331</v>
      </c>
      <c r="D311" s="41" t="s">
        <v>56</v>
      </c>
      <c r="E311" s="41" t="s">
        <v>1833</v>
      </c>
      <c r="F311" s="41" t="s">
        <v>179</v>
      </c>
      <c r="G311" s="41" t="s">
        <v>45</v>
      </c>
      <c r="H311" s="41" t="s">
        <v>46</v>
      </c>
      <c r="I311" s="41" t="s">
        <v>1129</v>
      </c>
      <c r="J311" s="41" t="s">
        <v>1130</v>
      </c>
      <c r="K311" s="41" t="s">
        <v>1332</v>
      </c>
      <c r="L311" s="41" t="s">
        <v>1333</v>
      </c>
      <c r="M311" s="41" t="s">
        <v>3</v>
      </c>
      <c r="N311" s="42" t="s">
        <v>51</v>
      </c>
      <c r="O311" s="41" t="s">
        <v>52</v>
      </c>
      <c r="P311" s="43">
        <v>383</v>
      </c>
      <c r="Q311" s="44">
        <f>VLOOKUP(B311,'[2]School Detailed Data'!A$11:CF$439,84,FALSE)</f>
        <v>382</v>
      </c>
      <c r="R311" s="45">
        <f>VLOOKUP(B311,'[2]School Detailed Data'!A$11:CF$440,84,FALSE)</f>
        <v>382</v>
      </c>
      <c r="S311" s="46">
        <v>388</v>
      </c>
      <c r="T311" s="47">
        <v>388</v>
      </c>
      <c r="U311" s="43">
        <v>5</v>
      </c>
      <c r="V311" s="44">
        <f>VLOOKUP(B311,'[2]School Detailed Data'!A$11:CJ$440,88,FALSE)</f>
        <v>24</v>
      </c>
      <c r="W311" s="45">
        <f>VLOOKUP(B311,'[2]Student Without BRN'!Z$2:AB$431,3,FALSE)</f>
        <v>5</v>
      </c>
      <c r="X311" s="46">
        <v>6</v>
      </c>
      <c r="Y311" s="47">
        <v>6</v>
      </c>
      <c r="Z311" s="43">
        <f t="shared" si="97"/>
        <v>378</v>
      </c>
      <c r="AA311" s="44">
        <f t="shared" si="97"/>
        <v>358</v>
      </c>
      <c r="AB311" s="45">
        <f t="shared" si="97"/>
        <v>377</v>
      </c>
      <c r="AC311" s="46">
        <f t="shared" si="97"/>
        <v>382</v>
      </c>
      <c r="AD311" s="47">
        <f t="shared" si="97"/>
        <v>382</v>
      </c>
      <c r="AE311" s="44">
        <f t="shared" si="81"/>
        <v>-20</v>
      </c>
      <c r="AF311" s="45">
        <f t="shared" si="93"/>
        <v>-1</v>
      </c>
      <c r="AG311" s="46">
        <f>AC311-Z311</f>
        <v>4</v>
      </c>
      <c r="AH311" s="47">
        <f t="shared" si="83"/>
        <v>0</v>
      </c>
      <c r="AI311" s="48">
        <v>8900</v>
      </c>
      <c r="AJ311" s="48">
        <f t="shared" si="84"/>
        <v>3453200</v>
      </c>
      <c r="AK311" s="49">
        <f t="shared" si="96"/>
        <v>3364200</v>
      </c>
      <c r="AL311" s="49">
        <f>VLOOKUP(B311,'[3]Tranche 1 Actual 2024'!$B$12:$S$367,18,FALSE)</f>
        <v>1014600</v>
      </c>
      <c r="AM311" s="49">
        <f>VLOOKUP(B311,'[3]Tranche 2 Actual 2024'!$B$12:$U$343,20,FALSE)</f>
        <v>1014600</v>
      </c>
      <c r="AN311" s="49">
        <f t="shared" si="85"/>
        <v>1335000</v>
      </c>
      <c r="AO311" s="50">
        <f t="shared" si="92"/>
        <v>-178000</v>
      </c>
      <c r="AP311" s="51">
        <f t="shared" si="86"/>
        <v>-8900</v>
      </c>
      <c r="AQ311" s="52">
        <f t="shared" si="87"/>
        <v>35600</v>
      </c>
      <c r="AR311" s="47">
        <f t="shared" si="88"/>
        <v>0</v>
      </c>
      <c r="AS311" s="53">
        <f t="shared" si="89"/>
        <v>53400</v>
      </c>
      <c r="AT311" s="49"/>
      <c r="AU311" s="49">
        <f t="shared" si="79"/>
        <v>1335000</v>
      </c>
      <c r="AV311" s="54">
        <f t="shared" si="80"/>
        <v>1335000</v>
      </c>
      <c r="AW311" s="55"/>
      <c r="AX311" s="56">
        <f t="shared" si="95"/>
        <v>0</v>
      </c>
      <c r="AY311" s="57">
        <f t="shared" si="95"/>
        <v>35600</v>
      </c>
      <c r="AZ311" s="47">
        <f t="shared" si="95"/>
        <v>0</v>
      </c>
      <c r="BA311" s="53">
        <f t="shared" si="94"/>
        <v>53400</v>
      </c>
      <c r="BB311" s="81">
        <f t="shared" si="90"/>
        <v>3453200</v>
      </c>
      <c r="BC311" s="58" t="s">
        <v>1825</v>
      </c>
    </row>
    <row r="312" spans="1:55" s="38" customFormat="1" ht="12.75" x14ac:dyDescent="0.2">
      <c r="A312" s="39">
        <f t="shared" si="91"/>
        <v>301</v>
      </c>
      <c r="B312" s="59" t="s">
        <v>1196</v>
      </c>
      <c r="C312" s="41" t="s">
        <v>1197</v>
      </c>
      <c r="D312" s="41" t="s">
        <v>43</v>
      </c>
      <c r="E312" s="41" t="s">
        <v>1845</v>
      </c>
      <c r="F312" s="41" t="s">
        <v>1135</v>
      </c>
      <c r="G312" s="41" t="s">
        <v>58</v>
      </c>
      <c r="H312" s="41" t="s">
        <v>59</v>
      </c>
      <c r="I312" s="41" t="s">
        <v>1181</v>
      </c>
      <c r="J312" s="41" t="s">
        <v>1130</v>
      </c>
      <c r="K312" s="41" t="s">
        <v>1198</v>
      </c>
      <c r="L312" s="41" t="s">
        <v>1199</v>
      </c>
      <c r="M312" s="41" t="s">
        <v>3</v>
      </c>
      <c r="N312" s="42" t="s">
        <v>51</v>
      </c>
      <c r="O312" s="41" t="s">
        <v>52</v>
      </c>
      <c r="P312" s="43">
        <v>97</v>
      </c>
      <c r="Q312" s="44">
        <v>97</v>
      </c>
      <c r="R312" s="45">
        <f>VLOOKUP(B312,'[2]School Detailed Data'!A$11:CF$440,84,FALSE)</f>
        <v>97</v>
      </c>
      <c r="S312" s="46">
        <v>97</v>
      </c>
      <c r="T312" s="47">
        <v>97</v>
      </c>
      <c r="U312" s="43">
        <v>35</v>
      </c>
      <c r="V312" s="44">
        <f>VLOOKUP(B312,'[3]PS T3 1st New BRN'!$B$12:$S$104,18,FALSE)</f>
        <v>34</v>
      </c>
      <c r="W312" s="45">
        <f>VLOOKUP(B312,'[2]Student Without BRN'!Z$2:AB$431,3,FALSE)</f>
        <v>34</v>
      </c>
      <c r="X312" s="46">
        <v>34</v>
      </c>
      <c r="Y312" s="47">
        <v>34</v>
      </c>
      <c r="Z312" s="43">
        <f t="shared" si="97"/>
        <v>62</v>
      </c>
      <c r="AA312" s="44">
        <f t="shared" si="97"/>
        <v>63</v>
      </c>
      <c r="AB312" s="45">
        <f t="shared" si="97"/>
        <v>63</v>
      </c>
      <c r="AC312" s="46">
        <f t="shared" si="97"/>
        <v>63</v>
      </c>
      <c r="AD312" s="47">
        <f t="shared" si="97"/>
        <v>63</v>
      </c>
      <c r="AE312" s="44">
        <f t="shared" si="81"/>
        <v>1</v>
      </c>
      <c r="AF312" s="45">
        <f>AB312-AA312</f>
        <v>0</v>
      </c>
      <c r="AG312" s="46">
        <f t="shared" si="83"/>
        <v>0</v>
      </c>
      <c r="AH312" s="47">
        <f t="shared" si="83"/>
        <v>0</v>
      </c>
      <c r="AI312" s="48">
        <v>8900</v>
      </c>
      <c r="AJ312" s="48">
        <f t="shared" si="84"/>
        <v>863300</v>
      </c>
      <c r="AK312" s="49">
        <f t="shared" si="96"/>
        <v>551800</v>
      </c>
      <c r="AL312" s="49">
        <f>VLOOKUP(B312,'[3]Tranche 1 Actual 2024'!$B$12:$S$367,18,FALSE)</f>
        <v>269670</v>
      </c>
      <c r="AM312" s="49">
        <f>VLOOKUP(B312,'[3]Tranche 2 Actual 2024'!$B$12:$U$343,20,FALSE)</f>
        <v>269670</v>
      </c>
      <c r="AN312" s="49">
        <f t="shared" si="85"/>
        <v>12460</v>
      </c>
      <c r="AO312" s="50">
        <f t="shared" si="92"/>
        <v>8900</v>
      </c>
      <c r="AP312" s="51">
        <f t="shared" si="86"/>
        <v>0</v>
      </c>
      <c r="AQ312" s="52">
        <f t="shared" si="87"/>
        <v>0</v>
      </c>
      <c r="AR312" s="47">
        <f t="shared" si="88"/>
        <v>0</v>
      </c>
      <c r="AS312" s="53">
        <f t="shared" si="89"/>
        <v>302600</v>
      </c>
      <c r="AT312" s="49"/>
      <c r="AU312" s="49">
        <f t="shared" si="79"/>
        <v>12460</v>
      </c>
      <c r="AV312" s="54">
        <f t="shared" si="80"/>
        <v>12460</v>
      </c>
      <c r="AW312" s="55">
        <f>IF(AO312&gt;=0,AO312,0)</f>
        <v>8900</v>
      </c>
      <c r="AX312" s="56">
        <f t="shared" si="95"/>
        <v>0</v>
      </c>
      <c r="AY312" s="57">
        <f t="shared" si="95"/>
        <v>0</v>
      </c>
      <c r="AZ312" s="47">
        <f t="shared" si="95"/>
        <v>0</v>
      </c>
      <c r="BA312" s="53">
        <f t="shared" si="94"/>
        <v>302600</v>
      </c>
      <c r="BB312" s="81">
        <f t="shared" si="90"/>
        <v>863300</v>
      </c>
      <c r="BC312" s="58" t="s">
        <v>1825</v>
      </c>
    </row>
    <row r="313" spans="1:55" s="38" customFormat="1" ht="12.75" x14ac:dyDescent="0.2">
      <c r="A313" s="39">
        <f t="shared" si="91"/>
        <v>302</v>
      </c>
      <c r="B313" s="59" t="s">
        <v>1334</v>
      </c>
      <c r="C313" s="41" t="s">
        <v>1335</v>
      </c>
      <c r="D313" s="41" t="s">
        <v>43</v>
      </c>
      <c r="E313" s="41" t="s">
        <v>1845</v>
      </c>
      <c r="F313" s="41" t="s">
        <v>1135</v>
      </c>
      <c r="G313" s="41" t="s">
        <v>58</v>
      </c>
      <c r="H313" s="41" t="s">
        <v>59</v>
      </c>
      <c r="I313" s="41" t="s">
        <v>1336</v>
      </c>
      <c r="J313" s="41" t="s">
        <v>1130</v>
      </c>
      <c r="K313" s="41" t="s">
        <v>1337</v>
      </c>
      <c r="L313" s="41" t="s">
        <v>1338</v>
      </c>
      <c r="M313" s="41" t="s">
        <v>3</v>
      </c>
      <c r="N313" s="42" t="s">
        <v>51</v>
      </c>
      <c r="O313" s="41" t="s">
        <v>52</v>
      </c>
      <c r="P313" s="43">
        <v>76</v>
      </c>
      <c r="Q313" s="44">
        <f>VLOOKUP(B313,'[2]School Detailed Data'!A$11:CF$439,84,FALSE)</f>
        <v>76</v>
      </c>
      <c r="R313" s="45">
        <f>VLOOKUP(B313,'[2]School Detailed Data'!A$11:CF$440,84,FALSE)</f>
        <v>76</v>
      </c>
      <c r="S313" s="46">
        <v>76</v>
      </c>
      <c r="T313" s="47">
        <v>76</v>
      </c>
      <c r="U313" s="43">
        <v>5</v>
      </c>
      <c r="V313" s="44">
        <f>VLOOKUP(B313,'[2]School Detailed Data'!A$11:CJ$440,88,FALSE)</f>
        <v>9</v>
      </c>
      <c r="W313" s="45">
        <f>VLOOKUP(B313,'[2]Student Without BRN'!Z$2:AB$431,3,FALSE)</f>
        <v>5</v>
      </c>
      <c r="X313" s="46">
        <v>5</v>
      </c>
      <c r="Y313" s="47">
        <v>5</v>
      </c>
      <c r="Z313" s="43">
        <f t="shared" si="97"/>
        <v>71</v>
      </c>
      <c r="AA313" s="44">
        <f t="shared" si="97"/>
        <v>67</v>
      </c>
      <c r="AB313" s="45">
        <f t="shared" si="97"/>
        <v>71</v>
      </c>
      <c r="AC313" s="46">
        <f t="shared" si="97"/>
        <v>71</v>
      </c>
      <c r="AD313" s="47">
        <f t="shared" si="97"/>
        <v>71</v>
      </c>
      <c r="AE313" s="44">
        <f t="shared" si="81"/>
        <v>-4</v>
      </c>
      <c r="AF313" s="45">
        <f>AB313-Z313</f>
        <v>0</v>
      </c>
      <c r="AG313" s="46">
        <f t="shared" si="83"/>
        <v>0</v>
      </c>
      <c r="AH313" s="47">
        <f t="shared" si="83"/>
        <v>0</v>
      </c>
      <c r="AI313" s="48">
        <v>8900</v>
      </c>
      <c r="AJ313" s="48">
        <f t="shared" si="84"/>
        <v>676400</v>
      </c>
      <c r="AK313" s="49">
        <f t="shared" si="96"/>
        <v>631900</v>
      </c>
      <c r="AL313" s="49">
        <f>VLOOKUP(B313,'[3]Tranche 1 Actual 2024'!$B$12:$S$367,18,FALSE)</f>
        <v>221610</v>
      </c>
      <c r="AM313" s="49">
        <f>VLOOKUP(B313,'[3]Tranche 2 Actual 2024'!$B$12:$U$343,20,FALSE)</f>
        <v>221610</v>
      </c>
      <c r="AN313" s="49">
        <f t="shared" si="85"/>
        <v>188680</v>
      </c>
      <c r="AO313" s="50">
        <f t="shared" si="92"/>
        <v>-35600</v>
      </c>
      <c r="AP313" s="51">
        <f t="shared" si="86"/>
        <v>0</v>
      </c>
      <c r="AQ313" s="52">
        <f t="shared" si="87"/>
        <v>0</v>
      </c>
      <c r="AR313" s="47">
        <f t="shared" si="88"/>
        <v>0</v>
      </c>
      <c r="AS313" s="53">
        <f t="shared" si="89"/>
        <v>44500</v>
      </c>
      <c r="AT313" s="49"/>
      <c r="AU313" s="49">
        <f t="shared" si="79"/>
        <v>188680</v>
      </c>
      <c r="AV313" s="54">
        <f t="shared" si="80"/>
        <v>188680</v>
      </c>
      <c r="AW313" s="55"/>
      <c r="AX313" s="56">
        <f t="shared" si="95"/>
        <v>0</v>
      </c>
      <c r="AY313" s="57">
        <f t="shared" si="95"/>
        <v>0</v>
      </c>
      <c r="AZ313" s="47">
        <f t="shared" si="95"/>
        <v>0</v>
      </c>
      <c r="BA313" s="53">
        <f t="shared" si="94"/>
        <v>44500</v>
      </c>
      <c r="BB313" s="81">
        <f t="shared" si="90"/>
        <v>676400</v>
      </c>
      <c r="BC313" s="58" t="s">
        <v>1825</v>
      </c>
    </row>
    <row r="314" spans="1:55" s="38" customFormat="1" ht="12.75" x14ac:dyDescent="0.2">
      <c r="A314" s="39">
        <f t="shared" si="91"/>
        <v>303</v>
      </c>
      <c r="B314" s="59" t="s">
        <v>1200</v>
      </c>
      <c r="C314" s="41" t="s">
        <v>1201</v>
      </c>
      <c r="D314" s="41" t="s">
        <v>56</v>
      </c>
      <c r="E314" s="41" t="s">
        <v>1845</v>
      </c>
      <c r="F314" s="41" t="s">
        <v>1135</v>
      </c>
      <c r="G314" s="41" t="s">
        <v>58</v>
      </c>
      <c r="H314" s="41" t="s">
        <v>59</v>
      </c>
      <c r="I314" s="41" t="s">
        <v>1181</v>
      </c>
      <c r="J314" s="41" t="s">
        <v>1130</v>
      </c>
      <c r="K314" s="41" t="s">
        <v>1202</v>
      </c>
      <c r="L314" s="41" t="s">
        <v>1203</v>
      </c>
      <c r="M314" s="41" t="s">
        <v>3</v>
      </c>
      <c r="N314" s="42" t="s">
        <v>51</v>
      </c>
      <c r="O314" s="41" t="s">
        <v>52</v>
      </c>
      <c r="P314" s="43">
        <v>51</v>
      </c>
      <c r="Q314" s="44">
        <v>51</v>
      </c>
      <c r="R314" s="45">
        <f>VLOOKUP(B314,'[2]School Detailed Data'!A$11:CF$440,84,FALSE)</f>
        <v>50</v>
      </c>
      <c r="S314" s="46">
        <v>50</v>
      </c>
      <c r="T314" s="47">
        <v>50</v>
      </c>
      <c r="U314" s="43">
        <v>20</v>
      </c>
      <c r="V314" s="44">
        <f>VLOOKUP(B314,'[3]PS T3 1st New BRN'!$B$12:$S$104,18,FALSE)</f>
        <v>19</v>
      </c>
      <c r="W314" s="45">
        <f>VLOOKUP(B314,'[2]Student Without BRN'!Z$2:AB$431,3,FALSE)</f>
        <v>19</v>
      </c>
      <c r="X314" s="46">
        <v>19</v>
      </c>
      <c r="Y314" s="47">
        <v>19</v>
      </c>
      <c r="Z314" s="43">
        <f t="shared" si="97"/>
        <v>31</v>
      </c>
      <c r="AA314" s="44">
        <f t="shared" si="97"/>
        <v>32</v>
      </c>
      <c r="AB314" s="45">
        <f t="shared" si="97"/>
        <v>31</v>
      </c>
      <c r="AC314" s="46">
        <f t="shared" si="97"/>
        <v>31</v>
      </c>
      <c r="AD314" s="47">
        <f t="shared" si="97"/>
        <v>31</v>
      </c>
      <c r="AE314" s="44">
        <f t="shared" si="81"/>
        <v>1</v>
      </c>
      <c r="AF314" s="45">
        <f>AB314-AA314</f>
        <v>-1</v>
      </c>
      <c r="AG314" s="46">
        <f t="shared" si="83"/>
        <v>0</v>
      </c>
      <c r="AH314" s="47">
        <f t="shared" si="83"/>
        <v>0</v>
      </c>
      <c r="AI314" s="48">
        <v>8900</v>
      </c>
      <c r="AJ314" s="48">
        <f t="shared" si="84"/>
        <v>445000</v>
      </c>
      <c r="AK314" s="49">
        <f t="shared" si="96"/>
        <v>275900</v>
      </c>
      <c r="AL314" s="49">
        <f>VLOOKUP(B314,'[3]Tranche 1 Actual 2024'!$B$12:$S$367,18,FALSE)</f>
        <v>122820</v>
      </c>
      <c r="AM314" s="49">
        <f>VLOOKUP(B314,'[3]Tranche 2 Actual 2024'!$B$12:$U$343,20,FALSE)</f>
        <v>122820</v>
      </c>
      <c r="AN314" s="49">
        <f t="shared" si="85"/>
        <v>30260</v>
      </c>
      <c r="AO314" s="50">
        <f t="shared" si="92"/>
        <v>8900</v>
      </c>
      <c r="AP314" s="51">
        <f t="shared" si="86"/>
        <v>-8900</v>
      </c>
      <c r="AQ314" s="52">
        <f t="shared" si="87"/>
        <v>0</v>
      </c>
      <c r="AR314" s="47">
        <f t="shared" si="88"/>
        <v>0</v>
      </c>
      <c r="AS314" s="53">
        <f t="shared" si="89"/>
        <v>160200</v>
      </c>
      <c r="AT314" s="49"/>
      <c r="AU314" s="49">
        <f t="shared" si="79"/>
        <v>30260</v>
      </c>
      <c r="AV314" s="54">
        <f t="shared" si="80"/>
        <v>30260</v>
      </c>
      <c r="AW314" s="55">
        <f>IF(AO314&gt;=0,AO314,0)</f>
        <v>8900</v>
      </c>
      <c r="AX314" s="56">
        <f t="shared" si="95"/>
        <v>0</v>
      </c>
      <c r="AY314" s="57">
        <f t="shared" si="95"/>
        <v>0</v>
      </c>
      <c r="AZ314" s="47">
        <f t="shared" si="95"/>
        <v>0</v>
      </c>
      <c r="BA314" s="53">
        <f t="shared" si="94"/>
        <v>160200</v>
      </c>
      <c r="BB314" s="81">
        <f t="shared" si="90"/>
        <v>445000</v>
      </c>
      <c r="BC314" s="58" t="s">
        <v>1825</v>
      </c>
    </row>
    <row r="315" spans="1:55" s="38" customFormat="1" ht="12.75" x14ac:dyDescent="0.2">
      <c r="A315" s="39">
        <f t="shared" si="91"/>
        <v>304</v>
      </c>
      <c r="B315" s="40" t="s">
        <v>1339</v>
      </c>
      <c r="C315" s="41" t="s">
        <v>1340</v>
      </c>
      <c r="D315" s="41" t="s">
        <v>56</v>
      </c>
      <c r="E315" s="41" t="s">
        <v>1833</v>
      </c>
      <c r="F315" s="41" t="s">
        <v>179</v>
      </c>
      <c r="G315" s="41" t="s">
        <v>45</v>
      </c>
      <c r="H315" s="41" t="s">
        <v>46</v>
      </c>
      <c r="I315" s="41" t="s">
        <v>1129</v>
      </c>
      <c r="J315" s="41" t="s">
        <v>1130</v>
      </c>
      <c r="K315" s="41" t="s">
        <v>1341</v>
      </c>
      <c r="L315" s="41" t="s">
        <v>1342</v>
      </c>
      <c r="M315" s="41" t="s">
        <v>3</v>
      </c>
      <c r="N315" s="42" t="s">
        <v>51</v>
      </c>
      <c r="O315" s="41" t="s">
        <v>52</v>
      </c>
      <c r="P315" s="43">
        <v>105</v>
      </c>
      <c r="Q315" s="44">
        <f>VLOOKUP(B315,'[2]School Detailed Data'!A$11:CF$439,84,FALSE)</f>
        <v>105</v>
      </c>
      <c r="R315" s="45">
        <f>VLOOKUP(B315,'[2]School Detailed Data'!A$11:CF$440,84,FALSE)</f>
        <v>105</v>
      </c>
      <c r="S315" s="46">
        <v>105</v>
      </c>
      <c r="T315" s="47">
        <v>105</v>
      </c>
      <c r="U315" s="43">
        <v>0</v>
      </c>
      <c r="V315" s="44">
        <f>VLOOKUP(B315,'[2]School Detailed Data'!A$11:CJ$440,88,FALSE)</f>
        <v>7</v>
      </c>
      <c r="W315" s="45">
        <f>VLOOKUP(B315,'[2]Student Without BRN'!Z$2:AB$431,3,FALSE)</f>
        <v>0</v>
      </c>
      <c r="X315" s="46">
        <v>0</v>
      </c>
      <c r="Y315" s="47">
        <v>0</v>
      </c>
      <c r="Z315" s="43">
        <f t="shared" si="97"/>
        <v>105</v>
      </c>
      <c r="AA315" s="44">
        <f t="shared" si="97"/>
        <v>98</v>
      </c>
      <c r="AB315" s="45">
        <f t="shared" si="97"/>
        <v>105</v>
      </c>
      <c r="AC315" s="46">
        <f t="shared" si="97"/>
        <v>105</v>
      </c>
      <c r="AD315" s="47">
        <f t="shared" si="97"/>
        <v>105</v>
      </c>
      <c r="AE315" s="44">
        <f t="shared" si="81"/>
        <v>-7</v>
      </c>
      <c r="AF315" s="45">
        <f>AB315-Z315</f>
        <v>0</v>
      </c>
      <c r="AG315" s="46">
        <f t="shared" si="83"/>
        <v>0</v>
      </c>
      <c r="AH315" s="47">
        <f t="shared" si="83"/>
        <v>0</v>
      </c>
      <c r="AI315" s="48">
        <v>8900</v>
      </c>
      <c r="AJ315" s="48">
        <f t="shared" si="84"/>
        <v>934500</v>
      </c>
      <c r="AK315" s="49">
        <f t="shared" si="96"/>
        <v>934500</v>
      </c>
      <c r="AL315" s="49">
        <f>VLOOKUP(B315,'[3]Tranche 1 Actual 2024'!$B$12:$S$367,18,FALSE)</f>
        <v>264330</v>
      </c>
      <c r="AM315" s="49">
        <f>VLOOKUP(B315,'[3]Tranche 2 Actual 2024'!$B$12:$U$343,20,FALSE)</f>
        <v>264330</v>
      </c>
      <c r="AN315" s="49">
        <f t="shared" si="85"/>
        <v>405840</v>
      </c>
      <c r="AO315" s="50">
        <f t="shared" si="92"/>
        <v>-62300</v>
      </c>
      <c r="AP315" s="51">
        <f t="shared" si="86"/>
        <v>0</v>
      </c>
      <c r="AQ315" s="52">
        <f t="shared" si="87"/>
        <v>0</v>
      </c>
      <c r="AR315" s="47">
        <f t="shared" si="88"/>
        <v>0</v>
      </c>
      <c r="AS315" s="53">
        <f t="shared" si="89"/>
        <v>0</v>
      </c>
      <c r="AT315" s="49"/>
      <c r="AU315" s="49">
        <f t="shared" si="79"/>
        <v>405840</v>
      </c>
      <c r="AV315" s="54">
        <f t="shared" si="80"/>
        <v>405840</v>
      </c>
      <c r="AW315" s="55"/>
      <c r="AX315" s="56">
        <f t="shared" si="95"/>
        <v>0</v>
      </c>
      <c r="AY315" s="57">
        <f t="shared" si="95"/>
        <v>0</v>
      </c>
      <c r="AZ315" s="47">
        <f t="shared" si="95"/>
        <v>0</v>
      </c>
      <c r="BA315" s="53">
        <f t="shared" si="94"/>
        <v>0</v>
      </c>
      <c r="BB315" s="81">
        <f t="shared" si="90"/>
        <v>934500</v>
      </c>
      <c r="BC315" s="58" t="s">
        <v>1825</v>
      </c>
    </row>
    <row r="316" spans="1:55" s="38" customFormat="1" ht="12.75" x14ac:dyDescent="0.2">
      <c r="A316" s="39">
        <f t="shared" si="91"/>
        <v>305</v>
      </c>
      <c r="B316" s="59" t="s">
        <v>1220</v>
      </c>
      <c r="C316" s="41" t="s">
        <v>1221</v>
      </c>
      <c r="D316" s="41" t="s">
        <v>43</v>
      </c>
      <c r="E316" s="41" t="s">
        <v>1845</v>
      </c>
      <c r="F316" s="41" t="s">
        <v>1135</v>
      </c>
      <c r="G316" s="41" t="s">
        <v>58</v>
      </c>
      <c r="H316" s="41" t="s">
        <v>59</v>
      </c>
      <c r="I316" s="41" t="s">
        <v>1181</v>
      </c>
      <c r="J316" s="41" t="s">
        <v>1130</v>
      </c>
      <c r="K316" s="41" t="s">
        <v>1222</v>
      </c>
      <c r="L316" s="41" t="s">
        <v>1223</v>
      </c>
      <c r="M316" s="41" t="s">
        <v>3</v>
      </c>
      <c r="N316" s="42" t="s">
        <v>51</v>
      </c>
      <c r="O316" s="41" t="s">
        <v>52</v>
      </c>
      <c r="P316" s="43">
        <v>164</v>
      </c>
      <c r="Q316" s="44">
        <v>164</v>
      </c>
      <c r="R316" s="45">
        <f>VLOOKUP(B316,'[2]School Detailed Data'!A$11:CF$440,84,FALSE)</f>
        <v>164</v>
      </c>
      <c r="S316" s="46">
        <v>163</v>
      </c>
      <c r="T316" s="47">
        <v>163</v>
      </c>
      <c r="U316" s="43">
        <v>70</v>
      </c>
      <c r="V316" s="44">
        <f>VLOOKUP(B316,'[3]PS T3 1st New BRN'!$B$12:$S$104,18,FALSE)</f>
        <v>61</v>
      </c>
      <c r="W316" s="45">
        <f>VLOOKUP(B316,'[2]Student Without BRN'!Z$2:AB$431,3,FALSE)</f>
        <v>61</v>
      </c>
      <c r="X316" s="46">
        <v>61</v>
      </c>
      <c r="Y316" s="47">
        <v>61</v>
      </c>
      <c r="Z316" s="43">
        <f t="shared" si="97"/>
        <v>94</v>
      </c>
      <c r="AA316" s="44">
        <f t="shared" si="97"/>
        <v>103</v>
      </c>
      <c r="AB316" s="45">
        <f t="shared" si="97"/>
        <v>103</v>
      </c>
      <c r="AC316" s="46">
        <f t="shared" si="97"/>
        <v>102</v>
      </c>
      <c r="AD316" s="47">
        <f t="shared" si="97"/>
        <v>102</v>
      </c>
      <c r="AE316" s="44">
        <f t="shared" si="81"/>
        <v>9</v>
      </c>
      <c r="AF316" s="45">
        <f>AB316-AA316</f>
        <v>0</v>
      </c>
      <c r="AG316" s="46">
        <f t="shared" si="83"/>
        <v>-1</v>
      </c>
      <c r="AH316" s="47">
        <f t="shared" si="83"/>
        <v>0</v>
      </c>
      <c r="AI316" s="48">
        <v>8900</v>
      </c>
      <c r="AJ316" s="48">
        <f t="shared" si="84"/>
        <v>1450700</v>
      </c>
      <c r="AK316" s="49">
        <f t="shared" si="96"/>
        <v>836600</v>
      </c>
      <c r="AL316" s="49">
        <f>VLOOKUP(B316,'[3]Tranche 1 Actual 2024'!$B$12:$S$367,18,FALSE)</f>
        <v>451230</v>
      </c>
      <c r="AM316" s="49">
        <f>VLOOKUP(B316,'[3]Tranche 2 Actual 2024'!$B$12:$U$343,20,FALSE)</f>
        <v>451230</v>
      </c>
      <c r="AN316" s="49">
        <f t="shared" si="85"/>
        <v>-65860</v>
      </c>
      <c r="AO316" s="50">
        <f t="shared" si="92"/>
        <v>80100</v>
      </c>
      <c r="AP316" s="51">
        <f t="shared" si="86"/>
        <v>0</v>
      </c>
      <c r="AQ316" s="52">
        <f t="shared" si="87"/>
        <v>-8900</v>
      </c>
      <c r="AR316" s="47">
        <f t="shared" si="88"/>
        <v>0</v>
      </c>
      <c r="AS316" s="53">
        <f t="shared" si="89"/>
        <v>534000</v>
      </c>
      <c r="AT316" s="49"/>
      <c r="AU316" s="49">
        <f t="shared" si="79"/>
        <v>-65860</v>
      </c>
      <c r="AV316" s="54">
        <f t="shared" si="80"/>
        <v>0</v>
      </c>
      <c r="AW316" s="55">
        <f>AN316+AO316</f>
        <v>14240</v>
      </c>
      <c r="AX316" s="56">
        <f t="shared" si="95"/>
        <v>0</v>
      </c>
      <c r="AY316" s="57">
        <f t="shared" si="95"/>
        <v>0</v>
      </c>
      <c r="AZ316" s="47">
        <f t="shared" si="95"/>
        <v>0</v>
      </c>
      <c r="BA316" s="53">
        <f t="shared" si="94"/>
        <v>534000</v>
      </c>
      <c r="BB316" s="81">
        <f t="shared" si="90"/>
        <v>1450700</v>
      </c>
      <c r="BC316" s="58" t="s">
        <v>1825</v>
      </c>
    </row>
    <row r="317" spans="1:55" s="38" customFormat="1" ht="12.75" x14ac:dyDescent="0.2">
      <c r="A317" s="39">
        <f t="shared" si="91"/>
        <v>306</v>
      </c>
      <c r="B317" s="59" t="s">
        <v>1204</v>
      </c>
      <c r="C317" s="41" t="s">
        <v>1205</v>
      </c>
      <c r="D317" s="41" t="s">
        <v>43</v>
      </c>
      <c r="E317" s="41" t="s">
        <v>1845</v>
      </c>
      <c r="F317" s="41" t="s">
        <v>1135</v>
      </c>
      <c r="G317" s="41" t="s">
        <v>58</v>
      </c>
      <c r="H317" s="41" t="s">
        <v>59</v>
      </c>
      <c r="I317" s="41" t="s">
        <v>1181</v>
      </c>
      <c r="J317" s="41" t="s">
        <v>1130</v>
      </c>
      <c r="K317" s="41" t="s">
        <v>1206</v>
      </c>
      <c r="L317" s="41" t="s">
        <v>1207</v>
      </c>
      <c r="M317" s="41" t="s">
        <v>3</v>
      </c>
      <c r="N317" s="42" t="s">
        <v>51</v>
      </c>
      <c r="O317" s="41" t="s">
        <v>52</v>
      </c>
      <c r="P317" s="43">
        <v>89</v>
      </c>
      <c r="Q317" s="44">
        <f>VLOOKUP(B317,'[2]School Detailed Data'!A$11:CF$439,84,FALSE)</f>
        <v>89</v>
      </c>
      <c r="R317" s="45">
        <f>VLOOKUP(B317,'[2]School Detailed Data'!A$11:CF$440,84,FALSE)</f>
        <v>89</v>
      </c>
      <c r="S317" s="46">
        <v>89</v>
      </c>
      <c r="T317" s="47">
        <v>89</v>
      </c>
      <c r="U317" s="43">
        <v>44</v>
      </c>
      <c r="V317" s="44">
        <f>VLOOKUP(B317,'[2]School Detailed Data'!A$11:CJ$440,88,FALSE)</f>
        <v>51</v>
      </c>
      <c r="W317" s="45">
        <f>VLOOKUP(B317,'[2]Student Without BRN'!Z$2:AB$431,3,FALSE)</f>
        <v>44</v>
      </c>
      <c r="X317" s="46">
        <v>44</v>
      </c>
      <c r="Y317" s="47">
        <v>44</v>
      </c>
      <c r="Z317" s="43">
        <f t="shared" si="97"/>
        <v>45</v>
      </c>
      <c r="AA317" s="44">
        <f t="shared" si="97"/>
        <v>38</v>
      </c>
      <c r="AB317" s="45">
        <f t="shared" si="97"/>
        <v>45</v>
      </c>
      <c r="AC317" s="46">
        <f t="shared" si="97"/>
        <v>45</v>
      </c>
      <c r="AD317" s="47">
        <f t="shared" si="97"/>
        <v>45</v>
      </c>
      <c r="AE317" s="44">
        <f t="shared" si="81"/>
        <v>-7</v>
      </c>
      <c r="AF317" s="45">
        <f t="shared" si="93"/>
        <v>0</v>
      </c>
      <c r="AG317" s="46">
        <f t="shared" si="83"/>
        <v>0</v>
      </c>
      <c r="AH317" s="47">
        <f t="shared" si="83"/>
        <v>0</v>
      </c>
      <c r="AI317" s="48">
        <v>8900</v>
      </c>
      <c r="AJ317" s="48">
        <f t="shared" si="84"/>
        <v>792100</v>
      </c>
      <c r="AK317" s="49">
        <f t="shared" si="96"/>
        <v>400500</v>
      </c>
      <c r="AL317" s="49">
        <f>VLOOKUP(B317,'[3]Tranche 1 Actual 2024'!$B$12:$S$367,18,FALSE)</f>
        <v>194910</v>
      </c>
      <c r="AM317" s="49">
        <f>VLOOKUP(B317,'[3]Tranche 2 Actual 2024'!$B$12:$U$343,20,FALSE)</f>
        <v>194910</v>
      </c>
      <c r="AN317" s="49">
        <f t="shared" si="85"/>
        <v>10680</v>
      </c>
      <c r="AO317" s="50">
        <f t="shared" si="92"/>
        <v>-62300</v>
      </c>
      <c r="AP317" s="51">
        <f t="shared" si="86"/>
        <v>0</v>
      </c>
      <c r="AQ317" s="52">
        <f t="shared" si="87"/>
        <v>0</v>
      </c>
      <c r="AR317" s="47">
        <f t="shared" si="88"/>
        <v>0</v>
      </c>
      <c r="AS317" s="53">
        <f t="shared" si="89"/>
        <v>391600</v>
      </c>
      <c r="AT317" s="49"/>
      <c r="AU317" s="49">
        <f t="shared" si="79"/>
        <v>10680</v>
      </c>
      <c r="AV317" s="54">
        <f t="shared" si="80"/>
        <v>10680</v>
      </c>
      <c r="AW317" s="55"/>
      <c r="AX317" s="56">
        <f t="shared" si="95"/>
        <v>0</v>
      </c>
      <c r="AY317" s="57">
        <f t="shared" si="95"/>
        <v>0</v>
      </c>
      <c r="AZ317" s="47">
        <f t="shared" si="95"/>
        <v>0</v>
      </c>
      <c r="BA317" s="53">
        <f t="shared" si="94"/>
        <v>391600</v>
      </c>
      <c r="BB317" s="81">
        <f t="shared" si="90"/>
        <v>792100</v>
      </c>
      <c r="BC317" s="58" t="s">
        <v>1825</v>
      </c>
    </row>
    <row r="318" spans="1:55" s="38" customFormat="1" ht="12.75" x14ac:dyDescent="0.2">
      <c r="A318" s="39">
        <f t="shared" si="91"/>
        <v>307</v>
      </c>
      <c r="B318" s="59" t="s">
        <v>1298</v>
      </c>
      <c r="C318" s="41" t="s">
        <v>1299</v>
      </c>
      <c r="D318" s="41" t="s">
        <v>43</v>
      </c>
      <c r="E318" s="41" t="s">
        <v>1845</v>
      </c>
      <c r="F318" s="41" t="s">
        <v>1135</v>
      </c>
      <c r="G318" s="41" t="s">
        <v>58</v>
      </c>
      <c r="H318" s="41" t="s">
        <v>59</v>
      </c>
      <c r="I318" s="41" t="s">
        <v>1300</v>
      </c>
      <c r="J318" s="41" t="s">
        <v>1130</v>
      </c>
      <c r="K318" s="41" t="s">
        <v>1301</v>
      </c>
      <c r="L318" s="41" t="s">
        <v>1302</v>
      </c>
      <c r="M318" s="41" t="s">
        <v>3</v>
      </c>
      <c r="N318" s="42" t="s">
        <v>51</v>
      </c>
      <c r="O318" s="41" t="s">
        <v>52</v>
      </c>
      <c r="P318" s="43">
        <v>37</v>
      </c>
      <c r="Q318" s="44">
        <f>VLOOKUP(B318,'[2]School Detailed Data'!A$11:CF$439,84,FALSE)</f>
        <v>37</v>
      </c>
      <c r="R318" s="45">
        <f>VLOOKUP(B318,'[2]School Detailed Data'!A$11:CF$440,84,FALSE)</f>
        <v>37</v>
      </c>
      <c r="S318" s="46">
        <v>37</v>
      </c>
      <c r="T318" s="47">
        <v>37</v>
      </c>
      <c r="U318" s="43">
        <v>7</v>
      </c>
      <c r="V318" s="44">
        <f>VLOOKUP(B318,'[2]School Detailed Data'!A$11:CJ$440,88,FALSE)</f>
        <v>8</v>
      </c>
      <c r="W318" s="45">
        <f>VLOOKUP(B318,'[2]Student Without BRN'!Z$2:AB$431,3,FALSE)</f>
        <v>7</v>
      </c>
      <c r="X318" s="46">
        <v>7</v>
      </c>
      <c r="Y318" s="47">
        <v>7</v>
      </c>
      <c r="Z318" s="43">
        <f t="shared" si="97"/>
        <v>30</v>
      </c>
      <c r="AA318" s="44">
        <f t="shared" si="97"/>
        <v>29</v>
      </c>
      <c r="AB318" s="45">
        <f t="shared" si="97"/>
        <v>30</v>
      </c>
      <c r="AC318" s="46">
        <f t="shared" si="97"/>
        <v>30</v>
      </c>
      <c r="AD318" s="47">
        <f t="shared" si="97"/>
        <v>30</v>
      </c>
      <c r="AE318" s="44">
        <f t="shared" si="81"/>
        <v>-1</v>
      </c>
      <c r="AF318" s="45">
        <f t="shared" si="93"/>
        <v>0</v>
      </c>
      <c r="AG318" s="46">
        <f t="shared" si="83"/>
        <v>0</v>
      </c>
      <c r="AH318" s="47">
        <f t="shared" si="83"/>
        <v>0</v>
      </c>
      <c r="AI318" s="48">
        <v>8900</v>
      </c>
      <c r="AJ318" s="48">
        <f t="shared" si="84"/>
        <v>329300</v>
      </c>
      <c r="AK318" s="49">
        <f t="shared" si="96"/>
        <v>267000</v>
      </c>
      <c r="AL318" s="49">
        <f>VLOOKUP(B318,'[3]Tranche 1 Actual 2024'!$B$12:$S$367,18,FALSE)</f>
        <v>80100</v>
      </c>
      <c r="AM318" s="49">
        <f>VLOOKUP(B318,'[3]Tranche 2 Actual 2024'!$B$12:$U$343,20,FALSE)</f>
        <v>80100</v>
      </c>
      <c r="AN318" s="49">
        <f t="shared" si="85"/>
        <v>106800</v>
      </c>
      <c r="AO318" s="50">
        <f t="shared" si="92"/>
        <v>-8900</v>
      </c>
      <c r="AP318" s="51">
        <f t="shared" si="86"/>
        <v>0</v>
      </c>
      <c r="AQ318" s="52">
        <f t="shared" si="87"/>
        <v>0</v>
      </c>
      <c r="AR318" s="47">
        <f t="shared" si="88"/>
        <v>0</v>
      </c>
      <c r="AS318" s="53">
        <f t="shared" si="89"/>
        <v>62300</v>
      </c>
      <c r="AT318" s="49"/>
      <c r="AU318" s="49">
        <f t="shared" si="79"/>
        <v>106800</v>
      </c>
      <c r="AV318" s="54">
        <f t="shared" si="80"/>
        <v>106800</v>
      </c>
      <c r="AW318" s="55"/>
      <c r="AX318" s="56">
        <f t="shared" si="95"/>
        <v>0</v>
      </c>
      <c r="AY318" s="57">
        <f t="shared" si="95"/>
        <v>0</v>
      </c>
      <c r="AZ318" s="47">
        <f t="shared" si="95"/>
        <v>0</v>
      </c>
      <c r="BA318" s="53">
        <f t="shared" si="94"/>
        <v>62300</v>
      </c>
      <c r="BB318" s="81">
        <f t="shared" si="90"/>
        <v>329300</v>
      </c>
      <c r="BC318" s="58" t="s">
        <v>1825</v>
      </c>
    </row>
    <row r="319" spans="1:55" s="38" customFormat="1" ht="12.75" x14ac:dyDescent="0.2">
      <c r="A319" s="39">
        <f t="shared" si="91"/>
        <v>308</v>
      </c>
      <c r="B319" s="59" t="s">
        <v>1395</v>
      </c>
      <c r="C319" s="41" t="s">
        <v>1396</v>
      </c>
      <c r="D319" s="41" t="s">
        <v>43</v>
      </c>
      <c r="E319" s="41" t="s">
        <v>1837</v>
      </c>
      <c r="F319" s="41" t="s">
        <v>450</v>
      </c>
      <c r="G319" s="41" t="s">
        <v>45</v>
      </c>
      <c r="H319" s="41" t="s">
        <v>46</v>
      </c>
      <c r="I319" s="41" t="s">
        <v>1129</v>
      </c>
      <c r="J319" s="41" t="s">
        <v>1130</v>
      </c>
      <c r="K319" s="41" t="s">
        <v>1397</v>
      </c>
      <c r="L319" s="41" t="s">
        <v>1398</v>
      </c>
      <c r="M319" s="41" t="s">
        <v>3</v>
      </c>
      <c r="N319" s="42" t="s">
        <v>51</v>
      </c>
      <c r="O319" s="41" t="s">
        <v>52</v>
      </c>
      <c r="P319" s="43">
        <v>201</v>
      </c>
      <c r="Q319" s="44">
        <v>201</v>
      </c>
      <c r="R319" s="45">
        <f>VLOOKUP(B319,'[2]School Detailed Data'!A$11:CF$440,84,FALSE)</f>
        <v>201</v>
      </c>
      <c r="S319" s="46">
        <v>201</v>
      </c>
      <c r="T319" s="47">
        <v>201</v>
      </c>
      <c r="U319" s="43">
        <v>23</v>
      </c>
      <c r="V319" s="44">
        <f>VLOOKUP(B319,'[3]PS T3 1st New BRN'!$B$12:$S$104,18,FALSE)</f>
        <v>22</v>
      </c>
      <c r="W319" s="45">
        <f>VLOOKUP(B319,'[2]Student Without BRN'!Z$2:AB$431,3,FALSE)</f>
        <v>22</v>
      </c>
      <c r="X319" s="46">
        <v>22</v>
      </c>
      <c r="Y319" s="47">
        <v>22</v>
      </c>
      <c r="Z319" s="43">
        <f t="shared" si="97"/>
        <v>178</v>
      </c>
      <c r="AA319" s="44">
        <f t="shared" si="97"/>
        <v>179</v>
      </c>
      <c r="AB319" s="45">
        <f t="shared" si="97"/>
        <v>179</v>
      </c>
      <c r="AC319" s="46">
        <f t="shared" si="97"/>
        <v>179</v>
      </c>
      <c r="AD319" s="47">
        <f t="shared" si="97"/>
        <v>179</v>
      </c>
      <c r="AE319" s="44">
        <f t="shared" si="81"/>
        <v>1</v>
      </c>
      <c r="AF319" s="45">
        <f>AB319-AA319</f>
        <v>0</v>
      </c>
      <c r="AG319" s="46">
        <f t="shared" si="83"/>
        <v>0</v>
      </c>
      <c r="AH319" s="47">
        <f t="shared" si="83"/>
        <v>0</v>
      </c>
      <c r="AI319" s="48">
        <v>8900</v>
      </c>
      <c r="AJ319" s="48">
        <f t="shared" si="84"/>
        <v>1788900</v>
      </c>
      <c r="AK319" s="49">
        <f t="shared" si="96"/>
        <v>1584200</v>
      </c>
      <c r="AL319" s="49">
        <f>VLOOKUP(B319,'[3]Tranche 1 Actual 2024'!$B$12:$S$367,18,FALSE)</f>
        <v>555360</v>
      </c>
      <c r="AM319" s="49">
        <f>VLOOKUP(B319,'[3]Tranche 2 Actual 2024'!$B$12:$U$343,20,FALSE)</f>
        <v>555360</v>
      </c>
      <c r="AN319" s="49">
        <f t="shared" si="85"/>
        <v>473480</v>
      </c>
      <c r="AO319" s="50">
        <f t="shared" si="92"/>
        <v>8900</v>
      </c>
      <c r="AP319" s="51">
        <f t="shared" si="86"/>
        <v>0</v>
      </c>
      <c r="AQ319" s="52">
        <f t="shared" si="87"/>
        <v>0</v>
      </c>
      <c r="AR319" s="47">
        <f t="shared" si="88"/>
        <v>0</v>
      </c>
      <c r="AS319" s="53">
        <f t="shared" si="89"/>
        <v>195800</v>
      </c>
      <c r="AT319" s="49"/>
      <c r="AU319" s="49">
        <f t="shared" si="79"/>
        <v>473480</v>
      </c>
      <c r="AV319" s="54">
        <f t="shared" si="80"/>
        <v>473480</v>
      </c>
      <c r="AW319" s="55">
        <f>IF(AO319&gt;=0,AO319,0)</f>
        <v>8900</v>
      </c>
      <c r="AX319" s="56">
        <f t="shared" si="95"/>
        <v>0</v>
      </c>
      <c r="AY319" s="57">
        <f t="shared" si="95"/>
        <v>0</v>
      </c>
      <c r="AZ319" s="47">
        <f t="shared" si="95"/>
        <v>0</v>
      </c>
      <c r="BA319" s="53">
        <f t="shared" si="94"/>
        <v>195800</v>
      </c>
      <c r="BB319" s="81">
        <f t="shared" si="90"/>
        <v>1788900</v>
      </c>
      <c r="BC319" s="58" t="s">
        <v>1825</v>
      </c>
    </row>
    <row r="320" spans="1:55" s="38" customFormat="1" ht="12.75" x14ac:dyDescent="0.2">
      <c r="A320" s="39">
        <f t="shared" si="91"/>
        <v>309</v>
      </c>
      <c r="B320" s="59" t="s">
        <v>1347</v>
      </c>
      <c r="C320" s="41" t="s">
        <v>1348</v>
      </c>
      <c r="D320" s="41" t="s">
        <v>43</v>
      </c>
      <c r="E320" s="41" t="s">
        <v>1845</v>
      </c>
      <c r="F320" s="41" t="s">
        <v>1135</v>
      </c>
      <c r="G320" s="41" t="s">
        <v>58</v>
      </c>
      <c r="H320" s="41" t="s">
        <v>59</v>
      </c>
      <c r="I320" s="41" t="s">
        <v>1129</v>
      </c>
      <c r="J320" s="41" t="s">
        <v>1130</v>
      </c>
      <c r="K320" s="41" t="s">
        <v>1349</v>
      </c>
      <c r="L320" s="41" t="s">
        <v>1350</v>
      </c>
      <c r="M320" s="41" t="s">
        <v>3</v>
      </c>
      <c r="N320" s="42" t="s">
        <v>51</v>
      </c>
      <c r="O320" s="41" t="s">
        <v>52</v>
      </c>
      <c r="P320" s="43">
        <v>89</v>
      </c>
      <c r="Q320" s="44">
        <f>VLOOKUP(B320,'[2]School Detailed Data'!A$11:CF$439,84,FALSE)</f>
        <v>89</v>
      </c>
      <c r="R320" s="45">
        <f>VLOOKUP(B320,'[2]School Detailed Data'!A$11:CF$440,84,FALSE)</f>
        <v>89</v>
      </c>
      <c r="S320" s="46">
        <v>89</v>
      </c>
      <c r="T320" s="47">
        <v>89</v>
      </c>
      <c r="U320" s="43">
        <v>18</v>
      </c>
      <c r="V320" s="44">
        <f>VLOOKUP(B320,'[2]School Detailed Data'!A$11:CJ$440,88,FALSE)</f>
        <v>23</v>
      </c>
      <c r="W320" s="45">
        <f>VLOOKUP(B320,'[2]Student Without BRN'!Z$2:AB$431,3,FALSE)</f>
        <v>18</v>
      </c>
      <c r="X320" s="46">
        <v>18</v>
      </c>
      <c r="Y320" s="47">
        <v>17</v>
      </c>
      <c r="Z320" s="43">
        <f t="shared" si="97"/>
        <v>71</v>
      </c>
      <c r="AA320" s="44">
        <f t="shared" si="97"/>
        <v>66</v>
      </c>
      <c r="AB320" s="45">
        <f t="shared" si="97"/>
        <v>71</v>
      </c>
      <c r="AC320" s="46">
        <f t="shared" si="97"/>
        <v>71</v>
      </c>
      <c r="AD320" s="47">
        <f t="shared" si="97"/>
        <v>72</v>
      </c>
      <c r="AE320" s="44">
        <f t="shared" si="81"/>
        <v>-5</v>
      </c>
      <c r="AF320" s="45">
        <f t="shared" si="93"/>
        <v>0</v>
      </c>
      <c r="AG320" s="46">
        <f t="shared" si="83"/>
        <v>0</v>
      </c>
      <c r="AH320" s="47">
        <f t="shared" si="83"/>
        <v>1</v>
      </c>
      <c r="AI320" s="48">
        <v>8900</v>
      </c>
      <c r="AJ320" s="48">
        <f t="shared" si="84"/>
        <v>792100</v>
      </c>
      <c r="AK320" s="49">
        <f t="shared" si="96"/>
        <v>631900</v>
      </c>
      <c r="AL320" s="49">
        <f>VLOOKUP(B320,'[3]Tranche 1 Actual 2024'!$B$12:$S$367,18,FALSE)</f>
        <v>234960</v>
      </c>
      <c r="AM320" s="49">
        <f>VLOOKUP(B320,'[3]Tranche 2 Actual 2024'!$B$12:$U$343,20,FALSE)</f>
        <v>234960</v>
      </c>
      <c r="AN320" s="49">
        <f t="shared" si="85"/>
        <v>161980</v>
      </c>
      <c r="AO320" s="50">
        <f t="shared" si="92"/>
        <v>-44500</v>
      </c>
      <c r="AP320" s="51">
        <f t="shared" si="86"/>
        <v>0</v>
      </c>
      <c r="AQ320" s="52">
        <f t="shared" si="87"/>
        <v>0</v>
      </c>
      <c r="AR320" s="47">
        <f t="shared" si="88"/>
        <v>8900</v>
      </c>
      <c r="AS320" s="53">
        <f t="shared" si="89"/>
        <v>151300</v>
      </c>
      <c r="AT320" s="49"/>
      <c r="AU320" s="49">
        <f t="shared" si="79"/>
        <v>161980</v>
      </c>
      <c r="AV320" s="54">
        <f t="shared" si="80"/>
        <v>161980</v>
      </c>
      <c r="AW320" s="55"/>
      <c r="AX320" s="56">
        <f t="shared" si="95"/>
        <v>0</v>
      </c>
      <c r="AY320" s="57">
        <f t="shared" si="95"/>
        <v>0</v>
      </c>
      <c r="AZ320" s="47">
        <f t="shared" si="95"/>
        <v>8900</v>
      </c>
      <c r="BA320" s="53">
        <f t="shared" si="94"/>
        <v>151300</v>
      </c>
      <c r="BB320" s="81">
        <f t="shared" si="90"/>
        <v>792100</v>
      </c>
      <c r="BC320" s="58" t="s">
        <v>1825</v>
      </c>
    </row>
    <row r="321" spans="1:55" s="38" customFormat="1" ht="12.75" x14ac:dyDescent="0.2">
      <c r="A321" s="39">
        <f t="shared" si="91"/>
        <v>310</v>
      </c>
      <c r="B321" s="59" t="s">
        <v>1263</v>
      </c>
      <c r="C321" s="41" t="s">
        <v>1264</v>
      </c>
      <c r="D321" s="41" t="s">
        <v>56</v>
      </c>
      <c r="E321" s="41" t="s">
        <v>1845</v>
      </c>
      <c r="F321" s="41" t="s">
        <v>1135</v>
      </c>
      <c r="G321" s="41" t="s">
        <v>58</v>
      </c>
      <c r="H321" s="41" t="s">
        <v>59</v>
      </c>
      <c r="I321" s="41" t="s">
        <v>1248</v>
      </c>
      <c r="J321" s="41" t="s">
        <v>1130</v>
      </c>
      <c r="K321" s="41" t="s">
        <v>1265</v>
      </c>
      <c r="L321" s="41" t="s">
        <v>1266</v>
      </c>
      <c r="M321" s="41" t="s">
        <v>3</v>
      </c>
      <c r="N321" s="42" t="s">
        <v>51</v>
      </c>
      <c r="O321" s="41" t="s">
        <v>52</v>
      </c>
      <c r="P321" s="43">
        <v>0</v>
      </c>
      <c r="Q321" s="44">
        <f>VLOOKUP(B321,'[2]School Detailed Data'!A$11:CF$439,84,FALSE)</f>
        <v>0</v>
      </c>
      <c r="R321" s="45">
        <f>VLOOKUP(B321,'[2]School Detailed Data'!A$11:CF$440,84,FALSE)</f>
        <v>0</v>
      </c>
      <c r="S321" s="46">
        <v>0</v>
      </c>
      <c r="T321" s="47">
        <v>0</v>
      </c>
      <c r="U321" s="43">
        <v>0</v>
      </c>
      <c r="V321" s="44">
        <f>VLOOKUP(B321,'[2]School Detailed Data'!A$11:CJ$440,88,FALSE)</f>
        <v>0</v>
      </c>
      <c r="W321" s="45">
        <f>VLOOKUP(B321,'[2]Student Without BRN'!Z$2:AB$431,3,FALSE)</f>
        <v>0</v>
      </c>
      <c r="X321" s="46">
        <v>0</v>
      </c>
      <c r="Y321" s="47">
        <v>0</v>
      </c>
      <c r="Z321" s="43">
        <f t="shared" si="97"/>
        <v>0</v>
      </c>
      <c r="AA321" s="44">
        <f t="shared" si="97"/>
        <v>0</v>
      </c>
      <c r="AB321" s="45">
        <f t="shared" si="97"/>
        <v>0</v>
      </c>
      <c r="AC321" s="46">
        <f t="shared" si="97"/>
        <v>0</v>
      </c>
      <c r="AD321" s="47">
        <f t="shared" si="97"/>
        <v>0</v>
      </c>
      <c r="AE321" s="44">
        <f t="shared" si="81"/>
        <v>0</v>
      </c>
      <c r="AF321" s="45">
        <f t="shared" si="93"/>
        <v>0</v>
      </c>
      <c r="AG321" s="46">
        <f t="shared" si="83"/>
        <v>0</v>
      </c>
      <c r="AH321" s="47">
        <f t="shared" si="83"/>
        <v>0</v>
      </c>
      <c r="AI321" s="48">
        <v>8900</v>
      </c>
      <c r="AJ321" s="48">
        <f t="shared" si="84"/>
        <v>0</v>
      </c>
      <c r="AK321" s="49">
        <f t="shared" si="96"/>
        <v>0</v>
      </c>
      <c r="AL321" s="49"/>
      <c r="AM321" s="49"/>
      <c r="AN321" s="49">
        <f t="shared" si="85"/>
        <v>0</v>
      </c>
      <c r="AO321" s="50">
        <f t="shared" si="92"/>
        <v>0</v>
      </c>
      <c r="AP321" s="51">
        <f t="shared" si="86"/>
        <v>0</v>
      </c>
      <c r="AQ321" s="52">
        <f t="shared" si="87"/>
        <v>0</v>
      </c>
      <c r="AR321" s="47">
        <f t="shared" si="88"/>
        <v>0</v>
      </c>
      <c r="AS321" s="53">
        <f t="shared" si="89"/>
        <v>0</v>
      </c>
      <c r="AT321" s="49"/>
      <c r="AU321" s="49">
        <f t="shared" si="79"/>
        <v>0</v>
      </c>
      <c r="AV321" s="54">
        <f t="shared" si="80"/>
        <v>0</v>
      </c>
      <c r="AW321" s="55"/>
      <c r="AX321" s="56">
        <f t="shared" si="95"/>
        <v>0</v>
      </c>
      <c r="AY321" s="57">
        <f t="shared" si="95"/>
        <v>0</v>
      </c>
      <c r="AZ321" s="47">
        <f t="shared" si="95"/>
        <v>0</v>
      </c>
      <c r="BA321" s="53">
        <f t="shared" si="94"/>
        <v>0</v>
      </c>
      <c r="BB321" s="81">
        <f t="shared" si="90"/>
        <v>0</v>
      </c>
      <c r="BC321" s="58" t="s">
        <v>1827</v>
      </c>
    </row>
    <row r="322" spans="1:55" s="38" customFormat="1" ht="12.75" x14ac:dyDescent="0.2">
      <c r="A322" s="39">
        <f t="shared" si="91"/>
        <v>311</v>
      </c>
      <c r="B322" s="59" t="s">
        <v>1208</v>
      </c>
      <c r="C322" s="41" t="s">
        <v>1209</v>
      </c>
      <c r="D322" s="41" t="s">
        <v>43</v>
      </c>
      <c r="E322" s="41" t="s">
        <v>1845</v>
      </c>
      <c r="F322" s="41" t="s">
        <v>1135</v>
      </c>
      <c r="G322" s="41" t="s">
        <v>58</v>
      </c>
      <c r="H322" s="41" t="s">
        <v>59</v>
      </c>
      <c r="I322" s="41" t="s">
        <v>1181</v>
      </c>
      <c r="J322" s="41" t="s">
        <v>1130</v>
      </c>
      <c r="K322" s="41" t="s">
        <v>1210</v>
      </c>
      <c r="L322" s="41" t="s">
        <v>1211</v>
      </c>
      <c r="M322" s="41" t="s">
        <v>3</v>
      </c>
      <c r="N322" s="42" t="s">
        <v>51</v>
      </c>
      <c r="O322" s="41" t="s">
        <v>52</v>
      </c>
      <c r="P322" s="43">
        <v>78</v>
      </c>
      <c r="Q322" s="44">
        <v>78</v>
      </c>
      <c r="R322" s="45">
        <f>VLOOKUP(B322,'[2]School Detailed Data'!A$11:CF$440,84,FALSE)</f>
        <v>78</v>
      </c>
      <c r="S322" s="46">
        <v>78</v>
      </c>
      <c r="T322" s="47">
        <v>78</v>
      </c>
      <c r="U322" s="43">
        <v>59</v>
      </c>
      <c r="V322" s="44">
        <f>VLOOKUP(B322,'[3]PS T3 1st New BRN'!$B$12:$S$104,18,FALSE)</f>
        <v>55</v>
      </c>
      <c r="W322" s="45">
        <f>VLOOKUP(B322,'[2]Student Without BRN'!Z$2:AB$431,3,FALSE)</f>
        <v>55</v>
      </c>
      <c r="X322" s="46">
        <v>54</v>
      </c>
      <c r="Y322" s="47">
        <v>54</v>
      </c>
      <c r="Z322" s="43">
        <f t="shared" si="97"/>
        <v>19</v>
      </c>
      <c r="AA322" s="44">
        <f t="shared" si="97"/>
        <v>23</v>
      </c>
      <c r="AB322" s="45">
        <f t="shared" si="97"/>
        <v>23</v>
      </c>
      <c r="AC322" s="46">
        <f t="shared" si="97"/>
        <v>24</v>
      </c>
      <c r="AD322" s="47">
        <f t="shared" si="97"/>
        <v>24</v>
      </c>
      <c r="AE322" s="44">
        <f t="shared" si="81"/>
        <v>4</v>
      </c>
      <c r="AF322" s="45">
        <f>AB322-AA322</f>
        <v>0</v>
      </c>
      <c r="AG322" s="46">
        <f t="shared" si="83"/>
        <v>1</v>
      </c>
      <c r="AH322" s="47">
        <f t="shared" si="83"/>
        <v>0</v>
      </c>
      <c r="AI322" s="48">
        <v>8900</v>
      </c>
      <c r="AJ322" s="48">
        <f t="shared" si="84"/>
        <v>694200</v>
      </c>
      <c r="AK322" s="49">
        <f t="shared" si="96"/>
        <v>169100</v>
      </c>
      <c r="AL322" s="49"/>
      <c r="AM322" s="49"/>
      <c r="AN322" s="49">
        <f t="shared" si="85"/>
        <v>169100</v>
      </c>
      <c r="AO322" s="50">
        <f t="shared" si="92"/>
        <v>35600</v>
      </c>
      <c r="AP322" s="51">
        <f t="shared" si="86"/>
        <v>0</v>
      </c>
      <c r="AQ322" s="52">
        <f t="shared" si="87"/>
        <v>8900</v>
      </c>
      <c r="AR322" s="47">
        <f t="shared" si="88"/>
        <v>0</v>
      </c>
      <c r="AS322" s="53">
        <f t="shared" si="89"/>
        <v>480600</v>
      </c>
      <c r="AT322" s="49"/>
      <c r="AU322" s="49">
        <f t="shared" si="79"/>
        <v>169100</v>
      </c>
      <c r="AV322" s="54">
        <f t="shared" si="80"/>
        <v>169100</v>
      </c>
      <c r="AW322" s="55">
        <f>IF(AO322&gt;=0,AO322,0)</f>
        <v>35600</v>
      </c>
      <c r="AX322" s="56">
        <f t="shared" si="95"/>
        <v>0</v>
      </c>
      <c r="AY322" s="57">
        <f t="shared" si="95"/>
        <v>8900</v>
      </c>
      <c r="AZ322" s="47">
        <f t="shared" si="95"/>
        <v>0</v>
      </c>
      <c r="BA322" s="53">
        <f t="shared" si="94"/>
        <v>480600</v>
      </c>
      <c r="BB322" s="81">
        <f t="shared" si="90"/>
        <v>694200</v>
      </c>
      <c r="BC322" s="58" t="s">
        <v>1827</v>
      </c>
    </row>
    <row r="323" spans="1:55" s="38" customFormat="1" ht="12.75" x14ac:dyDescent="0.2">
      <c r="A323" s="39">
        <f t="shared" si="91"/>
        <v>312</v>
      </c>
      <c r="B323" s="59" t="s">
        <v>1355</v>
      </c>
      <c r="C323" s="41" t="s">
        <v>1356</v>
      </c>
      <c r="D323" s="41" t="s">
        <v>43</v>
      </c>
      <c r="E323" s="41" t="s">
        <v>1845</v>
      </c>
      <c r="F323" s="41" t="s">
        <v>1135</v>
      </c>
      <c r="G323" s="41" t="s">
        <v>58</v>
      </c>
      <c r="H323" s="41" t="s">
        <v>59</v>
      </c>
      <c r="I323" s="41" t="s">
        <v>1336</v>
      </c>
      <c r="J323" s="41" t="s">
        <v>1130</v>
      </c>
      <c r="K323" s="41" t="s">
        <v>1357</v>
      </c>
      <c r="L323" s="41" t="s">
        <v>1358</v>
      </c>
      <c r="M323" s="41" t="s">
        <v>3</v>
      </c>
      <c r="N323" s="42" t="s">
        <v>51</v>
      </c>
      <c r="O323" s="41" t="s">
        <v>76</v>
      </c>
      <c r="P323" s="43">
        <v>120</v>
      </c>
      <c r="Q323" s="44">
        <v>120</v>
      </c>
      <c r="R323" s="45">
        <f>VLOOKUP(B323,'[2]School Detailed Data'!A$11:CF$440,84,FALSE)</f>
        <v>121</v>
      </c>
      <c r="S323" s="46">
        <v>121</v>
      </c>
      <c r="T323" s="47">
        <v>121</v>
      </c>
      <c r="U323" s="43">
        <v>4</v>
      </c>
      <c r="V323" s="44">
        <f>VLOOKUP(B323,'[3]PS T3 1st New BRN'!$B$12:$S$104,18,FALSE)</f>
        <v>3</v>
      </c>
      <c r="W323" s="45">
        <f>VLOOKUP(B323,'[2]Student Without BRN'!Z$2:AB$431,3,FALSE)</f>
        <v>3</v>
      </c>
      <c r="X323" s="46">
        <v>3</v>
      </c>
      <c r="Y323" s="47">
        <v>3</v>
      </c>
      <c r="Z323" s="43">
        <f t="shared" si="97"/>
        <v>116</v>
      </c>
      <c r="AA323" s="44">
        <f t="shared" si="97"/>
        <v>117</v>
      </c>
      <c r="AB323" s="45">
        <f t="shared" si="97"/>
        <v>118</v>
      </c>
      <c r="AC323" s="46">
        <f t="shared" si="97"/>
        <v>118</v>
      </c>
      <c r="AD323" s="47">
        <f t="shared" si="97"/>
        <v>118</v>
      </c>
      <c r="AE323" s="44">
        <f t="shared" si="81"/>
        <v>1</v>
      </c>
      <c r="AF323" s="45">
        <f>AB323-AA323</f>
        <v>1</v>
      </c>
      <c r="AG323" s="46">
        <f t="shared" si="83"/>
        <v>0</v>
      </c>
      <c r="AH323" s="47">
        <f t="shared" si="83"/>
        <v>0</v>
      </c>
      <c r="AI323" s="48">
        <v>8900</v>
      </c>
      <c r="AJ323" s="48">
        <f t="shared" si="84"/>
        <v>1076900</v>
      </c>
      <c r="AK323" s="49">
        <f t="shared" si="96"/>
        <v>1032400</v>
      </c>
      <c r="AL323" s="49">
        <f>VLOOKUP(B323,'[3]Tranche 1 Actual 2024'!$B$12:$S$367,18,FALSE)</f>
        <v>288360</v>
      </c>
      <c r="AM323" s="49">
        <f>VLOOKUP(B323,'[3]Tranche 2 Actual 2024'!$B$12:$U$343,20,FALSE)</f>
        <v>288360</v>
      </c>
      <c r="AN323" s="49">
        <f t="shared" si="85"/>
        <v>455680</v>
      </c>
      <c r="AO323" s="50">
        <f t="shared" si="92"/>
        <v>8900</v>
      </c>
      <c r="AP323" s="51">
        <f t="shared" si="86"/>
        <v>8900</v>
      </c>
      <c r="AQ323" s="52">
        <f t="shared" si="87"/>
        <v>0</v>
      </c>
      <c r="AR323" s="47">
        <f t="shared" si="88"/>
        <v>0</v>
      </c>
      <c r="AS323" s="53">
        <f t="shared" si="89"/>
        <v>26700</v>
      </c>
      <c r="AT323" s="49"/>
      <c r="AU323" s="49">
        <f t="shared" si="79"/>
        <v>455680</v>
      </c>
      <c r="AV323" s="54">
        <f t="shared" si="80"/>
        <v>455680</v>
      </c>
      <c r="AW323" s="55">
        <f>IF(AO323&gt;=0,AO323,0)</f>
        <v>8900</v>
      </c>
      <c r="AX323" s="56">
        <f t="shared" si="95"/>
        <v>8900</v>
      </c>
      <c r="AY323" s="57">
        <f t="shared" si="95"/>
        <v>0</v>
      </c>
      <c r="AZ323" s="47">
        <f t="shared" si="95"/>
        <v>0</v>
      </c>
      <c r="BA323" s="53">
        <f t="shared" si="94"/>
        <v>26700</v>
      </c>
      <c r="BB323" s="81">
        <f t="shared" si="90"/>
        <v>1076900</v>
      </c>
      <c r="BC323" s="58" t="s">
        <v>1825</v>
      </c>
    </row>
    <row r="324" spans="1:55" s="38" customFormat="1" ht="12.75" x14ac:dyDescent="0.2">
      <c r="A324" s="39">
        <f t="shared" si="91"/>
        <v>313</v>
      </c>
      <c r="B324" s="40" t="s">
        <v>1363</v>
      </c>
      <c r="C324" s="41" t="s">
        <v>1364</v>
      </c>
      <c r="D324" s="41" t="s">
        <v>43</v>
      </c>
      <c r="E324" s="41" t="s">
        <v>1845</v>
      </c>
      <c r="F324" s="41" t="s">
        <v>1135</v>
      </c>
      <c r="G324" s="41" t="s">
        <v>58</v>
      </c>
      <c r="H324" s="41" t="s">
        <v>59</v>
      </c>
      <c r="I324" s="41" t="s">
        <v>1129</v>
      </c>
      <c r="J324" s="41" t="s">
        <v>1130</v>
      </c>
      <c r="K324" s="41" t="s">
        <v>1365</v>
      </c>
      <c r="L324" s="41" t="s">
        <v>1366</v>
      </c>
      <c r="M324" s="41" t="s">
        <v>3</v>
      </c>
      <c r="N324" s="42" t="s">
        <v>51</v>
      </c>
      <c r="O324" s="41" t="s">
        <v>76</v>
      </c>
      <c r="P324" s="43">
        <v>265</v>
      </c>
      <c r="Q324" s="44">
        <f>VLOOKUP(B324,'[2]School Detailed Data'!A$11:CF$439,84,FALSE)</f>
        <v>265</v>
      </c>
      <c r="R324" s="45">
        <f>VLOOKUP(B324,'[2]School Detailed Data'!A$11:CF$440,84,FALSE)</f>
        <v>265</v>
      </c>
      <c r="S324" s="46">
        <v>265</v>
      </c>
      <c r="T324" s="47">
        <v>265</v>
      </c>
      <c r="U324" s="43">
        <v>0</v>
      </c>
      <c r="V324" s="44">
        <f>VLOOKUP(B324,'[2]School Detailed Data'!A$11:CJ$440,88,FALSE)</f>
        <v>23</v>
      </c>
      <c r="W324" s="45">
        <f>VLOOKUP(B324,'[2]Student Without BRN'!Z$2:AB$431,3,FALSE)</f>
        <v>0</v>
      </c>
      <c r="X324" s="46">
        <v>0</v>
      </c>
      <c r="Y324" s="47">
        <v>0</v>
      </c>
      <c r="Z324" s="43">
        <f t="shared" si="97"/>
        <v>265</v>
      </c>
      <c r="AA324" s="44">
        <f t="shared" si="97"/>
        <v>242</v>
      </c>
      <c r="AB324" s="45">
        <f t="shared" si="97"/>
        <v>265</v>
      </c>
      <c r="AC324" s="46">
        <f t="shared" si="97"/>
        <v>265</v>
      </c>
      <c r="AD324" s="47">
        <f t="shared" si="97"/>
        <v>265</v>
      </c>
      <c r="AE324" s="44">
        <f t="shared" si="81"/>
        <v>-23</v>
      </c>
      <c r="AF324" s="45">
        <f t="shared" si="93"/>
        <v>0</v>
      </c>
      <c r="AG324" s="46">
        <f t="shared" si="83"/>
        <v>0</v>
      </c>
      <c r="AH324" s="47">
        <f t="shared" si="83"/>
        <v>0</v>
      </c>
      <c r="AI324" s="48">
        <v>8900</v>
      </c>
      <c r="AJ324" s="48">
        <f t="shared" si="84"/>
        <v>2358500</v>
      </c>
      <c r="AK324" s="49">
        <f t="shared" si="96"/>
        <v>2358500</v>
      </c>
      <c r="AL324" s="49">
        <f>VLOOKUP(B324,'[3]Tranche 1 Actual 2024'!$B$12:$S$367,18,FALSE)</f>
        <v>734250</v>
      </c>
      <c r="AM324" s="49">
        <f>VLOOKUP(B324,'[3]Tranche 2 Actual 2024'!$B$12:$U$343,20,FALSE)</f>
        <v>734250</v>
      </c>
      <c r="AN324" s="49">
        <f t="shared" si="85"/>
        <v>890000</v>
      </c>
      <c r="AO324" s="50">
        <f t="shared" si="92"/>
        <v>-204700</v>
      </c>
      <c r="AP324" s="51">
        <f t="shared" si="86"/>
        <v>0</v>
      </c>
      <c r="AQ324" s="52">
        <f t="shared" si="87"/>
        <v>0</v>
      </c>
      <c r="AR324" s="47">
        <f t="shared" si="88"/>
        <v>0</v>
      </c>
      <c r="AS324" s="53">
        <f t="shared" si="89"/>
        <v>0</v>
      </c>
      <c r="AT324" s="49"/>
      <c r="AU324" s="49">
        <f t="shared" si="79"/>
        <v>890000</v>
      </c>
      <c r="AV324" s="54">
        <f t="shared" si="80"/>
        <v>890000</v>
      </c>
      <c r="AW324" s="55"/>
      <c r="AX324" s="56">
        <f t="shared" si="95"/>
        <v>0</v>
      </c>
      <c r="AY324" s="57">
        <f t="shared" si="95"/>
        <v>0</v>
      </c>
      <c r="AZ324" s="47">
        <f t="shared" si="95"/>
        <v>0</v>
      </c>
      <c r="BA324" s="53">
        <f t="shared" si="94"/>
        <v>0</v>
      </c>
      <c r="BB324" s="81">
        <f t="shared" si="90"/>
        <v>2358500</v>
      </c>
      <c r="BC324" s="58" t="s">
        <v>1825</v>
      </c>
    </row>
    <row r="325" spans="1:55" s="38" customFormat="1" ht="12.75" x14ac:dyDescent="0.2">
      <c r="A325" s="39">
        <f t="shared" si="91"/>
        <v>314</v>
      </c>
      <c r="B325" s="40" t="s">
        <v>1367</v>
      </c>
      <c r="C325" s="41" t="s">
        <v>1368</v>
      </c>
      <c r="D325" s="41" t="s">
        <v>56</v>
      </c>
      <c r="E325" s="41" t="s">
        <v>1845</v>
      </c>
      <c r="F325" s="41" t="s">
        <v>1135</v>
      </c>
      <c r="G325" s="41" t="s">
        <v>58</v>
      </c>
      <c r="H325" s="41" t="s">
        <v>59</v>
      </c>
      <c r="I325" s="41" t="s">
        <v>1129</v>
      </c>
      <c r="J325" s="41" t="s">
        <v>1130</v>
      </c>
      <c r="K325" s="41" t="s">
        <v>1369</v>
      </c>
      <c r="L325" s="41" t="s">
        <v>1370</v>
      </c>
      <c r="M325" s="41" t="s">
        <v>3</v>
      </c>
      <c r="N325" s="42" t="s">
        <v>51</v>
      </c>
      <c r="O325" s="41" t="s">
        <v>52</v>
      </c>
      <c r="P325" s="43">
        <v>71</v>
      </c>
      <c r="Q325" s="44">
        <f>VLOOKUP(B325,'[2]School Detailed Data'!A$11:CF$439,84,FALSE)</f>
        <v>71</v>
      </c>
      <c r="R325" s="45">
        <f>VLOOKUP(B325,'[2]School Detailed Data'!A$11:CF$440,84,FALSE)</f>
        <v>71</v>
      </c>
      <c r="S325" s="46">
        <v>71</v>
      </c>
      <c r="T325" s="47">
        <v>71</v>
      </c>
      <c r="U325" s="43">
        <v>13</v>
      </c>
      <c r="V325" s="44">
        <f>VLOOKUP(B325,'[2]School Detailed Data'!A$11:CJ$440,88,FALSE)</f>
        <v>13</v>
      </c>
      <c r="W325" s="45">
        <f>VLOOKUP(B325,'[2]Student Without BRN'!Z$2:AB$431,3,FALSE)</f>
        <v>13</v>
      </c>
      <c r="X325" s="46">
        <v>13</v>
      </c>
      <c r="Y325" s="47">
        <v>13</v>
      </c>
      <c r="Z325" s="43">
        <f t="shared" si="97"/>
        <v>58</v>
      </c>
      <c r="AA325" s="44">
        <f t="shared" si="97"/>
        <v>58</v>
      </c>
      <c r="AB325" s="45">
        <f t="shared" si="97"/>
        <v>58</v>
      </c>
      <c r="AC325" s="46">
        <f t="shared" si="97"/>
        <v>58</v>
      </c>
      <c r="AD325" s="47">
        <f t="shared" si="97"/>
        <v>58</v>
      </c>
      <c r="AE325" s="44">
        <f t="shared" si="81"/>
        <v>0</v>
      </c>
      <c r="AF325" s="45">
        <f t="shared" si="93"/>
        <v>0</v>
      </c>
      <c r="AG325" s="46">
        <f t="shared" si="83"/>
        <v>0</v>
      </c>
      <c r="AH325" s="47">
        <f t="shared" si="83"/>
        <v>0</v>
      </c>
      <c r="AI325" s="48">
        <v>8900</v>
      </c>
      <c r="AJ325" s="48">
        <f t="shared" si="84"/>
        <v>631900</v>
      </c>
      <c r="AK325" s="49">
        <f t="shared" si="96"/>
        <v>516200</v>
      </c>
      <c r="AL325" s="49"/>
      <c r="AM325" s="49"/>
      <c r="AN325" s="49">
        <f t="shared" si="85"/>
        <v>516200</v>
      </c>
      <c r="AO325" s="50">
        <f t="shared" si="92"/>
        <v>0</v>
      </c>
      <c r="AP325" s="51">
        <f t="shared" si="86"/>
        <v>0</v>
      </c>
      <c r="AQ325" s="52">
        <f t="shared" si="87"/>
        <v>0</v>
      </c>
      <c r="AR325" s="47">
        <f t="shared" si="88"/>
        <v>0</v>
      </c>
      <c r="AS325" s="53">
        <f t="shared" si="89"/>
        <v>115700</v>
      </c>
      <c r="AT325" s="49"/>
      <c r="AU325" s="49">
        <f t="shared" si="79"/>
        <v>516200</v>
      </c>
      <c r="AV325" s="54">
        <f t="shared" si="80"/>
        <v>516200</v>
      </c>
      <c r="AW325" s="55"/>
      <c r="AX325" s="56">
        <f t="shared" si="95"/>
        <v>0</v>
      </c>
      <c r="AY325" s="57">
        <f t="shared" si="95"/>
        <v>0</v>
      </c>
      <c r="AZ325" s="47">
        <f t="shared" si="95"/>
        <v>0</v>
      </c>
      <c r="BA325" s="53">
        <f t="shared" si="94"/>
        <v>115700</v>
      </c>
      <c r="BB325" s="81">
        <f t="shared" si="90"/>
        <v>631900</v>
      </c>
      <c r="BC325" s="58" t="s">
        <v>1827</v>
      </c>
    </row>
    <row r="326" spans="1:55" s="38" customFormat="1" ht="12.75" x14ac:dyDescent="0.2">
      <c r="A326" s="39">
        <f t="shared" si="91"/>
        <v>315</v>
      </c>
      <c r="B326" s="59" t="s">
        <v>1303</v>
      </c>
      <c r="C326" s="41" t="s">
        <v>1304</v>
      </c>
      <c r="D326" s="41" t="s">
        <v>43</v>
      </c>
      <c r="E326" s="41" t="s">
        <v>1845</v>
      </c>
      <c r="F326" s="41" t="s">
        <v>1135</v>
      </c>
      <c r="G326" s="41" t="s">
        <v>58</v>
      </c>
      <c r="H326" s="41" t="s">
        <v>59</v>
      </c>
      <c r="I326" s="41" t="s">
        <v>1305</v>
      </c>
      <c r="J326" s="41" t="s">
        <v>1130</v>
      </c>
      <c r="K326" s="41" t="s">
        <v>1306</v>
      </c>
      <c r="L326" s="41" t="s">
        <v>1307</v>
      </c>
      <c r="M326" s="41" t="s">
        <v>3</v>
      </c>
      <c r="N326" s="42" t="s">
        <v>51</v>
      </c>
      <c r="O326" s="41" t="s">
        <v>52</v>
      </c>
      <c r="P326" s="43">
        <v>19</v>
      </c>
      <c r="Q326" s="44">
        <f>VLOOKUP(B326,'[2]School Detailed Data'!A$11:CF$439,84,FALSE)</f>
        <v>19</v>
      </c>
      <c r="R326" s="45">
        <f>VLOOKUP(B326,'[2]School Detailed Data'!A$11:CF$440,84,FALSE)</f>
        <v>19</v>
      </c>
      <c r="S326" s="46">
        <v>19</v>
      </c>
      <c r="T326" s="47">
        <v>19</v>
      </c>
      <c r="U326" s="43">
        <v>1</v>
      </c>
      <c r="V326" s="44">
        <f>VLOOKUP(B326,'[2]School Detailed Data'!A$11:CJ$440,88,FALSE)</f>
        <v>9</v>
      </c>
      <c r="W326" s="45">
        <f>VLOOKUP(B326,'[2]Student Without BRN'!Z$2:AB$431,3,FALSE)</f>
        <v>1</v>
      </c>
      <c r="X326" s="46">
        <v>1</v>
      </c>
      <c r="Y326" s="47">
        <v>1</v>
      </c>
      <c r="Z326" s="43">
        <f t="shared" si="97"/>
        <v>18</v>
      </c>
      <c r="AA326" s="44">
        <f t="shared" si="97"/>
        <v>10</v>
      </c>
      <c r="AB326" s="45">
        <f t="shared" si="97"/>
        <v>18</v>
      </c>
      <c r="AC326" s="46">
        <f t="shared" si="97"/>
        <v>18</v>
      </c>
      <c r="AD326" s="47">
        <f t="shared" si="97"/>
        <v>18</v>
      </c>
      <c r="AE326" s="44">
        <f t="shared" si="81"/>
        <v>-8</v>
      </c>
      <c r="AF326" s="45">
        <f t="shared" si="93"/>
        <v>0</v>
      </c>
      <c r="AG326" s="46">
        <f t="shared" si="83"/>
        <v>0</v>
      </c>
      <c r="AH326" s="47">
        <f t="shared" si="83"/>
        <v>0</v>
      </c>
      <c r="AI326" s="48">
        <v>8900</v>
      </c>
      <c r="AJ326" s="48">
        <f t="shared" si="84"/>
        <v>169100</v>
      </c>
      <c r="AK326" s="49">
        <f t="shared" si="96"/>
        <v>160200</v>
      </c>
      <c r="AL326" s="49"/>
      <c r="AM326" s="49"/>
      <c r="AN326" s="49">
        <f t="shared" si="85"/>
        <v>160200</v>
      </c>
      <c r="AO326" s="50">
        <f t="shared" si="92"/>
        <v>-71200</v>
      </c>
      <c r="AP326" s="51">
        <f t="shared" si="86"/>
        <v>0</v>
      </c>
      <c r="AQ326" s="52">
        <f t="shared" si="87"/>
        <v>0</v>
      </c>
      <c r="AR326" s="47">
        <f t="shared" si="88"/>
        <v>0</v>
      </c>
      <c r="AS326" s="53">
        <f t="shared" si="89"/>
        <v>8900</v>
      </c>
      <c r="AT326" s="49"/>
      <c r="AU326" s="49">
        <f t="shared" si="79"/>
        <v>160200</v>
      </c>
      <c r="AV326" s="54">
        <f t="shared" si="80"/>
        <v>160200</v>
      </c>
      <c r="AW326" s="55"/>
      <c r="AX326" s="56">
        <f t="shared" si="95"/>
        <v>0</v>
      </c>
      <c r="AY326" s="57">
        <f t="shared" si="95"/>
        <v>0</v>
      </c>
      <c r="AZ326" s="47">
        <f t="shared" si="95"/>
        <v>0</v>
      </c>
      <c r="BA326" s="53">
        <f t="shared" si="94"/>
        <v>8900</v>
      </c>
      <c r="BB326" s="81">
        <f t="shared" si="90"/>
        <v>169100</v>
      </c>
      <c r="BC326" s="58" t="s">
        <v>1827</v>
      </c>
    </row>
    <row r="327" spans="1:55" s="38" customFormat="1" ht="12.75" x14ac:dyDescent="0.2">
      <c r="A327" s="39">
        <f t="shared" si="91"/>
        <v>316</v>
      </c>
      <c r="B327" s="59" t="s">
        <v>1359</v>
      </c>
      <c r="C327" s="41" t="s">
        <v>1360</v>
      </c>
      <c r="D327" s="41" t="s">
        <v>43</v>
      </c>
      <c r="E327" s="41" t="s">
        <v>1828</v>
      </c>
      <c r="F327" s="41" t="s">
        <v>68</v>
      </c>
      <c r="G327" s="41" t="s">
        <v>45</v>
      </c>
      <c r="H327" s="41" t="s">
        <v>46</v>
      </c>
      <c r="I327" s="41" t="s">
        <v>1129</v>
      </c>
      <c r="J327" s="41" t="s">
        <v>1130</v>
      </c>
      <c r="K327" s="41" t="s">
        <v>1361</v>
      </c>
      <c r="L327" s="41" t="s">
        <v>1362</v>
      </c>
      <c r="M327" s="41" t="s">
        <v>3</v>
      </c>
      <c r="N327" s="42" t="s">
        <v>51</v>
      </c>
      <c r="O327" s="41" t="s">
        <v>52</v>
      </c>
      <c r="P327" s="43">
        <v>96</v>
      </c>
      <c r="Q327" s="44">
        <f>VLOOKUP(B327,'[2]School Detailed Data'!A$11:CF$439,84,FALSE)</f>
        <v>96</v>
      </c>
      <c r="R327" s="45">
        <f>VLOOKUP(B327,'[2]School Detailed Data'!A$11:CF$440,84,FALSE)</f>
        <v>96</v>
      </c>
      <c r="S327" s="46">
        <v>96</v>
      </c>
      <c r="T327" s="47">
        <v>96</v>
      </c>
      <c r="U327" s="43">
        <v>1</v>
      </c>
      <c r="V327" s="44">
        <f>VLOOKUP(B327,'[2]School Detailed Data'!A$11:CJ$440,88,FALSE)</f>
        <v>8</v>
      </c>
      <c r="W327" s="45">
        <f>VLOOKUP(B327,'[2]Student Without BRN'!Z$2:AB$431,3,FALSE)</f>
        <v>1</v>
      </c>
      <c r="X327" s="46">
        <v>1</v>
      </c>
      <c r="Y327" s="47">
        <v>1</v>
      </c>
      <c r="Z327" s="43">
        <f t="shared" si="97"/>
        <v>95</v>
      </c>
      <c r="AA327" s="44">
        <f t="shared" si="97"/>
        <v>88</v>
      </c>
      <c r="AB327" s="45">
        <f t="shared" si="97"/>
        <v>95</v>
      </c>
      <c r="AC327" s="46">
        <f t="shared" si="97"/>
        <v>95</v>
      </c>
      <c r="AD327" s="47">
        <f t="shared" si="97"/>
        <v>95</v>
      </c>
      <c r="AE327" s="44">
        <f t="shared" si="81"/>
        <v>-7</v>
      </c>
      <c r="AF327" s="45">
        <f t="shared" si="93"/>
        <v>0</v>
      </c>
      <c r="AG327" s="46">
        <f t="shared" si="83"/>
        <v>0</v>
      </c>
      <c r="AH327" s="47">
        <f t="shared" si="83"/>
        <v>0</v>
      </c>
      <c r="AI327" s="48">
        <v>8900</v>
      </c>
      <c r="AJ327" s="48">
        <f t="shared" si="84"/>
        <v>854400</v>
      </c>
      <c r="AK327" s="49">
        <f t="shared" si="96"/>
        <v>845500</v>
      </c>
      <c r="AL327" s="49">
        <f>VLOOKUP(B327,'[3]Tranche 1 Actual 2024'!$B$12:$S$367,18,FALSE)</f>
        <v>283020</v>
      </c>
      <c r="AM327" s="49">
        <f>VLOOKUP(B327,'[3]Tranche 2 Actual 2024'!$B$12:$U$343,20,FALSE)</f>
        <v>283020</v>
      </c>
      <c r="AN327" s="49">
        <f t="shared" si="85"/>
        <v>279460</v>
      </c>
      <c r="AO327" s="50">
        <f t="shared" si="92"/>
        <v>-62300</v>
      </c>
      <c r="AP327" s="51">
        <f t="shared" si="86"/>
        <v>0</v>
      </c>
      <c r="AQ327" s="52">
        <f t="shared" si="87"/>
        <v>0</v>
      </c>
      <c r="AR327" s="47">
        <f t="shared" si="88"/>
        <v>0</v>
      </c>
      <c r="AS327" s="53">
        <f t="shared" si="89"/>
        <v>8900</v>
      </c>
      <c r="AT327" s="49"/>
      <c r="AU327" s="49">
        <f t="shared" si="79"/>
        <v>279460</v>
      </c>
      <c r="AV327" s="54">
        <f t="shared" si="80"/>
        <v>279460</v>
      </c>
      <c r="AW327" s="55"/>
      <c r="AX327" s="56">
        <f t="shared" si="95"/>
        <v>0</v>
      </c>
      <c r="AY327" s="57">
        <f t="shared" si="95"/>
        <v>0</v>
      </c>
      <c r="AZ327" s="47">
        <f t="shared" si="95"/>
        <v>0</v>
      </c>
      <c r="BA327" s="53">
        <f t="shared" si="94"/>
        <v>8900</v>
      </c>
      <c r="BB327" s="81">
        <f t="shared" si="90"/>
        <v>854400</v>
      </c>
      <c r="BC327" s="58" t="s">
        <v>1825</v>
      </c>
    </row>
    <row r="328" spans="1:55" s="38" customFormat="1" ht="12.75" x14ac:dyDescent="0.2">
      <c r="A328" s="39">
        <f t="shared" si="91"/>
        <v>317</v>
      </c>
      <c r="B328" s="59" t="s">
        <v>1379</v>
      </c>
      <c r="C328" s="41" t="s">
        <v>1380</v>
      </c>
      <c r="D328" s="41" t="s">
        <v>43</v>
      </c>
      <c r="E328" s="41" t="s">
        <v>1845</v>
      </c>
      <c r="F328" s="41" t="s">
        <v>1135</v>
      </c>
      <c r="G328" s="41" t="s">
        <v>58</v>
      </c>
      <c r="H328" s="41" t="s">
        <v>59</v>
      </c>
      <c r="I328" s="41" t="s">
        <v>1129</v>
      </c>
      <c r="J328" s="41" t="s">
        <v>1130</v>
      </c>
      <c r="K328" s="41" t="s">
        <v>1381</v>
      </c>
      <c r="L328" s="41" t="s">
        <v>1382</v>
      </c>
      <c r="M328" s="41" t="s">
        <v>3</v>
      </c>
      <c r="N328" s="42" t="s">
        <v>51</v>
      </c>
      <c r="O328" s="41" t="s">
        <v>76</v>
      </c>
      <c r="P328" s="43">
        <v>439</v>
      </c>
      <c r="Q328" s="44">
        <f>VLOOKUP(B328,'[2]School Detailed Data'!A$11:CF$439,84,FALSE)</f>
        <v>439</v>
      </c>
      <c r="R328" s="45">
        <f>VLOOKUP(B328,'[2]School Detailed Data'!A$11:CF$440,84,FALSE)</f>
        <v>439</v>
      </c>
      <c r="S328" s="46">
        <v>439</v>
      </c>
      <c r="T328" s="47">
        <v>434</v>
      </c>
      <c r="U328" s="43">
        <v>62</v>
      </c>
      <c r="V328" s="44">
        <f>VLOOKUP(B328,'[2]School Detailed Data'!A$11:CJ$440,88,FALSE)</f>
        <v>58</v>
      </c>
      <c r="W328" s="45">
        <f>VLOOKUP(B328,'[2]Student Without BRN'!Z$2:AB$431,3,FALSE)</f>
        <v>62</v>
      </c>
      <c r="X328" s="46">
        <v>62</v>
      </c>
      <c r="Y328" s="47">
        <v>62</v>
      </c>
      <c r="Z328" s="43">
        <f t="shared" si="97"/>
        <v>377</v>
      </c>
      <c r="AA328" s="44">
        <f t="shared" si="97"/>
        <v>381</v>
      </c>
      <c r="AB328" s="45">
        <f t="shared" si="97"/>
        <v>377</v>
      </c>
      <c r="AC328" s="46">
        <f t="shared" si="97"/>
        <v>377</v>
      </c>
      <c r="AD328" s="47">
        <f t="shared" si="97"/>
        <v>372</v>
      </c>
      <c r="AE328" s="44">
        <f t="shared" si="81"/>
        <v>4</v>
      </c>
      <c r="AF328" s="45">
        <f>AB328-AA328</f>
        <v>-4</v>
      </c>
      <c r="AG328" s="46">
        <f t="shared" si="83"/>
        <v>0</v>
      </c>
      <c r="AH328" s="47">
        <f>AA328-AD328</f>
        <v>9</v>
      </c>
      <c r="AI328" s="48">
        <v>8900</v>
      </c>
      <c r="AJ328" s="48">
        <f t="shared" si="84"/>
        <v>3862600</v>
      </c>
      <c r="AK328" s="49">
        <f t="shared" si="96"/>
        <v>3355300</v>
      </c>
      <c r="AL328" s="49">
        <f>VLOOKUP(B328,'[3]Tranche 1 Actual 2024'!$B$12:$S$367,18,FALSE)</f>
        <v>1137420</v>
      </c>
      <c r="AM328" s="49">
        <f>VLOOKUP(B328,'[3]Tranche 2 Actual 2024'!$B$12:$U$343,20,FALSE)</f>
        <v>1137420</v>
      </c>
      <c r="AN328" s="49">
        <f t="shared" si="85"/>
        <v>1080460</v>
      </c>
      <c r="AO328" s="50">
        <f t="shared" si="92"/>
        <v>35600</v>
      </c>
      <c r="AP328" s="51">
        <f t="shared" si="86"/>
        <v>-35600</v>
      </c>
      <c r="AQ328" s="52">
        <f t="shared" si="87"/>
        <v>0</v>
      </c>
      <c r="AR328" s="47">
        <f t="shared" si="88"/>
        <v>80100</v>
      </c>
      <c r="AS328" s="53">
        <f t="shared" si="89"/>
        <v>427200</v>
      </c>
      <c r="AT328" s="49"/>
      <c r="AU328" s="49">
        <f t="shared" si="79"/>
        <v>1080460</v>
      </c>
      <c r="AV328" s="54">
        <f t="shared" si="80"/>
        <v>1080460</v>
      </c>
      <c r="AW328" s="55"/>
      <c r="AX328" s="56">
        <f t="shared" si="95"/>
        <v>0</v>
      </c>
      <c r="AY328" s="57">
        <f t="shared" si="95"/>
        <v>0</v>
      </c>
      <c r="AZ328" s="47">
        <f t="shared" si="95"/>
        <v>80100</v>
      </c>
      <c r="BA328" s="53">
        <f t="shared" si="94"/>
        <v>427200</v>
      </c>
      <c r="BB328" s="81">
        <f t="shared" si="90"/>
        <v>3862600</v>
      </c>
      <c r="BC328" s="58" t="s">
        <v>1825</v>
      </c>
    </row>
    <row r="329" spans="1:55" s="38" customFormat="1" ht="12.75" x14ac:dyDescent="0.2">
      <c r="A329" s="39">
        <f t="shared" si="91"/>
        <v>318</v>
      </c>
      <c r="B329" s="59" t="s">
        <v>1216</v>
      </c>
      <c r="C329" s="41" t="s">
        <v>1217</v>
      </c>
      <c r="D329" s="41" t="s">
        <v>43</v>
      </c>
      <c r="E329" s="41" t="s">
        <v>1845</v>
      </c>
      <c r="F329" s="41" t="s">
        <v>1135</v>
      </c>
      <c r="G329" s="41" t="s">
        <v>58</v>
      </c>
      <c r="H329" s="41" t="s">
        <v>59</v>
      </c>
      <c r="I329" s="41" t="s">
        <v>1181</v>
      </c>
      <c r="J329" s="41" t="s">
        <v>1130</v>
      </c>
      <c r="K329" s="41" t="s">
        <v>1218</v>
      </c>
      <c r="L329" s="41" t="s">
        <v>1219</v>
      </c>
      <c r="M329" s="41" t="s">
        <v>3</v>
      </c>
      <c r="N329" s="42" t="s">
        <v>51</v>
      </c>
      <c r="O329" s="41" t="s">
        <v>52</v>
      </c>
      <c r="P329" s="43">
        <v>86</v>
      </c>
      <c r="Q329" s="44">
        <v>86</v>
      </c>
      <c r="R329" s="45">
        <f>VLOOKUP(B329,'[2]School Detailed Data'!A$11:CF$440,84,FALSE)</f>
        <v>86</v>
      </c>
      <c r="S329" s="46">
        <v>86</v>
      </c>
      <c r="T329" s="47">
        <v>86</v>
      </c>
      <c r="U329" s="43">
        <v>86</v>
      </c>
      <c r="V329" s="44">
        <f>VLOOKUP(B329,'[3]PS T3 1st New BRN'!$B$12:$S$104,18,FALSE)</f>
        <v>74</v>
      </c>
      <c r="W329" s="45">
        <f>VLOOKUP(B329,'[2]Student Without BRN'!Z$2:AB$431,3,FALSE)</f>
        <v>73</v>
      </c>
      <c r="X329" s="46">
        <v>70</v>
      </c>
      <c r="Y329" s="47">
        <v>70</v>
      </c>
      <c r="Z329" s="43">
        <f t="shared" si="97"/>
        <v>0</v>
      </c>
      <c r="AA329" s="44">
        <f t="shared" si="97"/>
        <v>12</v>
      </c>
      <c r="AB329" s="45">
        <f t="shared" si="97"/>
        <v>13</v>
      </c>
      <c r="AC329" s="46">
        <f t="shared" si="97"/>
        <v>16</v>
      </c>
      <c r="AD329" s="47">
        <f t="shared" si="97"/>
        <v>16</v>
      </c>
      <c r="AE329" s="44">
        <f t="shared" si="81"/>
        <v>12</v>
      </c>
      <c r="AF329" s="45">
        <f>AB329-AA329</f>
        <v>1</v>
      </c>
      <c r="AG329" s="46">
        <f t="shared" si="83"/>
        <v>3</v>
      </c>
      <c r="AH329" s="47">
        <f t="shared" si="83"/>
        <v>0</v>
      </c>
      <c r="AI329" s="48">
        <v>8900</v>
      </c>
      <c r="AJ329" s="48">
        <f t="shared" si="84"/>
        <v>765400</v>
      </c>
      <c r="AK329" s="49">
        <f t="shared" si="96"/>
        <v>0</v>
      </c>
      <c r="AL329" s="49"/>
      <c r="AM329" s="49"/>
      <c r="AN329" s="49">
        <f t="shared" si="85"/>
        <v>0</v>
      </c>
      <c r="AO329" s="50">
        <f t="shared" si="92"/>
        <v>106800</v>
      </c>
      <c r="AP329" s="51">
        <f t="shared" si="86"/>
        <v>8900</v>
      </c>
      <c r="AQ329" s="52">
        <f t="shared" si="87"/>
        <v>26700</v>
      </c>
      <c r="AR329" s="47">
        <f t="shared" si="88"/>
        <v>0</v>
      </c>
      <c r="AS329" s="53">
        <f t="shared" si="89"/>
        <v>623000</v>
      </c>
      <c r="AT329" s="49"/>
      <c r="AU329" s="49">
        <f t="shared" si="79"/>
        <v>0</v>
      </c>
      <c r="AV329" s="54">
        <f t="shared" si="80"/>
        <v>0</v>
      </c>
      <c r="AW329" s="55">
        <f>IF(AO329&gt;=0,AO329,0)</f>
        <v>106800</v>
      </c>
      <c r="AX329" s="56">
        <f t="shared" si="95"/>
        <v>8900</v>
      </c>
      <c r="AY329" s="57">
        <f t="shared" si="95"/>
        <v>26700</v>
      </c>
      <c r="AZ329" s="47">
        <f t="shared" si="95"/>
        <v>0</v>
      </c>
      <c r="BA329" s="53">
        <f t="shared" si="94"/>
        <v>623000</v>
      </c>
      <c r="BB329" s="81">
        <f t="shared" si="90"/>
        <v>765400</v>
      </c>
      <c r="BC329" s="58" t="s">
        <v>1827</v>
      </c>
    </row>
    <row r="330" spans="1:55" s="38" customFormat="1" ht="12.75" x14ac:dyDescent="0.2">
      <c r="A330" s="39">
        <f t="shared" si="91"/>
        <v>319</v>
      </c>
      <c r="B330" s="59" t="s">
        <v>1403</v>
      </c>
      <c r="C330" s="41" t="s">
        <v>1404</v>
      </c>
      <c r="D330" s="41" t="s">
        <v>43</v>
      </c>
      <c r="E330" s="41" t="s">
        <v>1845</v>
      </c>
      <c r="F330" s="41" t="s">
        <v>1135</v>
      </c>
      <c r="G330" s="41" t="s">
        <v>58</v>
      </c>
      <c r="H330" s="41" t="s">
        <v>59</v>
      </c>
      <c r="I330" s="41" t="s">
        <v>1129</v>
      </c>
      <c r="J330" s="41" t="s">
        <v>1130</v>
      </c>
      <c r="K330" s="41" t="s">
        <v>1405</v>
      </c>
      <c r="L330" s="41" t="s">
        <v>1406</v>
      </c>
      <c r="M330" s="41" t="s">
        <v>3</v>
      </c>
      <c r="N330" s="42" t="s">
        <v>51</v>
      </c>
      <c r="O330" s="41" t="s">
        <v>52</v>
      </c>
      <c r="P330" s="43">
        <v>123</v>
      </c>
      <c r="Q330" s="44">
        <f>VLOOKUP(B330,'[2]School Detailed Data'!A$11:CF$439,84,FALSE)</f>
        <v>122</v>
      </c>
      <c r="R330" s="45">
        <f>VLOOKUP(B330,'[2]School Detailed Data'!A$11:CF$440,84,FALSE)</f>
        <v>122</v>
      </c>
      <c r="S330" s="46">
        <v>122</v>
      </c>
      <c r="T330" s="47">
        <v>122</v>
      </c>
      <c r="U330" s="43">
        <v>0</v>
      </c>
      <c r="V330" s="44">
        <f>VLOOKUP(B330,'[2]School Detailed Data'!A$11:CJ$440,88,FALSE)</f>
        <v>11</v>
      </c>
      <c r="W330" s="45">
        <f>VLOOKUP(B330,'[2]Student Without BRN'!Z$2:AB$431,3,FALSE)</f>
        <v>0</v>
      </c>
      <c r="X330" s="46">
        <v>0</v>
      </c>
      <c r="Y330" s="47">
        <v>0</v>
      </c>
      <c r="Z330" s="43">
        <f t="shared" si="97"/>
        <v>123</v>
      </c>
      <c r="AA330" s="44">
        <f t="shared" si="97"/>
        <v>111</v>
      </c>
      <c r="AB330" s="45">
        <f t="shared" si="97"/>
        <v>122</v>
      </c>
      <c r="AC330" s="46">
        <f t="shared" si="97"/>
        <v>122</v>
      </c>
      <c r="AD330" s="47">
        <f t="shared" si="97"/>
        <v>122</v>
      </c>
      <c r="AE330" s="44">
        <f t="shared" si="81"/>
        <v>-12</v>
      </c>
      <c r="AF330" s="45">
        <f t="shared" si="93"/>
        <v>-1</v>
      </c>
      <c r="AG330" s="46">
        <f t="shared" si="83"/>
        <v>0</v>
      </c>
      <c r="AH330" s="47">
        <f t="shared" si="83"/>
        <v>0</v>
      </c>
      <c r="AI330" s="48">
        <v>8900</v>
      </c>
      <c r="AJ330" s="48">
        <f t="shared" si="84"/>
        <v>1085800</v>
      </c>
      <c r="AK330" s="49">
        <f t="shared" si="96"/>
        <v>1094700</v>
      </c>
      <c r="AL330" s="49">
        <f>VLOOKUP(B330,'[3]Tranche 1 Actual 2024'!$B$12:$S$367,18,FALSE)</f>
        <v>280350</v>
      </c>
      <c r="AM330" s="49">
        <f>VLOOKUP(B330,'[3]Tranche 2 Actual 2024'!$B$12:$U$343,20,FALSE)</f>
        <v>280350</v>
      </c>
      <c r="AN330" s="49">
        <f t="shared" si="85"/>
        <v>534000</v>
      </c>
      <c r="AO330" s="50">
        <f t="shared" si="92"/>
        <v>-106800</v>
      </c>
      <c r="AP330" s="51">
        <f t="shared" si="86"/>
        <v>-8900</v>
      </c>
      <c r="AQ330" s="52">
        <f t="shared" si="87"/>
        <v>0</v>
      </c>
      <c r="AR330" s="47">
        <f t="shared" si="88"/>
        <v>0</v>
      </c>
      <c r="AS330" s="60">
        <f t="shared" si="89"/>
        <v>-8900</v>
      </c>
      <c r="AT330" s="49"/>
      <c r="AU330" s="49">
        <f t="shared" si="79"/>
        <v>534000</v>
      </c>
      <c r="AV330" s="54">
        <f t="shared" si="80"/>
        <v>534000</v>
      </c>
      <c r="AW330" s="55"/>
      <c r="AX330" s="56">
        <f t="shared" si="95"/>
        <v>0</v>
      </c>
      <c r="AY330" s="57">
        <f t="shared" si="95"/>
        <v>0</v>
      </c>
      <c r="AZ330" s="47">
        <f t="shared" si="95"/>
        <v>0</v>
      </c>
      <c r="BA330" s="53">
        <f t="shared" si="94"/>
        <v>0</v>
      </c>
      <c r="BB330" s="81">
        <f t="shared" si="90"/>
        <v>1094700</v>
      </c>
      <c r="BC330" s="58" t="s">
        <v>1825</v>
      </c>
    </row>
    <row r="331" spans="1:55" s="38" customFormat="1" ht="12.75" x14ac:dyDescent="0.2">
      <c r="A331" s="39">
        <f t="shared" si="91"/>
        <v>320</v>
      </c>
      <c r="B331" s="59" t="s">
        <v>1184</v>
      </c>
      <c r="C331" s="41" t="s">
        <v>1185</v>
      </c>
      <c r="D331" s="41" t="s">
        <v>43</v>
      </c>
      <c r="E331" s="41" t="s">
        <v>1845</v>
      </c>
      <c r="F331" s="41" t="s">
        <v>1135</v>
      </c>
      <c r="G331" s="41" t="s">
        <v>58</v>
      </c>
      <c r="H331" s="41" t="s">
        <v>59</v>
      </c>
      <c r="I331" s="41" t="s">
        <v>1181</v>
      </c>
      <c r="J331" s="41" t="s">
        <v>1130</v>
      </c>
      <c r="K331" s="41" t="s">
        <v>1186</v>
      </c>
      <c r="L331" s="41" t="s">
        <v>1187</v>
      </c>
      <c r="M331" s="41" t="s">
        <v>3</v>
      </c>
      <c r="N331" s="42" t="s">
        <v>51</v>
      </c>
      <c r="O331" s="41" t="s">
        <v>52</v>
      </c>
      <c r="P331" s="43">
        <v>30</v>
      </c>
      <c r="Q331" s="44">
        <f>VLOOKUP(B331,'[2]School Detailed Data'!A$11:CF$439,84,FALSE)</f>
        <v>30</v>
      </c>
      <c r="R331" s="45">
        <f>VLOOKUP(B331,'[2]School Detailed Data'!A$11:CF$440,84,FALSE)</f>
        <v>30</v>
      </c>
      <c r="S331" s="46">
        <v>30</v>
      </c>
      <c r="T331" s="47">
        <v>30</v>
      </c>
      <c r="U331" s="43">
        <v>29</v>
      </c>
      <c r="V331" s="44">
        <f>VLOOKUP(B331,'[2]School Detailed Data'!A$11:CJ$440,88,FALSE)</f>
        <v>29</v>
      </c>
      <c r="W331" s="45">
        <f>VLOOKUP(B331,'[2]Student Without BRN'!Z$2:AB$431,3,FALSE)</f>
        <v>29</v>
      </c>
      <c r="X331" s="46">
        <v>29</v>
      </c>
      <c r="Y331" s="47">
        <v>29</v>
      </c>
      <c r="Z331" s="43">
        <f t="shared" si="97"/>
        <v>1</v>
      </c>
      <c r="AA331" s="44">
        <f t="shared" si="97"/>
        <v>1</v>
      </c>
      <c r="AB331" s="45">
        <f t="shared" si="97"/>
        <v>1</v>
      </c>
      <c r="AC331" s="46">
        <f t="shared" si="97"/>
        <v>1</v>
      </c>
      <c r="AD331" s="47">
        <f t="shared" si="97"/>
        <v>1</v>
      </c>
      <c r="AE331" s="44">
        <f t="shared" si="81"/>
        <v>0</v>
      </c>
      <c r="AF331" s="45">
        <f t="shared" si="93"/>
        <v>0</v>
      </c>
      <c r="AG331" s="46">
        <f t="shared" si="83"/>
        <v>0</v>
      </c>
      <c r="AH331" s="47">
        <f t="shared" si="83"/>
        <v>0</v>
      </c>
      <c r="AI331" s="48">
        <v>8900</v>
      </c>
      <c r="AJ331" s="48">
        <f t="shared" si="84"/>
        <v>267000</v>
      </c>
      <c r="AK331" s="49">
        <f t="shared" si="96"/>
        <v>8900</v>
      </c>
      <c r="AL331" s="49"/>
      <c r="AM331" s="49">
        <f>VLOOKUP(B331,'[3]Tranche 2 Actual 2024'!$B$12:$U$343,20,FALSE)</f>
        <v>202920</v>
      </c>
      <c r="AN331" s="49">
        <f t="shared" si="85"/>
        <v>-194020</v>
      </c>
      <c r="AO331" s="50">
        <f t="shared" si="92"/>
        <v>0</v>
      </c>
      <c r="AP331" s="51">
        <f t="shared" si="86"/>
        <v>0</v>
      </c>
      <c r="AQ331" s="52">
        <f t="shared" si="87"/>
        <v>0</v>
      </c>
      <c r="AR331" s="47">
        <f t="shared" si="88"/>
        <v>0</v>
      </c>
      <c r="AS331" s="53">
        <f t="shared" si="89"/>
        <v>64080</v>
      </c>
      <c r="AT331" s="49"/>
      <c r="AU331" s="49">
        <f t="shared" si="79"/>
        <v>-194020</v>
      </c>
      <c r="AV331" s="54">
        <f t="shared" si="80"/>
        <v>0</v>
      </c>
      <c r="AW331" s="55"/>
      <c r="AX331" s="56">
        <f t="shared" si="95"/>
        <v>0</v>
      </c>
      <c r="AY331" s="57">
        <f t="shared" si="95"/>
        <v>0</v>
      </c>
      <c r="AZ331" s="47">
        <f t="shared" si="95"/>
        <v>0</v>
      </c>
      <c r="BA331" s="53">
        <f t="shared" si="94"/>
        <v>64080</v>
      </c>
      <c r="BB331" s="81">
        <f t="shared" si="90"/>
        <v>267000</v>
      </c>
      <c r="BC331" s="58" t="s">
        <v>1825</v>
      </c>
    </row>
    <row r="332" spans="1:55" s="38" customFormat="1" ht="12.75" x14ac:dyDescent="0.2">
      <c r="A332" s="39">
        <f t="shared" si="91"/>
        <v>321</v>
      </c>
      <c r="B332" s="59" t="s">
        <v>1267</v>
      </c>
      <c r="C332" s="41" t="s">
        <v>1268</v>
      </c>
      <c r="D332" s="41" t="s">
        <v>43</v>
      </c>
      <c r="E332" s="41" t="s">
        <v>1845</v>
      </c>
      <c r="F332" s="41" t="s">
        <v>1135</v>
      </c>
      <c r="G332" s="41" t="s">
        <v>58</v>
      </c>
      <c r="H332" s="41" t="s">
        <v>59</v>
      </c>
      <c r="I332" s="41" t="s">
        <v>1248</v>
      </c>
      <c r="J332" s="41" t="s">
        <v>1130</v>
      </c>
      <c r="K332" s="41" t="s">
        <v>1269</v>
      </c>
      <c r="L332" s="41" t="s">
        <v>1270</v>
      </c>
      <c r="M332" s="41" t="s">
        <v>3</v>
      </c>
      <c r="N332" s="42" t="s">
        <v>53</v>
      </c>
      <c r="O332" s="41" t="s">
        <v>52</v>
      </c>
      <c r="P332" s="43">
        <v>164</v>
      </c>
      <c r="Q332" s="44">
        <v>164</v>
      </c>
      <c r="R332" s="45">
        <f>VLOOKUP(B332,'[2]School Detailed Data'!A$11:CF$440,84,FALSE)</f>
        <v>162</v>
      </c>
      <c r="S332" s="46">
        <v>162</v>
      </c>
      <c r="T332" s="47">
        <v>162</v>
      </c>
      <c r="U332" s="43">
        <v>94</v>
      </c>
      <c r="V332" s="44">
        <f>VLOOKUP(B332,'[2]School Detailed Data'!A$11:CJ$440,88,FALSE)</f>
        <v>110</v>
      </c>
      <c r="W332" s="45">
        <f>VLOOKUP(B332,'[2]Student Without BRN'!Z$2:AB$431,3,FALSE)</f>
        <v>91</v>
      </c>
      <c r="X332" s="46">
        <v>91</v>
      </c>
      <c r="Y332" s="47">
        <v>91</v>
      </c>
      <c r="Z332" s="43">
        <f t="shared" si="97"/>
        <v>70</v>
      </c>
      <c r="AA332" s="44">
        <f t="shared" si="97"/>
        <v>54</v>
      </c>
      <c r="AB332" s="45">
        <f t="shared" si="97"/>
        <v>71</v>
      </c>
      <c r="AC332" s="46">
        <f t="shared" si="97"/>
        <v>71</v>
      </c>
      <c r="AD332" s="47">
        <f t="shared" si="97"/>
        <v>71</v>
      </c>
      <c r="AE332" s="44">
        <f t="shared" si="81"/>
        <v>-16</v>
      </c>
      <c r="AF332" s="45">
        <f t="shared" si="93"/>
        <v>1</v>
      </c>
      <c r="AG332" s="46">
        <f t="shared" si="83"/>
        <v>0</v>
      </c>
      <c r="AH332" s="47">
        <f t="shared" si="83"/>
        <v>0</v>
      </c>
      <c r="AI332" s="48">
        <v>8900</v>
      </c>
      <c r="AJ332" s="48">
        <f t="shared" si="84"/>
        <v>1441800</v>
      </c>
      <c r="AK332" s="49">
        <f t="shared" si="96"/>
        <v>623000</v>
      </c>
      <c r="AL332" s="49">
        <f>VLOOKUP(B332,'[3]Tranche 1 Actual 2024'!$B$12:$S$367,18,FALSE)</f>
        <v>363120</v>
      </c>
      <c r="AM332" s="49">
        <f>VLOOKUP(B332,'[3]Tranche 2 Actual 2024'!$B$12:$U$343,20,FALSE)</f>
        <v>363120</v>
      </c>
      <c r="AN332" s="49">
        <f t="shared" si="85"/>
        <v>-103240</v>
      </c>
      <c r="AO332" s="50">
        <f t="shared" si="92"/>
        <v>-142400</v>
      </c>
      <c r="AP332" s="51">
        <f t="shared" si="86"/>
        <v>8900</v>
      </c>
      <c r="AQ332" s="52">
        <f t="shared" si="87"/>
        <v>0</v>
      </c>
      <c r="AR332" s="47">
        <f t="shared" si="88"/>
        <v>0</v>
      </c>
      <c r="AS332" s="53">
        <f t="shared" si="89"/>
        <v>706660</v>
      </c>
      <c r="AT332" s="49"/>
      <c r="AU332" s="49">
        <f t="shared" ref="AU332:AU395" si="98">AK332-AL332-AM332-AT332</f>
        <v>-103240</v>
      </c>
      <c r="AV332" s="54">
        <f t="shared" ref="AV332:AV395" si="99">IF(AU332&gt;=0,AU332,0)</f>
        <v>0</v>
      </c>
      <c r="AW332" s="55"/>
      <c r="AX332" s="56">
        <f t="shared" si="95"/>
        <v>8900</v>
      </c>
      <c r="AY332" s="57">
        <f t="shared" si="95"/>
        <v>0</v>
      </c>
      <c r="AZ332" s="47">
        <f t="shared" si="95"/>
        <v>0</v>
      </c>
      <c r="BA332" s="53">
        <f t="shared" si="94"/>
        <v>706660</v>
      </c>
      <c r="BB332" s="81">
        <f t="shared" si="90"/>
        <v>1441800</v>
      </c>
      <c r="BC332" s="58" t="s">
        <v>1825</v>
      </c>
    </row>
    <row r="333" spans="1:55" s="38" customFormat="1" ht="12.75" x14ac:dyDescent="0.2">
      <c r="A333" s="39">
        <f t="shared" si="91"/>
        <v>322</v>
      </c>
      <c r="B333" s="59" t="s">
        <v>1224</v>
      </c>
      <c r="C333" s="41" t="s">
        <v>1225</v>
      </c>
      <c r="D333" s="41" t="s">
        <v>43</v>
      </c>
      <c r="E333" s="41" t="s">
        <v>1845</v>
      </c>
      <c r="F333" s="41" t="s">
        <v>1135</v>
      </c>
      <c r="G333" s="41" t="s">
        <v>58</v>
      </c>
      <c r="H333" s="41" t="s">
        <v>59</v>
      </c>
      <c r="I333" s="41" t="s">
        <v>1181</v>
      </c>
      <c r="J333" s="41" t="s">
        <v>1130</v>
      </c>
      <c r="K333" s="41" t="s">
        <v>1226</v>
      </c>
      <c r="L333" s="41" t="s">
        <v>1227</v>
      </c>
      <c r="M333" s="41" t="s">
        <v>3</v>
      </c>
      <c r="N333" s="42" t="s">
        <v>51</v>
      </c>
      <c r="O333" s="41" t="s">
        <v>76</v>
      </c>
      <c r="P333" s="43">
        <v>100</v>
      </c>
      <c r="Q333" s="44">
        <v>100</v>
      </c>
      <c r="R333" s="45">
        <v>144</v>
      </c>
      <c r="S333" s="46">
        <v>100</v>
      </c>
      <c r="T333" s="47">
        <v>100</v>
      </c>
      <c r="U333" s="43">
        <v>140</v>
      </c>
      <c r="V333" s="44">
        <f>VLOOKUP(B333,'[2]School Detailed Data'!A$11:CJ$440,88,FALSE)</f>
        <v>97</v>
      </c>
      <c r="W333" s="45">
        <f>VLOOKUP(B333,'[2]Student Without BRN'!Z$2:AB$431,3,FALSE)</f>
        <v>134</v>
      </c>
      <c r="X333" s="46">
        <v>134</v>
      </c>
      <c r="Y333" s="47">
        <v>134</v>
      </c>
      <c r="Z333" s="43">
        <f t="shared" si="97"/>
        <v>-40</v>
      </c>
      <c r="AA333" s="44">
        <f t="shared" si="97"/>
        <v>3</v>
      </c>
      <c r="AB333" s="45">
        <f t="shared" si="97"/>
        <v>10</v>
      </c>
      <c r="AC333" s="46">
        <f t="shared" si="97"/>
        <v>-34</v>
      </c>
      <c r="AD333" s="47">
        <f t="shared" si="97"/>
        <v>-34</v>
      </c>
      <c r="AE333" s="44">
        <f t="shared" ref="AE333:AE396" si="100">AA333-Z333</f>
        <v>43</v>
      </c>
      <c r="AF333" s="45">
        <f t="shared" si="93"/>
        <v>50</v>
      </c>
      <c r="AG333" s="46">
        <f t="shared" ref="AG333:AH396" si="101">AC333-AB333</f>
        <v>-44</v>
      </c>
      <c r="AH333" s="47">
        <f t="shared" si="101"/>
        <v>0</v>
      </c>
      <c r="AI333" s="48">
        <v>8900</v>
      </c>
      <c r="AJ333" s="48">
        <f t="shared" ref="AJ333:AJ396" si="102">T333*AI333</f>
        <v>890000</v>
      </c>
      <c r="AK333" s="49">
        <f t="shared" si="96"/>
        <v>-356000</v>
      </c>
      <c r="AL333" s="49">
        <f>VLOOKUP(B333,'[3]Tranche 1 Actual 2024'!$B$12:$S$367,18,FALSE)</f>
        <v>283020</v>
      </c>
      <c r="AM333" s="49">
        <f>VLOOKUP(B333,'[3]Tranche 2 Actual 2024'!$B$12:$U$343,20,FALSE)</f>
        <v>283020</v>
      </c>
      <c r="AN333" s="49">
        <f t="shared" ref="AN333:AN396" si="103">AK333-AL333-AM333</f>
        <v>-922040</v>
      </c>
      <c r="AO333" s="50">
        <f t="shared" si="92"/>
        <v>382700</v>
      </c>
      <c r="AP333" s="51">
        <f t="shared" ref="AP333:AP396" si="104">AF333*AI333</f>
        <v>445000</v>
      </c>
      <c r="AQ333" s="52">
        <f t="shared" ref="AQ333:AQ396" si="105">AG333*AI333</f>
        <v>-391600</v>
      </c>
      <c r="AR333" s="47">
        <f t="shared" ref="AR333:AR396" si="106">AH333*AI333</f>
        <v>0</v>
      </c>
      <c r="AS333" s="60">
        <f t="shared" ref="AS333:AS396" si="107">AJ333-AL333-AM333-AV333-AW333-AX333-AY333-AZ333</f>
        <v>-121040</v>
      </c>
      <c r="AT333" s="49"/>
      <c r="AU333" s="49">
        <f t="shared" si="98"/>
        <v>-922040</v>
      </c>
      <c r="AV333" s="54">
        <f t="shared" si="99"/>
        <v>0</v>
      </c>
      <c r="AW333" s="55"/>
      <c r="AX333" s="56">
        <f t="shared" si="95"/>
        <v>445000</v>
      </c>
      <c r="AY333" s="57">
        <f t="shared" si="95"/>
        <v>0</v>
      </c>
      <c r="AZ333" s="47">
        <f t="shared" si="95"/>
        <v>0</v>
      </c>
      <c r="BA333" s="53">
        <f t="shared" si="94"/>
        <v>0</v>
      </c>
      <c r="BB333" s="81">
        <f t="shared" ref="BB333:BB396" si="108">AL333+AM333+AV333+AW333+AX333+AY333+AZ333+BA333</f>
        <v>1011040</v>
      </c>
      <c r="BC333" s="58" t="s">
        <v>1825</v>
      </c>
    </row>
    <row r="334" spans="1:55" s="38" customFormat="1" ht="12.75" x14ac:dyDescent="0.2">
      <c r="A334" s="39">
        <f t="shared" ref="A334:A397" si="109">A333+1</f>
        <v>323</v>
      </c>
      <c r="B334" s="59" t="s">
        <v>1451</v>
      </c>
      <c r="C334" s="41" t="s">
        <v>1452</v>
      </c>
      <c r="D334" s="41" t="s">
        <v>43</v>
      </c>
      <c r="E334" s="41" t="s">
        <v>1845</v>
      </c>
      <c r="F334" s="41" t="s">
        <v>1135</v>
      </c>
      <c r="G334" s="41" t="s">
        <v>58</v>
      </c>
      <c r="H334" s="41" t="s">
        <v>59</v>
      </c>
      <c r="I334" s="41" t="s">
        <v>1448</v>
      </c>
      <c r="J334" s="41" t="s">
        <v>1130</v>
      </c>
      <c r="K334" s="41" t="s">
        <v>1453</v>
      </c>
      <c r="L334" s="41" t="s">
        <v>1454</v>
      </c>
      <c r="M334" s="41" t="s">
        <v>3</v>
      </c>
      <c r="N334" s="42" t="s">
        <v>51</v>
      </c>
      <c r="O334" s="41" t="s">
        <v>52</v>
      </c>
      <c r="P334" s="43">
        <v>70</v>
      </c>
      <c r="Q334" s="44">
        <v>70</v>
      </c>
      <c r="R334" s="45">
        <f>VLOOKUP(B334,'[2]School Detailed Data'!A$11:CF$440,84,FALSE)</f>
        <v>70</v>
      </c>
      <c r="S334" s="46">
        <v>70</v>
      </c>
      <c r="T334" s="47">
        <v>70</v>
      </c>
      <c r="U334" s="43">
        <v>11</v>
      </c>
      <c r="V334" s="44">
        <f>VLOOKUP(B334,'[3]PS T3 1st New BRN'!$B$12:$S$104,18,FALSE)</f>
        <v>10</v>
      </c>
      <c r="W334" s="45">
        <f>VLOOKUP(B334,'[2]Student Without BRN'!Z$2:AB$431,3,FALSE)</f>
        <v>10</v>
      </c>
      <c r="X334" s="46">
        <v>10</v>
      </c>
      <c r="Y334" s="47">
        <v>10</v>
      </c>
      <c r="Z334" s="43">
        <f t="shared" si="97"/>
        <v>59</v>
      </c>
      <c r="AA334" s="44">
        <f t="shared" si="97"/>
        <v>60</v>
      </c>
      <c r="AB334" s="45">
        <f t="shared" si="97"/>
        <v>60</v>
      </c>
      <c r="AC334" s="46">
        <f t="shared" si="97"/>
        <v>60</v>
      </c>
      <c r="AD334" s="47">
        <f t="shared" si="97"/>
        <v>60</v>
      </c>
      <c r="AE334" s="44">
        <f t="shared" si="100"/>
        <v>1</v>
      </c>
      <c r="AF334" s="45">
        <f>AB334-AA334</f>
        <v>0</v>
      </c>
      <c r="AG334" s="46">
        <f t="shared" si="101"/>
        <v>0</v>
      </c>
      <c r="AH334" s="47">
        <f t="shared" si="101"/>
        <v>0</v>
      </c>
      <c r="AI334" s="48">
        <v>8900</v>
      </c>
      <c r="AJ334" s="48">
        <f t="shared" si="102"/>
        <v>623000</v>
      </c>
      <c r="AK334" s="49">
        <f t="shared" si="96"/>
        <v>525100</v>
      </c>
      <c r="AL334" s="49"/>
      <c r="AM334" s="49"/>
      <c r="AN334" s="49">
        <f t="shared" si="103"/>
        <v>525100</v>
      </c>
      <c r="AO334" s="50">
        <f t="shared" si="92"/>
        <v>8900</v>
      </c>
      <c r="AP334" s="51">
        <f t="shared" si="104"/>
        <v>0</v>
      </c>
      <c r="AQ334" s="52">
        <f t="shared" si="105"/>
        <v>0</v>
      </c>
      <c r="AR334" s="47">
        <f t="shared" si="106"/>
        <v>0</v>
      </c>
      <c r="AS334" s="53">
        <f t="shared" si="107"/>
        <v>89000</v>
      </c>
      <c r="AT334" s="49"/>
      <c r="AU334" s="49">
        <f t="shared" si="98"/>
        <v>525100</v>
      </c>
      <c r="AV334" s="54">
        <f t="shared" si="99"/>
        <v>525100</v>
      </c>
      <c r="AW334" s="55">
        <f>IF(AO334&gt;=0,AO334,0)</f>
        <v>8900</v>
      </c>
      <c r="AX334" s="56">
        <f t="shared" si="95"/>
        <v>0</v>
      </c>
      <c r="AY334" s="57">
        <f t="shared" si="95"/>
        <v>0</v>
      </c>
      <c r="AZ334" s="47">
        <f t="shared" si="95"/>
        <v>0</v>
      </c>
      <c r="BA334" s="53">
        <f t="shared" si="94"/>
        <v>89000</v>
      </c>
      <c r="BB334" s="81">
        <f t="shared" si="108"/>
        <v>623000</v>
      </c>
      <c r="BC334" s="58" t="s">
        <v>1827</v>
      </c>
    </row>
    <row r="335" spans="1:55" s="38" customFormat="1" ht="12.75" x14ac:dyDescent="0.2">
      <c r="A335" s="39">
        <f t="shared" si="109"/>
        <v>324</v>
      </c>
      <c r="B335" s="59" t="s">
        <v>1289</v>
      </c>
      <c r="C335" s="41" t="s">
        <v>1290</v>
      </c>
      <c r="D335" s="41" t="s">
        <v>43</v>
      </c>
      <c r="E335" s="41" t="s">
        <v>1845</v>
      </c>
      <c r="F335" s="41" t="s">
        <v>1135</v>
      </c>
      <c r="G335" s="41" t="s">
        <v>58</v>
      </c>
      <c r="H335" s="41" t="s">
        <v>59</v>
      </c>
      <c r="I335" s="41" t="s">
        <v>1291</v>
      </c>
      <c r="J335" s="41" t="s">
        <v>1130</v>
      </c>
      <c r="K335" s="41" t="s">
        <v>1292</v>
      </c>
      <c r="L335" s="41" t="s">
        <v>1293</v>
      </c>
      <c r="M335" s="41" t="s">
        <v>3</v>
      </c>
      <c r="N335" s="42" t="s">
        <v>51</v>
      </c>
      <c r="O335" s="41" t="s">
        <v>52</v>
      </c>
      <c r="P335" s="43">
        <v>111</v>
      </c>
      <c r="Q335" s="44">
        <f>VLOOKUP(B335,'[2]School Detailed Data'!A$11:CF$439,84,FALSE)</f>
        <v>111</v>
      </c>
      <c r="R335" s="45">
        <f>VLOOKUP(B335,'[2]School Detailed Data'!A$11:CF$440,84,FALSE)</f>
        <v>111</v>
      </c>
      <c r="S335" s="46">
        <v>111</v>
      </c>
      <c r="T335" s="47">
        <v>111</v>
      </c>
      <c r="U335" s="43">
        <v>11</v>
      </c>
      <c r="V335" s="44">
        <f>VLOOKUP(B335,'[2]School Detailed Data'!A$11:CJ$440,88,FALSE)</f>
        <v>22</v>
      </c>
      <c r="W335" s="45">
        <f>VLOOKUP(B335,'[2]Student Without BRN'!Z$2:AB$431,3,FALSE)</f>
        <v>11</v>
      </c>
      <c r="X335" s="46">
        <v>11</v>
      </c>
      <c r="Y335" s="47">
        <v>10</v>
      </c>
      <c r="Z335" s="43">
        <f t="shared" si="97"/>
        <v>100</v>
      </c>
      <c r="AA335" s="44">
        <f t="shared" si="97"/>
        <v>89</v>
      </c>
      <c r="AB335" s="45">
        <f t="shared" si="97"/>
        <v>100</v>
      </c>
      <c r="AC335" s="46">
        <f t="shared" si="97"/>
        <v>100</v>
      </c>
      <c r="AD335" s="47">
        <f t="shared" si="97"/>
        <v>101</v>
      </c>
      <c r="AE335" s="44">
        <f t="shared" si="100"/>
        <v>-11</v>
      </c>
      <c r="AF335" s="45">
        <f>AB335-Z335</f>
        <v>0</v>
      </c>
      <c r="AG335" s="46">
        <f t="shared" si="101"/>
        <v>0</v>
      </c>
      <c r="AH335" s="47">
        <f t="shared" si="101"/>
        <v>1</v>
      </c>
      <c r="AI335" s="48">
        <v>8900</v>
      </c>
      <c r="AJ335" s="48">
        <f t="shared" si="102"/>
        <v>987900</v>
      </c>
      <c r="AK335" s="49">
        <f t="shared" si="96"/>
        <v>890000</v>
      </c>
      <c r="AL335" s="49">
        <f>VLOOKUP(B335,'[3]Tranche 1 Actual 2024'!$B$12:$S$367,18,FALSE)</f>
        <v>312390</v>
      </c>
      <c r="AM335" s="49">
        <f>VLOOKUP(B335,'[3]Tranche 2 Actual 2024'!$B$12:$U$343,20,FALSE)</f>
        <v>312390</v>
      </c>
      <c r="AN335" s="49">
        <f t="shared" si="103"/>
        <v>265220</v>
      </c>
      <c r="AO335" s="50">
        <f t="shared" si="92"/>
        <v>-97900</v>
      </c>
      <c r="AP335" s="51">
        <f t="shared" si="104"/>
        <v>0</v>
      </c>
      <c r="AQ335" s="52">
        <f t="shared" si="105"/>
        <v>0</v>
      </c>
      <c r="AR335" s="47">
        <f t="shared" si="106"/>
        <v>8900</v>
      </c>
      <c r="AS335" s="53">
        <f t="shared" si="107"/>
        <v>89000</v>
      </c>
      <c r="AT335" s="49"/>
      <c r="AU335" s="49">
        <f t="shared" si="98"/>
        <v>265220</v>
      </c>
      <c r="AV335" s="54">
        <f t="shared" si="99"/>
        <v>265220</v>
      </c>
      <c r="AW335" s="55"/>
      <c r="AX335" s="56">
        <f t="shared" si="95"/>
        <v>0</v>
      </c>
      <c r="AY335" s="57">
        <f t="shared" si="95"/>
        <v>0</v>
      </c>
      <c r="AZ335" s="47">
        <f t="shared" si="95"/>
        <v>8900</v>
      </c>
      <c r="BA335" s="53">
        <f t="shared" si="94"/>
        <v>89000</v>
      </c>
      <c r="BB335" s="81">
        <f t="shared" si="108"/>
        <v>987900</v>
      </c>
      <c r="BC335" s="58" t="s">
        <v>1825</v>
      </c>
    </row>
    <row r="336" spans="1:55" s="38" customFormat="1" ht="12.75" x14ac:dyDescent="0.2">
      <c r="A336" s="39">
        <f t="shared" si="109"/>
        <v>325</v>
      </c>
      <c r="B336" s="59" t="s">
        <v>1271</v>
      </c>
      <c r="C336" s="41" t="s">
        <v>1272</v>
      </c>
      <c r="D336" s="41" t="s">
        <v>43</v>
      </c>
      <c r="E336" s="41" t="s">
        <v>1845</v>
      </c>
      <c r="F336" s="41" t="s">
        <v>1135</v>
      </c>
      <c r="G336" s="41" t="s">
        <v>58</v>
      </c>
      <c r="H336" s="41" t="s">
        <v>59</v>
      </c>
      <c r="I336" s="41" t="s">
        <v>1248</v>
      </c>
      <c r="J336" s="41" t="s">
        <v>1130</v>
      </c>
      <c r="K336" s="41" t="s">
        <v>1273</v>
      </c>
      <c r="L336" s="41" t="s">
        <v>1274</v>
      </c>
      <c r="M336" s="41" t="s">
        <v>3</v>
      </c>
      <c r="N336" s="42" t="s">
        <v>51</v>
      </c>
      <c r="O336" s="41" t="s">
        <v>52</v>
      </c>
      <c r="P336" s="43">
        <v>81</v>
      </c>
      <c r="Q336" s="44">
        <v>81</v>
      </c>
      <c r="R336" s="45">
        <f>VLOOKUP(B336,'[2]School Detailed Data'!A$11:CF$440,84,FALSE)</f>
        <v>80</v>
      </c>
      <c r="S336" s="46">
        <v>80</v>
      </c>
      <c r="T336" s="47">
        <v>80</v>
      </c>
      <c r="U336" s="43">
        <v>15</v>
      </c>
      <c r="V336" s="44">
        <f>VLOOKUP(B336,'[3]PS T3 1st New BRN'!$B$12:$S$104,18,FALSE)</f>
        <v>13</v>
      </c>
      <c r="W336" s="45">
        <f>VLOOKUP(B336,'[2]Student Without BRN'!Z$2:AB$431,3,FALSE)</f>
        <v>13</v>
      </c>
      <c r="X336" s="46">
        <v>13</v>
      </c>
      <c r="Y336" s="47">
        <v>13</v>
      </c>
      <c r="Z336" s="43">
        <f t="shared" si="97"/>
        <v>66</v>
      </c>
      <c r="AA336" s="44">
        <f t="shared" si="97"/>
        <v>68</v>
      </c>
      <c r="AB336" s="45">
        <f t="shared" si="97"/>
        <v>67</v>
      </c>
      <c r="AC336" s="46">
        <f t="shared" si="97"/>
        <v>67</v>
      </c>
      <c r="AD336" s="47">
        <f t="shared" si="97"/>
        <v>67</v>
      </c>
      <c r="AE336" s="44">
        <f t="shared" si="100"/>
        <v>2</v>
      </c>
      <c r="AF336" s="45">
        <f>AB336-AA336</f>
        <v>-1</v>
      </c>
      <c r="AG336" s="46">
        <f t="shared" si="101"/>
        <v>0</v>
      </c>
      <c r="AH336" s="47">
        <f t="shared" si="101"/>
        <v>0</v>
      </c>
      <c r="AI336" s="48">
        <v>8900</v>
      </c>
      <c r="AJ336" s="48">
        <f t="shared" si="102"/>
        <v>712000</v>
      </c>
      <c r="AK336" s="49">
        <f t="shared" si="96"/>
        <v>587400</v>
      </c>
      <c r="AL336" s="49">
        <f>VLOOKUP(B336,'[3]Tranche 1 Actual 2024'!$B$12:$S$367,18,FALSE)</f>
        <v>288360</v>
      </c>
      <c r="AM336" s="49">
        <f>VLOOKUP(B336,'[3]Tranche 2 Actual 2024'!$B$12:$U$343,20,FALSE)</f>
        <v>288360</v>
      </c>
      <c r="AN336" s="49">
        <f t="shared" si="103"/>
        <v>10680</v>
      </c>
      <c r="AO336" s="50">
        <f t="shared" ref="AO336:AO399" si="110">AE336*AI336</f>
        <v>17800</v>
      </c>
      <c r="AP336" s="51">
        <f t="shared" si="104"/>
        <v>-8900</v>
      </c>
      <c r="AQ336" s="52">
        <f t="shared" si="105"/>
        <v>0</v>
      </c>
      <c r="AR336" s="47">
        <f t="shared" si="106"/>
        <v>0</v>
      </c>
      <c r="AS336" s="53">
        <f t="shared" si="107"/>
        <v>106800</v>
      </c>
      <c r="AT336" s="49"/>
      <c r="AU336" s="49">
        <f t="shared" si="98"/>
        <v>10680</v>
      </c>
      <c r="AV336" s="54">
        <f t="shared" si="99"/>
        <v>10680</v>
      </c>
      <c r="AW336" s="55">
        <f>IF(AO336&gt;=0,AO336,0)</f>
        <v>17800</v>
      </c>
      <c r="AX336" s="56">
        <f t="shared" si="95"/>
        <v>0</v>
      </c>
      <c r="AY336" s="57">
        <f t="shared" si="95"/>
        <v>0</v>
      </c>
      <c r="AZ336" s="47">
        <f t="shared" si="95"/>
        <v>0</v>
      </c>
      <c r="BA336" s="53">
        <f t="shared" si="94"/>
        <v>106800</v>
      </c>
      <c r="BB336" s="81">
        <f t="shared" si="108"/>
        <v>712000</v>
      </c>
      <c r="BC336" s="58" t="s">
        <v>1825</v>
      </c>
    </row>
    <row r="337" spans="1:55" s="38" customFormat="1" ht="12.75" x14ac:dyDescent="0.2">
      <c r="A337" s="39">
        <f t="shared" si="109"/>
        <v>326</v>
      </c>
      <c r="B337" s="59" t="s">
        <v>1383</v>
      </c>
      <c r="C337" s="41" t="s">
        <v>1384</v>
      </c>
      <c r="D337" s="41" t="s">
        <v>43</v>
      </c>
      <c r="E337" s="41" t="s">
        <v>1845</v>
      </c>
      <c r="F337" s="41" t="s">
        <v>1135</v>
      </c>
      <c r="G337" s="41" t="s">
        <v>58</v>
      </c>
      <c r="H337" s="41" t="s">
        <v>59</v>
      </c>
      <c r="I337" s="41" t="s">
        <v>1129</v>
      </c>
      <c r="J337" s="41" t="s">
        <v>1130</v>
      </c>
      <c r="K337" s="41" t="s">
        <v>1385</v>
      </c>
      <c r="L337" s="41" t="s">
        <v>1386</v>
      </c>
      <c r="M337" s="41" t="s">
        <v>3</v>
      </c>
      <c r="N337" s="42" t="s">
        <v>51</v>
      </c>
      <c r="O337" s="41" t="s">
        <v>52</v>
      </c>
      <c r="P337" s="43">
        <v>96</v>
      </c>
      <c r="Q337" s="44">
        <v>96</v>
      </c>
      <c r="R337" s="45">
        <f>VLOOKUP(B337,'[2]School Detailed Data'!A$11:CF$440,84,FALSE)</f>
        <v>96</v>
      </c>
      <c r="S337" s="46">
        <v>96</v>
      </c>
      <c r="T337" s="47">
        <v>96</v>
      </c>
      <c r="U337" s="43">
        <v>33</v>
      </c>
      <c r="V337" s="44">
        <f>VLOOKUP(B337,'[2]School Detailed Data'!A$11:CJ$440,88,FALSE)</f>
        <v>44</v>
      </c>
      <c r="W337" s="45">
        <f>VLOOKUP(B337,'[2]Student Without BRN'!Z$2:AB$431,3,FALSE)</f>
        <v>30</v>
      </c>
      <c r="X337" s="46">
        <v>30</v>
      </c>
      <c r="Y337" s="47">
        <v>30</v>
      </c>
      <c r="Z337" s="43">
        <f t="shared" si="97"/>
        <v>63</v>
      </c>
      <c r="AA337" s="44">
        <f t="shared" si="97"/>
        <v>52</v>
      </c>
      <c r="AB337" s="45">
        <f t="shared" si="97"/>
        <v>66</v>
      </c>
      <c r="AC337" s="46">
        <f t="shared" si="97"/>
        <v>66</v>
      </c>
      <c r="AD337" s="47">
        <f t="shared" si="97"/>
        <v>66</v>
      </c>
      <c r="AE337" s="44">
        <f t="shared" si="100"/>
        <v>-11</v>
      </c>
      <c r="AF337" s="45">
        <f t="shared" si="93"/>
        <v>3</v>
      </c>
      <c r="AG337" s="46">
        <f t="shared" si="101"/>
        <v>0</v>
      </c>
      <c r="AH337" s="47">
        <f t="shared" si="101"/>
        <v>0</v>
      </c>
      <c r="AI337" s="48">
        <v>8900</v>
      </c>
      <c r="AJ337" s="48">
        <f t="shared" si="102"/>
        <v>854400</v>
      </c>
      <c r="AK337" s="49">
        <f t="shared" si="96"/>
        <v>560700</v>
      </c>
      <c r="AL337" s="49">
        <f>VLOOKUP(B337,'[3]Tranche 1 Actual 2024'!$B$12:$S$367,18,FALSE)</f>
        <v>341760</v>
      </c>
      <c r="AM337" s="49">
        <f>VLOOKUP(B337,'[3]Tranche 2 Actual 2024'!$B$12:$U$343,20,FALSE)</f>
        <v>341760</v>
      </c>
      <c r="AN337" s="49">
        <f t="shared" si="103"/>
        <v>-122820</v>
      </c>
      <c r="AO337" s="50">
        <f t="shared" si="110"/>
        <v>-97900</v>
      </c>
      <c r="AP337" s="51">
        <f t="shared" si="104"/>
        <v>26700</v>
      </c>
      <c r="AQ337" s="52">
        <f t="shared" si="105"/>
        <v>0</v>
      </c>
      <c r="AR337" s="47">
        <f t="shared" si="106"/>
        <v>0</v>
      </c>
      <c r="AS337" s="53">
        <f t="shared" si="107"/>
        <v>144180</v>
      </c>
      <c r="AT337" s="49"/>
      <c r="AU337" s="49">
        <f t="shared" si="98"/>
        <v>-122820</v>
      </c>
      <c r="AV337" s="54">
        <f t="shared" si="99"/>
        <v>0</v>
      </c>
      <c r="AW337" s="55"/>
      <c r="AX337" s="56">
        <f t="shared" si="95"/>
        <v>26700</v>
      </c>
      <c r="AY337" s="57">
        <f t="shared" si="95"/>
        <v>0</v>
      </c>
      <c r="AZ337" s="47">
        <f t="shared" si="95"/>
        <v>0</v>
      </c>
      <c r="BA337" s="53">
        <f t="shared" si="94"/>
        <v>144180</v>
      </c>
      <c r="BB337" s="81">
        <f t="shared" si="108"/>
        <v>854400</v>
      </c>
      <c r="BC337" s="58" t="s">
        <v>1825</v>
      </c>
    </row>
    <row r="338" spans="1:55" s="38" customFormat="1" ht="12.75" x14ac:dyDescent="0.2">
      <c r="A338" s="39">
        <f t="shared" si="109"/>
        <v>327</v>
      </c>
      <c r="B338" s="59" t="s">
        <v>1228</v>
      </c>
      <c r="C338" s="41" t="s">
        <v>1229</v>
      </c>
      <c r="D338" s="41" t="s">
        <v>43</v>
      </c>
      <c r="E338" s="41" t="s">
        <v>1845</v>
      </c>
      <c r="F338" s="41" t="s">
        <v>1135</v>
      </c>
      <c r="G338" s="41" t="s">
        <v>58</v>
      </c>
      <c r="H338" s="41" t="s">
        <v>59</v>
      </c>
      <c r="I338" s="41" t="s">
        <v>1181</v>
      </c>
      <c r="J338" s="41" t="s">
        <v>1130</v>
      </c>
      <c r="K338" s="41" t="s">
        <v>1230</v>
      </c>
      <c r="L338" s="41" t="s">
        <v>1231</v>
      </c>
      <c r="M338" s="41" t="s">
        <v>3</v>
      </c>
      <c r="N338" s="42" t="s">
        <v>51</v>
      </c>
      <c r="O338" s="41" t="s">
        <v>52</v>
      </c>
      <c r="P338" s="43">
        <v>46</v>
      </c>
      <c r="Q338" s="44">
        <f>VLOOKUP(B338,'[2]School Detailed Data'!A$11:CF$439,84,FALSE)</f>
        <v>46</v>
      </c>
      <c r="R338" s="45">
        <f>VLOOKUP(B338,'[2]School Detailed Data'!A$11:CF$440,84,FALSE)</f>
        <v>46</v>
      </c>
      <c r="S338" s="46">
        <v>46</v>
      </c>
      <c r="T338" s="47">
        <v>46</v>
      </c>
      <c r="U338" s="43">
        <v>8</v>
      </c>
      <c r="V338" s="44">
        <f>VLOOKUP(B338,'[2]School Detailed Data'!A$11:CJ$440,88,FALSE)</f>
        <v>12</v>
      </c>
      <c r="W338" s="45">
        <f>VLOOKUP(B338,'[2]Student Without BRN'!Z$2:AB$431,3,FALSE)</f>
        <v>8</v>
      </c>
      <c r="X338" s="46">
        <v>8</v>
      </c>
      <c r="Y338" s="47">
        <v>8</v>
      </c>
      <c r="Z338" s="43">
        <f t="shared" si="97"/>
        <v>38</v>
      </c>
      <c r="AA338" s="44">
        <f t="shared" si="97"/>
        <v>34</v>
      </c>
      <c r="AB338" s="45">
        <f t="shared" si="97"/>
        <v>38</v>
      </c>
      <c r="AC338" s="46">
        <f t="shared" si="97"/>
        <v>38</v>
      </c>
      <c r="AD338" s="47">
        <f t="shared" si="97"/>
        <v>38</v>
      </c>
      <c r="AE338" s="44">
        <f t="shared" si="100"/>
        <v>-4</v>
      </c>
      <c r="AF338" s="45">
        <f t="shared" si="93"/>
        <v>0</v>
      </c>
      <c r="AG338" s="46">
        <f t="shared" si="101"/>
        <v>0</v>
      </c>
      <c r="AH338" s="47">
        <f t="shared" si="101"/>
        <v>0</v>
      </c>
      <c r="AI338" s="48">
        <v>8900</v>
      </c>
      <c r="AJ338" s="48">
        <f t="shared" si="102"/>
        <v>409400</v>
      </c>
      <c r="AK338" s="49">
        <f t="shared" si="96"/>
        <v>338200</v>
      </c>
      <c r="AL338" s="49"/>
      <c r="AM338" s="49"/>
      <c r="AN338" s="49">
        <f t="shared" si="103"/>
        <v>338200</v>
      </c>
      <c r="AO338" s="50">
        <f t="shared" si="110"/>
        <v>-35600</v>
      </c>
      <c r="AP338" s="51">
        <f t="shared" si="104"/>
        <v>0</v>
      </c>
      <c r="AQ338" s="52">
        <f t="shared" si="105"/>
        <v>0</v>
      </c>
      <c r="AR338" s="47">
        <f t="shared" si="106"/>
        <v>0</v>
      </c>
      <c r="AS338" s="53">
        <f t="shared" si="107"/>
        <v>71200</v>
      </c>
      <c r="AT338" s="49"/>
      <c r="AU338" s="49">
        <f t="shared" si="98"/>
        <v>338200</v>
      </c>
      <c r="AV338" s="54">
        <f t="shared" si="99"/>
        <v>338200</v>
      </c>
      <c r="AW338" s="55"/>
      <c r="AX338" s="56">
        <f t="shared" si="95"/>
        <v>0</v>
      </c>
      <c r="AY338" s="57">
        <f t="shared" si="95"/>
        <v>0</v>
      </c>
      <c r="AZ338" s="47">
        <f t="shared" si="95"/>
        <v>0</v>
      </c>
      <c r="BA338" s="53">
        <f t="shared" si="94"/>
        <v>71200</v>
      </c>
      <c r="BB338" s="81">
        <f t="shared" si="108"/>
        <v>409400</v>
      </c>
      <c r="BC338" s="58" t="s">
        <v>1827</v>
      </c>
    </row>
    <row r="339" spans="1:55" s="38" customFormat="1" ht="12.75" x14ac:dyDescent="0.2">
      <c r="A339" s="39">
        <f t="shared" si="109"/>
        <v>328</v>
      </c>
      <c r="B339" s="59" t="s">
        <v>1171</v>
      </c>
      <c r="C339" s="41" t="s">
        <v>1172</v>
      </c>
      <c r="D339" s="41" t="s">
        <v>43</v>
      </c>
      <c r="E339" s="41" t="s">
        <v>1828</v>
      </c>
      <c r="F339" s="41" t="s">
        <v>68</v>
      </c>
      <c r="G339" s="41" t="s">
        <v>45</v>
      </c>
      <c r="H339" s="41" t="s">
        <v>46</v>
      </c>
      <c r="I339" s="41" t="s">
        <v>1129</v>
      </c>
      <c r="J339" s="41" t="s">
        <v>1130</v>
      </c>
      <c r="K339" s="41" t="s">
        <v>1173</v>
      </c>
      <c r="L339" s="41" t="s">
        <v>1174</v>
      </c>
      <c r="M339" s="41" t="s">
        <v>3</v>
      </c>
      <c r="N339" s="42" t="s">
        <v>51</v>
      </c>
      <c r="O339" s="41" t="s">
        <v>52</v>
      </c>
      <c r="P339" s="43">
        <v>188</v>
      </c>
      <c r="Q339" s="44">
        <f>VLOOKUP(B339,'[2]School Detailed Data'!A$11:CF$439,84,FALSE)</f>
        <v>187</v>
      </c>
      <c r="R339" s="45">
        <f>VLOOKUP(B339,'[2]School Detailed Data'!A$11:CF$440,84,FALSE)</f>
        <v>187</v>
      </c>
      <c r="S339" s="46">
        <v>187</v>
      </c>
      <c r="T339" s="47">
        <v>187</v>
      </c>
      <c r="U339" s="43">
        <v>2</v>
      </c>
      <c r="V339" s="44">
        <f>VLOOKUP(B339,'[2]School Detailed Data'!A$11:CJ$440,88,FALSE)</f>
        <v>11</v>
      </c>
      <c r="W339" s="45">
        <f>VLOOKUP(B339,'[2]Student Without BRN'!Z$2:AB$431,3,FALSE)</f>
        <v>2</v>
      </c>
      <c r="X339" s="46">
        <v>1</v>
      </c>
      <c r="Y339" s="47">
        <v>1</v>
      </c>
      <c r="Z339" s="43">
        <f t="shared" si="97"/>
        <v>186</v>
      </c>
      <c r="AA339" s="44">
        <f t="shared" si="97"/>
        <v>176</v>
      </c>
      <c r="AB339" s="45">
        <f t="shared" si="97"/>
        <v>185</v>
      </c>
      <c r="AC339" s="46">
        <f t="shared" si="97"/>
        <v>186</v>
      </c>
      <c r="AD339" s="47">
        <f t="shared" si="97"/>
        <v>186</v>
      </c>
      <c r="AE339" s="44">
        <f t="shared" si="100"/>
        <v>-10</v>
      </c>
      <c r="AF339" s="45">
        <f t="shared" si="93"/>
        <v>-1</v>
      </c>
      <c r="AG339" s="46">
        <f>AC339-Z339</f>
        <v>0</v>
      </c>
      <c r="AH339" s="47">
        <f t="shared" si="101"/>
        <v>0</v>
      </c>
      <c r="AI339" s="48">
        <v>8900</v>
      </c>
      <c r="AJ339" s="48">
        <f t="shared" si="102"/>
        <v>1664300</v>
      </c>
      <c r="AK339" s="49">
        <f t="shared" si="96"/>
        <v>1655400</v>
      </c>
      <c r="AL339" s="49"/>
      <c r="AM339" s="49"/>
      <c r="AN339" s="49">
        <f t="shared" si="103"/>
        <v>1655400</v>
      </c>
      <c r="AO339" s="50">
        <f t="shared" si="110"/>
        <v>-89000</v>
      </c>
      <c r="AP339" s="51">
        <f t="shared" si="104"/>
        <v>-8900</v>
      </c>
      <c r="AQ339" s="52">
        <f t="shared" si="105"/>
        <v>0</v>
      </c>
      <c r="AR339" s="47">
        <f t="shared" si="106"/>
        <v>0</v>
      </c>
      <c r="AS339" s="53">
        <f t="shared" si="107"/>
        <v>8900</v>
      </c>
      <c r="AT339" s="49"/>
      <c r="AU339" s="49">
        <f t="shared" si="98"/>
        <v>1655400</v>
      </c>
      <c r="AV339" s="54">
        <f t="shared" si="99"/>
        <v>1655400</v>
      </c>
      <c r="AW339" s="55"/>
      <c r="AX339" s="56">
        <f t="shared" si="95"/>
        <v>0</v>
      </c>
      <c r="AY339" s="57">
        <f t="shared" si="95"/>
        <v>0</v>
      </c>
      <c r="AZ339" s="47">
        <f t="shared" si="95"/>
        <v>0</v>
      </c>
      <c r="BA339" s="53">
        <f t="shared" si="94"/>
        <v>8900</v>
      </c>
      <c r="BB339" s="81">
        <f t="shared" si="108"/>
        <v>1664300</v>
      </c>
      <c r="BC339" s="58" t="s">
        <v>1827</v>
      </c>
    </row>
    <row r="340" spans="1:55" s="38" customFormat="1" ht="12.75" x14ac:dyDescent="0.2">
      <c r="A340" s="39">
        <f t="shared" si="109"/>
        <v>329</v>
      </c>
      <c r="B340" s="59" t="s">
        <v>1413</v>
      </c>
      <c r="C340" s="41" t="s">
        <v>1414</v>
      </c>
      <c r="D340" s="41" t="s">
        <v>43</v>
      </c>
      <c r="E340" s="41" t="s">
        <v>1845</v>
      </c>
      <c r="F340" s="41" t="s">
        <v>1135</v>
      </c>
      <c r="G340" s="41" t="s">
        <v>58</v>
      </c>
      <c r="H340" s="41" t="s">
        <v>59</v>
      </c>
      <c r="I340" s="41" t="s">
        <v>1129</v>
      </c>
      <c r="J340" s="41" t="s">
        <v>1130</v>
      </c>
      <c r="K340" s="41" t="s">
        <v>1415</v>
      </c>
      <c r="L340" s="41" t="s">
        <v>1416</v>
      </c>
      <c r="M340" s="41" t="s">
        <v>3</v>
      </c>
      <c r="N340" s="42" t="s">
        <v>51</v>
      </c>
      <c r="O340" s="41" t="s">
        <v>76</v>
      </c>
      <c r="P340" s="43">
        <v>339</v>
      </c>
      <c r="Q340" s="44">
        <v>339</v>
      </c>
      <c r="R340" s="45">
        <f>VLOOKUP(B340,'[2]School Detailed Data'!A$11:CF$440,84,FALSE)</f>
        <v>339</v>
      </c>
      <c r="S340" s="46">
        <v>339</v>
      </c>
      <c r="T340" s="47">
        <v>338</v>
      </c>
      <c r="U340" s="43">
        <v>56</v>
      </c>
      <c r="V340" s="44">
        <f>VLOOKUP(B340,'[3]PS T3 1st New BRN'!$B$12:$S$104,18,FALSE)</f>
        <v>55</v>
      </c>
      <c r="W340" s="45">
        <f>VLOOKUP(B340,'[2]Student Without BRN'!Z$2:AB$431,3,FALSE)</f>
        <v>55</v>
      </c>
      <c r="X340" s="46">
        <v>55</v>
      </c>
      <c r="Y340" s="47">
        <v>55</v>
      </c>
      <c r="Z340" s="43">
        <f t="shared" si="97"/>
        <v>283</v>
      </c>
      <c r="AA340" s="44">
        <f t="shared" si="97"/>
        <v>284</v>
      </c>
      <c r="AB340" s="45">
        <f t="shared" si="97"/>
        <v>284</v>
      </c>
      <c r="AC340" s="46">
        <f t="shared" si="97"/>
        <v>284</v>
      </c>
      <c r="AD340" s="47">
        <f t="shared" si="97"/>
        <v>283</v>
      </c>
      <c r="AE340" s="44">
        <f t="shared" si="100"/>
        <v>1</v>
      </c>
      <c r="AF340" s="45">
        <f>AB340-AA340</f>
        <v>0</v>
      </c>
      <c r="AG340" s="46">
        <f t="shared" si="101"/>
        <v>0</v>
      </c>
      <c r="AH340" s="47">
        <f>AC340-AD340</f>
        <v>1</v>
      </c>
      <c r="AI340" s="48">
        <v>8900</v>
      </c>
      <c r="AJ340" s="48">
        <f t="shared" si="102"/>
        <v>3008200</v>
      </c>
      <c r="AK340" s="49">
        <f t="shared" si="96"/>
        <v>2518700</v>
      </c>
      <c r="AL340" s="49">
        <f>VLOOKUP(B340,'[3]Tranche 1 Actual 2024'!$B$12:$S$367,18,FALSE)</f>
        <v>934500</v>
      </c>
      <c r="AM340" s="49">
        <f>VLOOKUP(B340,'[3]Tranche 2 Actual 2024'!$B$12:$U$343,20,FALSE)</f>
        <v>934500</v>
      </c>
      <c r="AN340" s="49">
        <f t="shared" si="103"/>
        <v>649700</v>
      </c>
      <c r="AO340" s="50">
        <f t="shared" si="110"/>
        <v>8900</v>
      </c>
      <c r="AP340" s="51">
        <f t="shared" si="104"/>
        <v>0</v>
      </c>
      <c r="AQ340" s="52">
        <f t="shared" si="105"/>
        <v>0</v>
      </c>
      <c r="AR340" s="47">
        <f t="shared" si="106"/>
        <v>8900</v>
      </c>
      <c r="AS340" s="53">
        <f t="shared" si="107"/>
        <v>471700</v>
      </c>
      <c r="AT340" s="49"/>
      <c r="AU340" s="49">
        <f t="shared" si="98"/>
        <v>649700</v>
      </c>
      <c r="AV340" s="54">
        <f t="shared" si="99"/>
        <v>649700</v>
      </c>
      <c r="AW340" s="55">
        <f>IF(AO340&gt;=0,AO340,0)</f>
        <v>8900</v>
      </c>
      <c r="AX340" s="56">
        <f t="shared" si="95"/>
        <v>0</v>
      </c>
      <c r="AY340" s="57">
        <f t="shared" si="95"/>
        <v>0</v>
      </c>
      <c r="AZ340" s="47">
        <f t="shared" si="95"/>
        <v>8900</v>
      </c>
      <c r="BA340" s="53">
        <f t="shared" si="94"/>
        <v>471700</v>
      </c>
      <c r="BB340" s="81">
        <f t="shared" si="108"/>
        <v>3008200</v>
      </c>
      <c r="BC340" s="58" t="s">
        <v>1825</v>
      </c>
    </row>
    <row r="341" spans="1:55" s="38" customFormat="1" x14ac:dyDescent="0.2">
      <c r="A341" s="39">
        <f t="shared" si="109"/>
        <v>330</v>
      </c>
      <c r="B341" s="61" t="s">
        <v>1850</v>
      </c>
      <c r="C341" s="62" t="s">
        <v>1851</v>
      </c>
      <c r="D341" s="62" t="s">
        <v>43</v>
      </c>
      <c r="E341" s="62" t="s">
        <v>59</v>
      </c>
      <c r="F341" s="62" t="s">
        <v>1129</v>
      </c>
      <c r="G341" s="62" t="s">
        <v>1130</v>
      </c>
      <c r="H341" s="41" t="s">
        <v>59</v>
      </c>
      <c r="I341" s="41" t="s">
        <v>1129</v>
      </c>
      <c r="J341" s="41" t="s">
        <v>1130</v>
      </c>
      <c r="K341" s="63" t="s">
        <v>1852</v>
      </c>
      <c r="L341" s="62" t="s">
        <v>1853</v>
      </c>
      <c r="M341" s="41" t="s">
        <v>3</v>
      </c>
      <c r="N341" s="42" t="s">
        <v>51</v>
      </c>
      <c r="O341" s="41" t="s">
        <v>1854</v>
      </c>
      <c r="P341" s="43">
        <v>82</v>
      </c>
      <c r="Q341" s="44">
        <v>82</v>
      </c>
      <c r="R341" s="45">
        <v>82</v>
      </c>
      <c r="S341" s="46">
        <v>82</v>
      </c>
      <c r="T341" s="47">
        <v>82</v>
      </c>
      <c r="U341" s="43"/>
      <c r="V341" s="44">
        <v>0</v>
      </c>
      <c r="W341" s="45">
        <f>VLOOKUP(B341,'[2]Student Without BRN'!Z$2:AB$431,3,FALSE)</f>
        <v>0</v>
      </c>
      <c r="X341" s="46">
        <v>0</v>
      </c>
      <c r="Y341" s="47">
        <v>0</v>
      </c>
      <c r="Z341" s="43">
        <f t="shared" si="97"/>
        <v>82</v>
      </c>
      <c r="AA341" s="44">
        <f t="shared" si="97"/>
        <v>82</v>
      </c>
      <c r="AB341" s="45">
        <f t="shared" si="97"/>
        <v>82</v>
      </c>
      <c r="AC341" s="46">
        <f t="shared" si="97"/>
        <v>82</v>
      </c>
      <c r="AD341" s="47">
        <f t="shared" si="97"/>
        <v>82</v>
      </c>
      <c r="AE341" s="44">
        <f t="shared" si="100"/>
        <v>0</v>
      </c>
      <c r="AF341" s="45">
        <f t="shared" si="93"/>
        <v>0</v>
      </c>
      <c r="AG341" s="46">
        <f t="shared" si="101"/>
        <v>0</v>
      </c>
      <c r="AH341" s="47">
        <f t="shared" si="101"/>
        <v>0</v>
      </c>
      <c r="AI341" s="48">
        <v>8900</v>
      </c>
      <c r="AJ341" s="48">
        <f t="shared" si="102"/>
        <v>729800</v>
      </c>
      <c r="AK341" s="49">
        <f t="shared" si="96"/>
        <v>729800</v>
      </c>
      <c r="AL341" s="49"/>
      <c r="AM341" s="49">
        <f>VLOOKUP(B341,'[3]Tranche 2 Actual 2024'!$B$12:$U$343,20,FALSE)</f>
        <v>293700</v>
      </c>
      <c r="AN341" s="49">
        <f t="shared" si="103"/>
        <v>436100</v>
      </c>
      <c r="AO341" s="50">
        <f t="shared" si="110"/>
        <v>0</v>
      </c>
      <c r="AP341" s="51">
        <f t="shared" si="104"/>
        <v>0</v>
      </c>
      <c r="AQ341" s="52">
        <v>0</v>
      </c>
      <c r="AR341" s="47">
        <f t="shared" si="106"/>
        <v>0</v>
      </c>
      <c r="AS341" s="53">
        <f t="shared" si="107"/>
        <v>0</v>
      </c>
      <c r="AT341" s="49"/>
      <c r="AU341" s="49">
        <f t="shared" si="98"/>
        <v>436100</v>
      </c>
      <c r="AV341" s="54">
        <f t="shared" si="99"/>
        <v>436100</v>
      </c>
      <c r="AW341" s="55"/>
      <c r="AX341" s="56">
        <f t="shared" si="95"/>
        <v>0</v>
      </c>
      <c r="AY341" s="57">
        <f t="shared" si="95"/>
        <v>0</v>
      </c>
      <c r="AZ341" s="47">
        <f t="shared" si="95"/>
        <v>0</v>
      </c>
      <c r="BA341" s="53">
        <f t="shared" si="94"/>
        <v>0</v>
      </c>
      <c r="BB341" s="81">
        <f t="shared" si="108"/>
        <v>729800</v>
      </c>
      <c r="BC341" s="58" t="s">
        <v>1825</v>
      </c>
    </row>
    <row r="342" spans="1:55" s="38" customFormat="1" ht="12.75" x14ac:dyDescent="0.2">
      <c r="A342" s="39">
        <f t="shared" si="109"/>
        <v>331</v>
      </c>
      <c r="B342" s="40" t="s">
        <v>1423</v>
      </c>
      <c r="C342" s="41" t="s">
        <v>1424</v>
      </c>
      <c r="D342" s="41" t="s">
        <v>56</v>
      </c>
      <c r="E342" s="41" t="s">
        <v>1845</v>
      </c>
      <c r="F342" s="41" t="s">
        <v>1135</v>
      </c>
      <c r="G342" s="41" t="s">
        <v>58</v>
      </c>
      <c r="H342" s="41" t="s">
        <v>59</v>
      </c>
      <c r="I342" s="41" t="s">
        <v>1129</v>
      </c>
      <c r="J342" s="41" t="s">
        <v>1130</v>
      </c>
      <c r="K342" s="41" t="s">
        <v>1425</v>
      </c>
      <c r="L342" s="41" t="s">
        <v>1426</v>
      </c>
      <c r="M342" s="41" t="s">
        <v>3</v>
      </c>
      <c r="N342" s="42" t="s">
        <v>51</v>
      </c>
      <c r="O342" s="41" t="s">
        <v>76</v>
      </c>
      <c r="P342" s="43">
        <v>64</v>
      </c>
      <c r="Q342" s="44">
        <f>VLOOKUP(B342,'[2]School Detailed Data'!A$11:CF$439,84,FALSE)</f>
        <v>64</v>
      </c>
      <c r="R342" s="45">
        <f>VLOOKUP(B342,'[2]School Detailed Data'!A$11:CF$440,84,FALSE)</f>
        <v>64</v>
      </c>
      <c r="S342" s="46">
        <v>64</v>
      </c>
      <c r="T342" s="47">
        <v>64</v>
      </c>
      <c r="U342" s="43">
        <v>8</v>
      </c>
      <c r="V342" s="44">
        <f>VLOOKUP(B342,'[2]School Detailed Data'!A$11:CJ$440,88,FALSE)</f>
        <v>12</v>
      </c>
      <c r="W342" s="45">
        <f>VLOOKUP(B342,'[2]Student Without BRN'!Z$2:AB$431,3,FALSE)</f>
        <v>8</v>
      </c>
      <c r="X342" s="46">
        <v>8</v>
      </c>
      <c r="Y342" s="47">
        <v>8</v>
      </c>
      <c r="Z342" s="43">
        <f t="shared" si="97"/>
        <v>56</v>
      </c>
      <c r="AA342" s="44">
        <f t="shared" si="97"/>
        <v>52</v>
      </c>
      <c r="AB342" s="45">
        <f t="shared" si="97"/>
        <v>56</v>
      </c>
      <c r="AC342" s="46">
        <f t="shared" si="97"/>
        <v>56</v>
      </c>
      <c r="AD342" s="47">
        <f t="shared" si="97"/>
        <v>56</v>
      </c>
      <c r="AE342" s="44">
        <f t="shared" si="100"/>
        <v>-4</v>
      </c>
      <c r="AF342" s="45">
        <f t="shared" ref="AF342:AF401" si="111">AB342-Z342</f>
        <v>0</v>
      </c>
      <c r="AG342" s="46">
        <f t="shared" si="101"/>
        <v>0</v>
      </c>
      <c r="AH342" s="47">
        <f t="shared" si="101"/>
        <v>0</v>
      </c>
      <c r="AI342" s="48">
        <v>8900</v>
      </c>
      <c r="AJ342" s="48">
        <f t="shared" si="102"/>
        <v>569600</v>
      </c>
      <c r="AK342" s="49">
        <f t="shared" si="96"/>
        <v>498400</v>
      </c>
      <c r="AL342" s="49"/>
      <c r="AM342" s="49">
        <f>VLOOKUP(B342,'[3]Tranche 2 Actual 2024'!$B$12:$U$343,20,FALSE)</f>
        <v>331080</v>
      </c>
      <c r="AN342" s="49">
        <f t="shared" si="103"/>
        <v>167320</v>
      </c>
      <c r="AO342" s="50">
        <f t="shared" si="110"/>
        <v>-35600</v>
      </c>
      <c r="AP342" s="51">
        <f t="shared" si="104"/>
        <v>0</v>
      </c>
      <c r="AQ342" s="52">
        <f t="shared" si="105"/>
        <v>0</v>
      </c>
      <c r="AR342" s="47">
        <f t="shared" si="106"/>
        <v>0</v>
      </c>
      <c r="AS342" s="53">
        <f t="shared" si="107"/>
        <v>71200</v>
      </c>
      <c r="AT342" s="49"/>
      <c r="AU342" s="49">
        <f t="shared" si="98"/>
        <v>167320</v>
      </c>
      <c r="AV342" s="54">
        <f t="shared" si="99"/>
        <v>167320</v>
      </c>
      <c r="AW342" s="55"/>
      <c r="AX342" s="56">
        <f t="shared" si="95"/>
        <v>0</v>
      </c>
      <c r="AY342" s="57">
        <f t="shared" si="95"/>
        <v>0</v>
      </c>
      <c r="AZ342" s="47">
        <f t="shared" si="95"/>
        <v>0</v>
      </c>
      <c r="BA342" s="53">
        <f t="shared" si="94"/>
        <v>71200</v>
      </c>
      <c r="BB342" s="81">
        <f t="shared" si="108"/>
        <v>569600</v>
      </c>
      <c r="BC342" s="58" t="s">
        <v>1825</v>
      </c>
    </row>
    <row r="343" spans="1:55" s="38" customFormat="1" x14ac:dyDescent="0.2">
      <c r="A343" s="39">
        <f t="shared" si="109"/>
        <v>332</v>
      </c>
      <c r="B343" s="59" t="s">
        <v>1427</v>
      </c>
      <c r="C343" s="41" t="s">
        <v>1428</v>
      </c>
      <c r="D343" s="41" t="s">
        <v>43</v>
      </c>
      <c r="E343" s="41" t="s">
        <v>1845</v>
      </c>
      <c r="F343" s="41" t="s">
        <v>1135</v>
      </c>
      <c r="G343" s="41" t="s">
        <v>58</v>
      </c>
      <c r="H343" s="41" t="s">
        <v>59</v>
      </c>
      <c r="I343" s="41" t="s">
        <v>1129</v>
      </c>
      <c r="J343" s="41" t="s">
        <v>1130</v>
      </c>
      <c r="K343" s="63" t="s">
        <v>1846</v>
      </c>
      <c r="L343" s="62" t="s">
        <v>1847</v>
      </c>
      <c r="M343" s="41" t="s">
        <v>3</v>
      </c>
      <c r="N343" s="42" t="s">
        <v>51</v>
      </c>
      <c r="O343" s="41" t="s">
        <v>52</v>
      </c>
      <c r="P343" s="43">
        <v>50</v>
      </c>
      <c r="Q343" s="44">
        <f>VLOOKUP(B343,'[2]School Detailed Data'!A$11:CF$439,84,FALSE)</f>
        <v>50</v>
      </c>
      <c r="R343" s="45">
        <f>VLOOKUP(B343,'[2]School Detailed Data'!A$11:CF$440,84,FALSE)</f>
        <v>50</v>
      </c>
      <c r="S343" s="46">
        <v>50</v>
      </c>
      <c r="T343" s="47">
        <v>50</v>
      </c>
      <c r="U343" s="43">
        <v>9</v>
      </c>
      <c r="V343" s="44">
        <f>VLOOKUP(B343,'[2]School Detailed Data'!A$11:CJ$440,88,FALSE)</f>
        <v>14</v>
      </c>
      <c r="W343" s="45">
        <f>VLOOKUP(B343,'[2]Student Without BRN'!Z$2:AB$431,3,FALSE)</f>
        <v>9</v>
      </c>
      <c r="X343" s="46">
        <v>9</v>
      </c>
      <c r="Y343" s="47">
        <v>9</v>
      </c>
      <c r="Z343" s="43">
        <f t="shared" si="97"/>
        <v>41</v>
      </c>
      <c r="AA343" s="44">
        <f t="shared" si="97"/>
        <v>36</v>
      </c>
      <c r="AB343" s="45">
        <f t="shared" si="97"/>
        <v>41</v>
      </c>
      <c r="AC343" s="46">
        <f t="shared" si="97"/>
        <v>41</v>
      </c>
      <c r="AD343" s="47">
        <f t="shared" si="97"/>
        <v>41</v>
      </c>
      <c r="AE343" s="44">
        <f t="shared" si="100"/>
        <v>-5</v>
      </c>
      <c r="AF343" s="45">
        <f t="shared" si="111"/>
        <v>0</v>
      </c>
      <c r="AG343" s="46">
        <f t="shared" si="101"/>
        <v>0</v>
      </c>
      <c r="AH343" s="47">
        <f t="shared" si="101"/>
        <v>0</v>
      </c>
      <c r="AI343" s="48">
        <v>8900</v>
      </c>
      <c r="AJ343" s="48">
        <f t="shared" si="102"/>
        <v>445000</v>
      </c>
      <c r="AK343" s="49">
        <f t="shared" si="96"/>
        <v>364900</v>
      </c>
      <c r="AL343" s="49"/>
      <c r="AM343" s="49"/>
      <c r="AN343" s="49">
        <f t="shared" si="103"/>
        <v>364900</v>
      </c>
      <c r="AO343" s="50">
        <f t="shared" si="110"/>
        <v>-44500</v>
      </c>
      <c r="AP343" s="51">
        <f t="shared" si="104"/>
        <v>0</v>
      </c>
      <c r="AQ343" s="52">
        <f t="shared" si="105"/>
        <v>0</v>
      </c>
      <c r="AR343" s="47">
        <f t="shared" si="106"/>
        <v>0</v>
      </c>
      <c r="AS343" s="53">
        <f t="shared" si="107"/>
        <v>80100</v>
      </c>
      <c r="AT343" s="49"/>
      <c r="AU343" s="49">
        <f t="shared" si="98"/>
        <v>364900</v>
      </c>
      <c r="AV343" s="54">
        <f t="shared" si="99"/>
        <v>364900</v>
      </c>
      <c r="AW343" s="55"/>
      <c r="AX343" s="56">
        <f t="shared" si="95"/>
        <v>0</v>
      </c>
      <c r="AY343" s="57">
        <f t="shared" si="95"/>
        <v>0</v>
      </c>
      <c r="AZ343" s="47">
        <f t="shared" si="95"/>
        <v>0</v>
      </c>
      <c r="BA343" s="53">
        <f t="shared" si="94"/>
        <v>80100</v>
      </c>
      <c r="BB343" s="81">
        <f t="shared" si="108"/>
        <v>445000</v>
      </c>
      <c r="BC343" s="58" t="s">
        <v>1827</v>
      </c>
    </row>
    <row r="344" spans="1:55" s="38" customFormat="1" ht="12.75" x14ac:dyDescent="0.2">
      <c r="A344" s="39">
        <f t="shared" si="109"/>
        <v>333</v>
      </c>
      <c r="B344" s="59" t="s">
        <v>1232</v>
      </c>
      <c r="C344" s="41" t="s">
        <v>429</v>
      </c>
      <c r="D344" s="41" t="s">
        <v>43</v>
      </c>
      <c r="E344" s="41" t="s">
        <v>1845</v>
      </c>
      <c r="F344" s="41" t="s">
        <v>1135</v>
      </c>
      <c r="G344" s="41" t="s">
        <v>58</v>
      </c>
      <c r="H344" s="41" t="s">
        <v>59</v>
      </c>
      <c r="I344" s="41" t="s">
        <v>1181</v>
      </c>
      <c r="J344" s="41" t="s">
        <v>1130</v>
      </c>
      <c r="K344" s="41" t="s">
        <v>1233</v>
      </c>
      <c r="L344" s="41" t="s">
        <v>431</v>
      </c>
      <c r="M344" s="41" t="s">
        <v>3</v>
      </c>
      <c r="N344" s="42" t="s">
        <v>51</v>
      </c>
      <c r="O344" s="41" t="s">
        <v>52</v>
      </c>
      <c r="P344" s="43">
        <v>85</v>
      </c>
      <c r="Q344" s="44">
        <f>VLOOKUP(B344,'[2]School Detailed Data'!A$11:CF$439,84,FALSE)</f>
        <v>83</v>
      </c>
      <c r="R344" s="45">
        <f>VLOOKUP(B344,'[2]School Detailed Data'!A$11:CF$440,84,FALSE)</f>
        <v>83</v>
      </c>
      <c r="S344" s="46">
        <v>83</v>
      </c>
      <c r="T344" s="47">
        <v>83</v>
      </c>
      <c r="U344" s="43">
        <v>1</v>
      </c>
      <c r="V344" s="44">
        <f>VLOOKUP(B344,'[2]School Detailed Data'!A$11:CJ$440,88,FALSE)</f>
        <v>46</v>
      </c>
      <c r="W344" s="45">
        <f>VLOOKUP(B344,'[2]Student Without BRN'!Z$2:AB$431,3,FALSE)</f>
        <v>1</v>
      </c>
      <c r="X344" s="46">
        <v>1</v>
      </c>
      <c r="Y344" s="47">
        <v>1</v>
      </c>
      <c r="Z344" s="43">
        <f t="shared" si="97"/>
        <v>84</v>
      </c>
      <c r="AA344" s="44">
        <f t="shared" si="97"/>
        <v>37</v>
      </c>
      <c r="AB344" s="45">
        <f t="shared" si="97"/>
        <v>82</v>
      </c>
      <c r="AC344" s="46">
        <f t="shared" si="97"/>
        <v>82</v>
      </c>
      <c r="AD344" s="47">
        <f t="shared" si="97"/>
        <v>82</v>
      </c>
      <c r="AE344" s="44">
        <f t="shared" si="100"/>
        <v>-47</v>
      </c>
      <c r="AF344" s="45">
        <f t="shared" si="111"/>
        <v>-2</v>
      </c>
      <c r="AG344" s="46">
        <f t="shared" si="101"/>
        <v>0</v>
      </c>
      <c r="AH344" s="47">
        <f t="shared" si="101"/>
        <v>0</v>
      </c>
      <c r="AI344" s="48">
        <v>8900</v>
      </c>
      <c r="AJ344" s="48">
        <f t="shared" si="102"/>
        <v>738700</v>
      </c>
      <c r="AK344" s="49">
        <f t="shared" si="96"/>
        <v>747600</v>
      </c>
      <c r="AL344" s="49">
        <f>VLOOKUP(B344,'[3]Tranche 1 Actual 2024'!$B$12:$S$367,18,FALSE)</f>
        <v>218940</v>
      </c>
      <c r="AM344" s="49">
        <f>VLOOKUP(B344,'[3]Tranche 2 Actual 2024'!$B$12:$U$343,20,FALSE)</f>
        <v>218940</v>
      </c>
      <c r="AN344" s="49">
        <f t="shared" si="103"/>
        <v>309720</v>
      </c>
      <c r="AO344" s="50">
        <f t="shared" si="110"/>
        <v>-418300</v>
      </c>
      <c r="AP344" s="51">
        <f t="shared" si="104"/>
        <v>-17800</v>
      </c>
      <c r="AQ344" s="52">
        <f t="shared" si="105"/>
        <v>0</v>
      </c>
      <c r="AR344" s="47">
        <f t="shared" si="106"/>
        <v>0</v>
      </c>
      <c r="AS344" s="60">
        <f t="shared" si="107"/>
        <v>-8900</v>
      </c>
      <c r="AT344" s="49"/>
      <c r="AU344" s="49">
        <f t="shared" si="98"/>
        <v>309720</v>
      </c>
      <c r="AV344" s="54">
        <f t="shared" si="99"/>
        <v>309720</v>
      </c>
      <c r="AW344" s="55"/>
      <c r="AX344" s="56">
        <f t="shared" si="95"/>
        <v>0</v>
      </c>
      <c r="AY344" s="57">
        <f t="shared" si="95"/>
        <v>0</v>
      </c>
      <c r="AZ344" s="47">
        <f t="shared" si="95"/>
        <v>0</v>
      </c>
      <c r="BA344" s="53">
        <f t="shared" si="94"/>
        <v>0</v>
      </c>
      <c r="BB344" s="81">
        <f t="shared" si="108"/>
        <v>747600</v>
      </c>
      <c r="BC344" s="58" t="s">
        <v>1825</v>
      </c>
    </row>
    <row r="345" spans="1:55" s="38" customFormat="1" ht="12.75" x14ac:dyDescent="0.2">
      <c r="A345" s="39">
        <f t="shared" si="109"/>
        <v>334</v>
      </c>
      <c r="B345" s="59" t="s">
        <v>1343</v>
      </c>
      <c r="C345" s="41" t="s">
        <v>1344</v>
      </c>
      <c r="D345" s="41" t="s">
        <v>43</v>
      </c>
      <c r="E345" s="41" t="s">
        <v>1837</v>
      </c>
      <c r="F345" s="41" t="s">
        <v>450</v>
      </c>
      <c r="G345" s="41" t="s">
        <v>45</v>
      </c>
      <c r="H345" s="41" t="s">
        <v>46</v>
      </c>
      <c r="I345" s="41" t="s">
        <v>1129</v>
      </c>
      <c r="J345" s="41" t="s">
        <v>1130</v>
      </c>
      <c r="K345" s="41" t="s">
        <v>1345</v>
      </c>
      <c r="L345" s="41" t="s">
        <v>1346</v>
      </c>
      <c r="M345" s="41" t="s">
        <v>3</v>
      </c>
      <c r="N345" s="42" t="s">
        <v>53</v>
      </c>
      <c r="O345" s="41" t="s">
        <v>52</v>
      </c>
      <c r="P345" s="43">
        <v>222</v>
      </c>
      <c r="Q345" s="44">
        <v>222</v>
      </c>
      <c r="R345" s="45">
        <f>VLOOKUP(B345,'[2]School Detailed Data'!A$11:CF$440,84,FALSE)</f>
        <v>221</v>
      </c>
      <c r="S345" s="46">
        <v>221</v>
      </c>
      <c r="T345" s="47">
        <v>221</v>
      </c>
      <c r="U345" s="43">
        <v>41</v>
      </c>
      <c r="V345" s="44">
        <f>VLOOKUP(B345,'[3]PS T3 1st New BRN'!$B$12:$S$104,18,FALSE)</f>
        <v>39</v>
      </c>
      <c r="W345" s="45">
        <f>VLOOKUP(B345,'[2]Student Without BRN'!Z$2:AB$431,3,FALSE)</f>
        <v>39</v>
      </c>
      <c r="X345" s="46">
        <v>39</v>
      </c>
      <c r="Y345" s="47">
        <v>39</v>
      </c>
      <c r="Z345" s="43">
        <f t="shared" si="97"/>
        <v>181</v>
      </c>
      <c r="AA345" s="44">
        <f t="shared" si="97"/>
        <v>183</v>
      </c>
      <c r="AB345" s="45">
        <f t="shared" si="97"/>
        <v>182</v>
      </c>
      <c r="AC345" s="46">
        <f t="shared" si="97"/>
        <v>182</v>
      </c>
      <c r="AD345" s="47">
        <f t="shared" si="97"/>
        <v>182</v>
      </c>
      <c r="AE345" s="44">
        <f t="shared" si="100"/>
        <v>2</v>
      </c>
      <c r="AF345" s="45">
        <f>AB345-AA345</f>
        <v>-1</v>
      </c>
      <c r="AG345" s="46">
        <f t="shared" si="101"/>
        <v>0</v>
      </c>
      <c r="AH345" s="47">
        <f t="shared" si="101"/>
        <v>0</v>
      </c>
      <c r="AI345" s="48">
        <v>8900</v>
      </c>
      <c r="AJ345" s="48">
        <f t="shared" si="102"/>
        <v>1966900</v>
      </c>
      <c r="AK345" s="49">
        <f t="shared" si="96"/>
        <v>1610900</v>
      </c>
      <c r="AL345" s="49">
        <f>VLOOKUP(B345,'[3]Tranche 1 Actual 2024'!$B$12:$S$367,18,FALSE)</f>
        <v>558030</v>
      </c>
      <c r="AM345" s="49">
        <f>VLOOKUP(B345,'[3]Tranche 2 Actual 2024'!$B$12:$U$343,20,FALSE)</f>
        <v>558030</v>
      </c>
      <c r="AN345" s="49">
        <f t="shared" si="103"/>
        <v>494840</v>
      </c>
      <c r="AO345" s="50">
        <f t="shared" si="110"/>
        <v>17800</v>
      </c>
      <c r="AP345" s="51">
        <f t="shared" si="104"/>
        <v>-8900</v>
      </c>
      <c r="AQ345" s="52">
        <f t="shared" si="105"/>
        <v>0</v>
      </c>
      <c r="AR345" s="47">
        <f t="shared" si="106"/>
        <v>0</v>
      </c>
      <c r="AS345" s="53">
        <f t="shared" si="107"/>
        <v>338200</v>
      </c>
      <c r="AT345" s="49"/>
      <c r="AU345" s="49">
        <f t="shared" si="98"/>
        <v>494840</v>
      </c>
      <c r="AV345" s="54">
        <f t="shared" si="99"/>
        <v>494840</v>
      </c>
      <c r="AW345" s="55">
        <f>IF(AO345&gt;=0,AO345,0)</f>
        <v>17800</v>
      </c>
      <c r="AX345" s="56">
        <f t="shared" si="95"/>
        <v>0</v>
      </c>
      <c r="AY345" s="57">
        <f t="shared" si="95"/>
        <v>0</v>
      </c>
      <c r="AZ345" s="47">
        <f t="shared" si="95"/>
        <v>0</v>
      </c>
      <c r="BA345" s="53">
        <f t="shared" si="94"/>
        <v>338200</v>
      </c>
      <c r="BB345" s="81">
        <f t="shared" si="108"/>
        <v>1966900</v>
      </c>
      <c r="BC345" s="58" t="s">
        <v>1825</v>
      </c>
    </row>
    <row r="346" spans="1:55" s="38" customFormat="1" ht="12.75" x14ac:dyDescent="0.2">
      <c r="A346" s="39">
        <f t="shared" si="109"/>
        <v>335</v>
      </c>
      <c r="B346" s="59" t="s">
        <v>1284</v>
      </c>
      <c r="C346" s="41" t="s">
        <v>1285</v>
      </c>
      <c r="D346" s="41" t="s">
        <v>43</v>
      </c>
      <c r="E346" s="41" t="s">
        <v>1845</v>
      </c>
      <c r="F346" s="41" t="s">
        <v>1135</v>
      </c>
      <c r="G346" s="41" t="s">
        <v>58</v>
      </c>
      <c r="H346" s="41" t="s">
        <v>59</v>
      </c>
      <c r="I346" s="41" t="s">
        <v>1286</v>
      </c>
      <c r="J346" s="41" t="s">
        <v>1130</v>
      </c>
      <c r="K346" s="41" t="s">
        <v>1287</v>
      </c>
      <c r="L346" s="41" t="s">
        <v>1288</v>
      </c>
      <c r="M346" s="41" t="s">
        <v>3</v>
      </c>
      <c r="N346" s="42" t="s">
        <v>51</v>
      </c>
      <c r="O346" s="41" t="s">
        <v>52</v>
      </c>
      <c r="P346" s="43">
        <v>10</v>
      </c>
      <c r="Q346" s="44">
        <f>VLOOKUP(B346,'[2]School Detailed Data'!A$11:CF$439,84,FALSE)</f>
        <v>10</v>
      </c>
      <c r="R346" s="45">
        <f>VLOOKUP(B346,'[2]School Detailed Data'!A$11:CF$440,84,FALSE)</f>
        <v>10</v>
      </c>
      <c r="S346" s="46">
        <v>10</v>
      </c>
      <c r="T346" s="47">
        <v>10</v>
      </c>
      <c r="U346" s="43">
        <v>1</v>
      </c>
      <c r="V346" s="44">
        <f>VLOOKUP(B346,'[2]School Detailed Data'!A$11:CJ$440,88,FALSE)</f>
        <v>2</v>
      </c>
      <c r="W346" s="45">
        <f>VLOOKUP(B346,'[2]Student Without BRN'!Z$2:AB$431,3,FALSE)</f>
        <v>1</v>
      </c>
      <c r="X346" s="46">
        <v>1</v>
      </c>
      <c r="Y346" s="47">
        <v>1</v>
      </c>
      <c r="Z346" s="43">
        <f t="shared" si="97"/>
        <v>9</v>
      </c>
      <c r="AA346" s="44">
        <f t="shared" si="97"/>
        <v>8</v>
      </c>
      <c r="AB346" s="45">
        <f t="shared" si="97"/>
        <v>9</v>
      </c>
      <c r="AC346" s="46">
        <f t="shared" si="97"/>
        <v>9</v>
      </c>
      <c r="AD346" s="47">
        <f t="shared" si="97"/>
        <v>9</v>
      </c>
      <c r="AE346" s="44">
        <f t="shared" si="100"/>
        <v>-1</v>
      </c>
      <c r="AF346" s="45">
        <f>AB346-Z346</f>
        <v>0</v>
      </c>
      <c r="AG346" s="46">
        <f t="shared" si="101"/>
        <v>0</v>
      </c>
      <c r="AH346" s="47">
        <f t="shared" si="101"/>
        <v>0</v>
      </c>
      <c r="AI346" s="48">
        <v>8900</v>
      </c>
      <c r="AJ346" s="48">
        <f t="shared" si="102"/>
        <v>89000</v>
      </c>
      <c r="AK346" s="49">
        <f t="shared" si="96"/>
        <v>80100</v>
      </c>
      <c r="AL346" s="49"/>
      <c r="AM346" s="49">
        <f>VLOOKUP(B346,'[3]Tranche 2 Actual 2024'!$B$12:$U$343,20,FALSE)</f>
        <v>82100</v>
      </c>
      <c r="AN346" s="49">
        <f t="shared" si="103"/>
        <v>-2000</v>
      </c>
      <c r="AO346" s="50">
        <f t="shared" si="110"/>
        <v>-8900</v>
      </c>
      <c r="AP346" s="51">
        <f t="shared" si="104"/>
        <v>0</v>
      </c>
      <c r="AQ346" s="52">
        <f t="shared" si="105"/>
        <v>0</v>
      </c>
      <c r="AR346" s="47">
        <f t="shared" si="106"/>
        <v>0</v>
      </c>
      <c r="AS346" s="53">
        <f t="shared" si="107"/>
        <v>6900</v>
      </c>
      <c r="AT346" s="49"/>
      <c r="AU346" s="49">
        <f t="shared" si="98"/>
        <v>-2000</v>
      </c>
      <c r="AV346" s="54">
        <f t="shared" si="99"/>
        <v>0</v>
      </c>
      <c r="AW346" s="55"/>
      <c r="AX346" s="56">
        <f t="shared" si="95"/>
        <v>0</v>
      </c>
      <c r="AY346" s="57">
        <f t="shared" si="95"/>
        <v>0</v>
      </c>
      <c r="AZ346" s="47">
        <f t="shared" si="95"/>
        <v>0</v>
      </c>
      <c r="BA346" s="53">
        <f t="shared" si="94"/>
        <v>6900</v>
      </c>
      <c r="BB346" s="81">
        <f t="shared" si="108"/>
        <v>89000</v>
      </c>
      <c r="BC346" s="58" t="s">
        <v>1825</v>
      </c>
    </row>
    <row r="347" spans="1:55" s="38" customFormat="1" ht="12.75" x14ac:dyDescent="0.2">
      <c r="A347" s="39">
        <f t="shared" si="109"/>
        <v>336</v>
      </c>
      <c r="B347" s="59" t="s">
        <v>1234</v>
      </c>
      <c r="C347" s="41" t="s">
        <v>1235</v>
      </c>
      <c r="D347" s="41" t="s">
        <v>43</v>
      </c>
      <c r="E347" s="41" t="s">
        <v>1845</v>
      </c>
      <c r="F347" s="41" t="s">
        <v>1135</v>
      </c>
      <c r="G347" s="41" t="s">
        <v>58</v>
      </c>
      <c r="H347" s="41" t="s">
        <v>59</v>
      </c>
      <c r="I347" s="41" t="s">
        <v>1181</v>
      </c>
      <c r="J347" s="41" t="s">
        <v>1130</v>
      </c>
      <c r="K347" s="41" t="s">
        <v>1236</v>
      </c>
      <c r="L347" s="41" t="s">
        <v>1237</v>
      </c>
      <c r="M347" s="41" t="s">
        <v>3</v>
      </c>
      <c r="N347" s="42" t="s">
        <v>51</v>
      </c>
      <c r="O347" s="41" t="s">
        <v>52</v>
      </c>
      <c r="P347" s="43">
        <v>109</v>
      </c>
      <c r="Q347" s="44">
        <v>109</v>
      </c>
      <c r="R347" s="45">
        <f>VLOOKUP(B347,'[2]School Detailed Data'!A$11:CF$440,84,FALSE)</f>
        <v>109</v>
      </c>
      <c r="S347" s="46">
        <v>109</v>
      </c>
      <c r="T347" s="47">
        <v>109</v>
      </c>
      <c r="U347" s="43">
        <v>100</v>
      </c>
      <c r="V347" s="44">
        <f>VLOOKUP(B347,'[3]PS T3 1st New BRN'!$B$12:$S$104,18,FALSE)</f>
        <v>97</v>
      </c>
      <c r="W347" s="45">
        <f>VLOOKUP(B347,'[2]Student Without BRN'!Z$2:AB$431,3,FALSE)</f>
        <v>97</v>
      </c>
      <c r="X347" s="46">
        <v>96</v>
      </c>
      <c r="Y347" s="47">
        <v>96</v>
      </c>
      <c r="Z347" s="43">
        <f t="shared" si="97"/>
        <v>9</v>
      </c>
      <c r="AA347" s="44">
        <f t="shared" si="97"/>
        <v>12</v>
      </c>
      <c r="AB347" s="45">
        <f t="shared" si="97"/>
        <v>12</v>
      </c>
      <c r="AC347" s="46">
        <f t="shared" si="97"/>
        <v>13</v>
      </c>
      <c r="AD347" s="47">
        <f t="shared" si="97"/>
        <v>13</v>
      </c>
      <c r="AE347" s="44">
        <f t="shared" si="100"/>
        <v>3</v>
      </c>
      <c r="AF347" s="45">
        <f>AB347-AA347</f>
        <v>0</v>
      </c>
      <c r="AG347" s="46">
        <f t="shared" si="101"/>
        <v>1</v>
      </c>
      <c r="AH347" s="47">
        <f t="shared" si="101"/>
        <v>0</v>
      </c>
      <c r="AI347" s="48">
        <v>8900</v>
      </c>
      <c r="AJ347" s="48">
        <f t="shared" si="102"/>
        <v>970100</v>
      </c>
      <c r="AK347" s="49">
        <f t="shared" si="96"/>
        <v>80100</v>
      </c>
      <c r="AL347" s="49"/>
      <c r="AM347" s="49"/>
      <c r="AN347" s="49">
        <f t="shared" si="103"/>
        <v>80100</v>
      </c>
      <c r="AO347" s="50">
        <f t="shared" si="110"/>
        <v>26700</v>
      </c>
      <c r="AP347" s="51">
        <f t="shared" si="104"/>
        <v>0</v>
      </c>
      <c r="AQ347" s="52">
        <f t="shared" si="105"/>
        <v>8900</v>
      </c>
      <c r="AR347" s="47">
        <f t="shared" si="106"/>
        <v>0</v>
      </c>
      <c r="AS347" s="53">
        <f t="shared" si="107"/>
        <v>854400</v>
      </c>
      <c r="AT347" s="49"/>
      <c r="AU347" s="49">
        <f t="shared" si="98"/>
        <v>80100</v>
      </c>
      <c r="AV347" s="54">
        <f t="shared" si="99"/>
        <v>80100</v>
      </c>
      <c r="AW347" s="55">
        <f>IF(AO347&gt;=0,AO347,0)</f>
        <v>26700</v>
      </c>
      <c r="AX347" s="56">
        <f t="shared" si="95"/>
        <v>0</v>
      </c>
      <c r="AY347" s="57">
        <f t="shared" si="95"/>
        <v>8900</v>
      </c>
      <c r="AZ347" s="47">
        <f t="shared" si="95"/>
        <v>0</v>
      </c>
      <c r="BA347" s="53">
        <f t="shared" si="95"/>
        <v>854400</v>
      </c>
      <c r="BB347" s="81">
        <f t="shared" si="108"/>
        <v>970100</v>
      </c>
      <c r="BC347" s="58" t="s">
        <v>1827</v>
      </c>
    </row>
    <row r="348" spans="1:55" s="38" customFormat="1" ht="12.75" x14ac:dyDescent="0.2">
      <c r="A348" s="39">
        <f t="shared" si="109"/>
        <v>337</v>
      </c>
      <c r="B348" s="59" t="s">
        <v>1157</v>
      </c>
      <c r="C348" s="41" t="s">
        <v>1158</v>
      </c>
      <c r="D348" s="41" t="s">
        <v>56</v>
      </c>
      <c r="E348" s="41" t="s">
        <v>1833</v>
      </c>
      <c r="F348" s="41" t="s">
        <v>179</v>
      </c>
      <c r="G348" s="41" t="s">
        <v>45</v>
      </c>
      <c r="H348" s="41" t="s">
        <v>46</v>
      </c>
      <c r="I348" s="41" t="s">
        <v>1129</v>
      </c>
      <c r="J348" s="41" t="s">
        <v>1130</v>
      </c>
      <c r="K348" s="41" t="s">
        <v>1159</v>
      </c>
      <c r="L348" s="41" t="s">
        <v>1160</v>
      </c>
      <c r="M348" s="41" t="s">
        <v>3</v>
      </c>
      <c r="N348" s="42" t="s">
        <v>51</v>
      </c>
      <c r="O348" s="41" t="s">
        <v>52</v>
      </c>
      <c r="P348" s="43">
        <v>826</v>
      </c>
      <c r="Q348" s="44">
        <v>826</v>
      </c>
      <c r="R348" s="45">
        <f>VLOOKUP(B348,'[2]School Detailed Data'!A$11:CF$440,84,FALSE)</f>
        <v>826</v>
      </c>
      <c r="S348" s="46">
        <v>824</v>
      </c>
      <c r="T348" s="47">
        <v>824</v>
      </c>
      <c r="U348" s="43">
        <v>251</v>
      </c>
      <c r="V348" s="44">
        <f>VLOOKUP(B348,'[3]PS T3 1st New BRN'!$B$12:$S$104,18,FALSE)</f>
        <v>248</v>
      </c>
      <c r="W348" s="45">
        <f>VLOOKUP(B348,'[2]Student Without BRN'!Z$2:AB$431,3,FALSE)</f>
        <v>248</v>
      </c>
      <c r="X348" s="46">
        <v>245</v>
      </c>
      <c r="Y348" s="47">
        <v>53</v>
      </c>
      <c r="Z348" s="43">
        <f t="shared" si="97"/>
        <v>575</v>
      </c>
      <c r="AA348" s="44">
        <f t="shared" si="97"/>
        <v>578</v>
      </c>
      <c r="AB348" s="45">
        <f t="shared" si="97"/>
        <v>578</v>
      </c>
      <c r="AC348" s="46">
        <f t="shared" si="97"/>
        <v>579</v>
      </c>
      <c r="AD348" s="47">
        <f t="shared" si="97"/>
        <v>771</v>
      </c>
      <c r="AE348" s="44">
        <f t="shared" si="100"/>
        <v>3</v>
      </c>
      <c r="AF348" s="45">
        <f>AB348-AA348</f>
        <v>0</v>
      </c>
      <c r="AG348" s="46">
        <f t="shared" si="101"/>
        <v>1</v>
      </c>
      <c r="AH348" s="47">
        <f t="shared" si="101"/>
        <v>192</v>
      </c>
      <c r="AI348" s="48">
        <v>8900</v>
      </c>
      <c r="AJ348" s="48">
        <f t="shared" si="102"/>
        <v>7333600</v>
      </c>
      <c r="AK348" s="49">
        <f t="shared" si="96"/>
        <v>5117500</v>
      </c>
      <c r="AL348" s="49"/>
      <c r="AM348" s="49">
        <f>VLOOKUP(B348,'[3]Tranche 2 Actual 2024'!$B$12:$U$343,20,FALSE)</f>
        <v>4619100</v>
      </c>
      <c r="AN348" s="49">
        <f t="shared" si="103"/>
        <v>498400</v>
      </c>
      <c r="AO348" s="50">
        <f t="shared" si="110"/>
        <v>26700</v>
      </c>
      <c r="AP348" s="51">
        <f t="shared" si="104"/>
        <v>0</v>
      </c>
      <c r="AQ348" s="52">
        <f t="shared" si="105"/>
        <v>8900</v>
      </c>
      <c r="AR348" s="47">
        <f t="shared" si="106"/>
        <v>1708800</v>
      </c>
      <c r="AS348" s="53">
        <f t="shared" si="107"/>
        <v>1994507</v>
      </c>
      <c r="AT348" s="49">
        <v>1024407</v>
      </c>
      <c r="AU348" s="49">
        <f t="shared" si="98"/>
        <v>-526007</v>
      </c>
      <c r="AV348" s="54">
        <f t="shared" si="99"/>
        <v>0</v>
      </c>
      <c r="AW348" s="55">
        <f>IF(AO348&gt;=0,AO348,0)</f>
        <v>26700</v>
      </c>
      <c r="AX348" s="56">
        <f t="shared" ref="AX348:AZ411" si="112">IF(AP348&gt;=0,AP348,0)</f>
        <v>0</v>
      </c>
      <c r="AY348" s="57">
        <f t="shared" si="112"/>
        <v>8900</v>
      </c>
      <c r="AZ348" s="47">
        <f>IF(AR348&gt;=0,AR348,0)-AT348</f>
        <v>684393</v>
      </c>
      <c r="BA348" s="53">
        <f t="shared" ref="BA348:BA411" si="113">IF(AS348&gt;=0,AS348,0)</f>
        <v>1994507</v>
      </c>
      <c r="BB348" s="81">
        <f t="shared" si="108"/>
        <v>7333600</v>
      </c>
      <c r="BC348" s="58" t="s">
        <v>1825</v>
      </c>
    </row>
    <row r="349" spans="1:55" s="38" customFormat="1" ht="12.75" x14ac:dyDescent="0.2">
      <c r="A349" s="39">
        <f t="shared" si="109"/>
        <v>338</v>
      </c>
      <c r="B349" s="59" t="s">
        <v>1431</v>
      </c>
      <c r="C349" s="41" t="s">
        <v>1432</v>
      </c>
      <c r="D349" s="41" t="s">
        <v>56</v>
      </c>
      <c r="E349" s="41" t="s">
        <v>1845</v>
      </c>
      <c r="F349" s="41" t="s">
        <v>1135</v>
      </c>
      <c r="G349" s="41" t="s">
        <v>58</v>
      </c>
      <c r="H349" s="41" t="s">
        <v>59</v>
      </c>
      <c r="I349" s="41" t="s">
        <v>1129</v>
      </c>
      <c r="J349" s="41" t="s">
        <v>1130</v>
      </c>
      <c r="K349" s="41" t="s">
        <v>1411</v>
      </c>
      <c r="L349" s="41" t="s">
        <v>1412</v>
      </c>
      <c r="M349" s="41" t="s">
        <v>3</v>
      </c>
      <c r="N349" s="42" t="s">
        <v>53</v>
      </c>
      <c r="O349" s="41" t="s">
        <v>52</v>
      </c>
      <c r="P349" s="43">
        <v>277</v>
      </c>
      <c r="Q349" s="44">
        <v>276</v>
      </c>
      <c r="R349" s="45">
        <f>VLOOKUP(B349,'[2]School Detailed Data'!A$11:CF$440,84,FALSE)</f>
        <v>277</v>
      </c>
      <c r="S349" s="46">
        <v>277</v>
      </c>
      <c r="T349" s="47">
        <v>277</v>
      </c>
      <c r="U349" s="43">
        <v>34</v>
      </c>
      <c r="V349" s="44">
        <f>VLOOKUP(B349,'[2]School Detailed Data'!A$11:CJ$440,88,FALSE)</f>
        <v>45</v>
      </c>
      <c r="W349" s="45">
        <f>VLOOKUP(B349,'[2]Student Without BRN'!Z$2:AB$431,3,FALSE)</f>
        <v>33</v>
      </c>
      <c r="X349" s="46">
        <v>33</v>
      </c>
      <c r="Y349" s="47">
        <v>33</v>
      </c>
      <c r="Z349" s="43">
        <f t="shared" si="97"/>
        <v>243</v>
      </c>
      <c r="AA349" s="44">
        <f t="shared" si="97"/>
        <v>231</v>
      </c>
      <c r="AB349" s="45">
        <f t="shared" si="97"/>
        <v>244</v>
      </c>
      <c r="AC349" s="46">
        <f t="shared" si="97"/>
        <v>244</v>
      </c>
      <c r="AD349" s="47">
        <f t="shared" si="97"/>
        <v>244</v>
      </c>
      <c r="AE349" s="44">
        <f t="shared" si="100"/>
        <v>-12</v>
      </c>
      <c r="AF349" s="45">
        <f t="shared" si="111"/>
        <v>1</v>
      </c>
      <c r="AG349" s="46">
        <f t="shared" si="101"/>
        <v>0</v>
      </c>
      <c r="AH349" s="47">
        <f t="shared" si="101"/>
        <v>0</v>
      </c>
      <c r="AI349" s="48">
        <v>8900</v>
      </c>
      <c r="AJ349" s="48">
        <f t="shared" si="102"/>
        <v>2465300</v>
      </c>
      <c r="AK349" s="49">
        <f t="shared" si="96"/>
        <v>2162700</v>
      </c>
      <c r="AL349" s="49"/>
      <c r="AM349" s="49">
        <f>VLOOKUP(B349,'[3]Tranche 2 Actual 2024'!$B$12:$U$343,20,FALSE)</f>
        <v>640800</v>
      </c>
      <c r="AN349" s="49">
        <f t="shared" si="103"/>
        <v>1521900</v>
      </c>
      <c r="AO349" s="50">
        <f t="shared" si="110"/>
        <v>-106800</v>
      </c>
      <c r="AP349" s="51">
        <f t="shared" si="104"/>
        <v>8900</v>
      </c>
      <c r="AQ349" s="52">
        <f t="shared" si="105"/>
        <v>0</v>
      </c>
      <c r="AR349" s="47">
        <f t="shared" si="106"/>
        <v>0</v>
      </c>
      <c r="AS349" s="53">
        <f t="shared" si="107"/>
        <v>293700</v>
      </c>
      <c r="AT349" s="49"/>
      <c r="AU349" s="49">
        <f t="shared" si="98"/>
        <v>1521900</v>
      </c>
      <c r="AV349" s="54">
        <f t="shared" si="99"/>
        <v>1521900</v>
      </c>
      <c r="AW349" s="55"/>
      <c r="AX349" s="56">
        <f t="shared" si="112"/>
        <v>8900</v>
      </c>
      <c r="AY349" s="57">
        <f t="shared" si="112"/>
        <v>0</v>
      </c>
      <c r="AZ349" s="47">
        <f t="shared" si="112"/>
        <v>0</v>
      </c>
      <c r="BA349" s="53">
        <f t="shared" si="113"/>
        <v>293700</v>
      </c>
      <c r="BB349" s="81">
        <f t="shared" si="108"/>
        <v>2465300</v>
      </c>
      <c r="BC349" s="58" t="s">
        <v>1825</v>
      </c>
    </row>
    <row r="350" spans="1:55" s="38" customFormat="1" ht="12.75" x14ac:dyDescent="0.2">
      <c r="A350" s="39">
        <f t="shared" si="109"/>
        <v>339</v>
      </c>
      <c r="B350" s="40" t="s">
        <v>1238</v>
      </c>
      <c r="C350" s="41" t="s">
        <v>1239</v>
      </c>
      <c r="D350" s="41" t="s">
        <v>43</v>
      </c>
      <c r="E350" s="41" t="s">
        <v>1828</v>
      </c>
      <c r="F350" s="41" t="s">
        <v>68</v>
      </c>
      <c r="G350" s="41" t="s">
        <v>45</v>
      </c>
      <c r="H350" s="41" t="s">
        <v>46</v>
      </c>
      <c r="I350" s="41" t="s">
        <v>1181</v>
      </c>
      <c r="J350" s="41" t="s">
        <v>1130</v>
      </c>
      <c r="K350" s="41" t="s">
        <v>1240</v>
      </c>
      <c r="L350" s="41" t="s">
        <v>1241</v>
      </c>
      <c r="M350" s="41" t="s">
        <v>3</v>
      </c>
      <c r="N350" s="42" t="s">
        <v>51</v>
      </c>
      <c r="O350" s="41" t="s">
        <v>52</v>
      </c>
      <c r="P350" s="43">
        <v>107</v>
      </c>
      <c r="Q350" s="44">
        <f>VLOOKUP(B350,'[2]School Detailed Data'!A$11:CF$439,84,FALSE)</f>
        <v>107</v>
      </c>
      <c r="R350" s="45">
        <f>VLOOKUP(B350,'[2]School Detailed Data'!A$11:CF$440,84,FALSE)</f>
        <v>107</v>
      </c>
      <c r="S350" s="46">
        <v>107</v>
      </c>
      <c r="T350" s="47">
        <v>107</v>
      </c>
      <c r="U350" s="43">
        <v>17</v>
      </c>
      <c r="V350" s="44">
        <f>VLOOKUP(B350,'[2]School Detailed Data'!A$11:CJ$440,88,FALSE)</f>
        <v>73</v>
      </c>
      <c r="W350" s="45">
        <f>VLOOKUP(B350,'[2]Student Without BRN'!Z$2:AB$431,3,FALSE)</f>
        <v>17</v>
      </c>
      <c r="X350" s="46">
        <v>17</v>
      </c>
      <c r="Y350" s="47">
        <v>17</v>
      </c>
      <c r="Z350" s="43">
        <f t="shared" si="97"/>
        <v>90</v>
      </c>
      <c r="AA350" s="44">
        <f t="shared" si="97"/>
        <v>34</v>
      </c>
      <c r="AB350" s="45">
        <f t="shared" si="97"/>
        <v>90</v>
      </c>
      <c r="AC350" s="46">
        <f t="shared" si="97"/>
        <v>90</v>
      </c>
      <c r="AD350" s="47">
        <f t="shared" si="97"/>
        <v>90</v>
      </c>
      <c r="AE350" s="44">
        <f t="shared" si="100"/>
        <v>-56</v>
      </c>
      <c r="AF350" s="45">
        <f t="shared" si="111"/>
        <v>0</v>
      </c>
      <c r="AG350" s="46">
        <f t="shared" si="101"/>
        <v>0</v>
      </c>
      <c r="AH350" s="47">
        <f t="shared" si="101"/>
        <v>0</v>
      </c>
      <c r="AI350" s="48">
        <v>8900</v>
      </c>
      <c r="AJ350" s="48">
        <f t="shared" si="102"/>
        <v>952300</v>
      </c>
      <c r="AK350" s="49">
        <f t="shared" si="96"/>
        <v>801000</v>
      </c>
      <c r="AL350" s="49">
        <f>VLOOKUP(B350,'[3]Tranche 1 Actual 2024'!$B$12:$S$367,18,FALSE)</f>
        <v>325740</v>
      </c>
      <c r="AM350" s="49">
        <f>VLOOKUP(B350,'[3]Tranche 2 Actual 2024'!$B$12:$U$343,20,FALSE)</f>
        <v>325740</v>
      </c>
      <c r="AN350" s="49">
        <f t="shared" si="103"/>
        <v>149520</v>
      </c>
      <c r="AO350" s="50">
        <f t="shared" si="110"/>
        <v>-498400</v>
      </c>
      <c r="AP350" s="51">
        <f t="shared" si="104"/>
        <v>0</v>
      </c>
      <c r="AQ350" s="52">
        <f t="shared" si="105"/>
        <v>0</v>
      </c>
      <c r="AR350" s="47">
        <f t="shared" si="106"/>
        <v>0</v>
      </c>
      <c r="AS350" s="53">
        <f t="shared" si="107"/>
        <v>151300</v>
      </c>
      <c r="AT350" s="49"/>
      <c r="AU350" s="49">
        <f t="shared" si="98"/>
        <v>149520</v>
      </c>
      <c r="AV350" s="54">
        <f t="shared" si="99"/>
        <v>149520</v>
      </c>
      <c r="AW350" s="55"/>
      <c r="AX350" s="56">
        <f t="shared" si="112"/>
        <v>0</v>
      </c>
      <c r="AY350" s="57">
        <f t="shared" si="112"/>
        <v>0</v>
      </c>
      <c r="AZ350" s="47">
        <f t="shared" si="112"/>
        <v>0</v>
      </c>
      <c r="BA350" s="53">
        <f t="shared" si="113"/>
        <v>151300</v>
      </c>
      <c r="BB350" s="81">
        <f t="shared" si="108"/>
        <v>952300</v>
      </c>
      <c r="BC350" s="58" t="s">
        <v>1825</v>
      </c>
    </row>
    <row r="351" spans="1:55" s="38" customFormat="1" ht="12.75" x14ac:dyDescent="0.2">
      <c r="A351" s="39">
        <f t="shared" si="109"/>
        <v>340</v>
      </c>
      <c r="B351" s="59" t="s">
        <v>1433</v>
      </c>
      <c r="C351" s="41" t="s">
        <v>1434</v>
      </c>
      <c r="D351" s="41" t="s">
        <v>43</v>
      </c>
      <c r="E351" s="41" t="s">
        <v>1845</v>
      </c>
      <c r="F351" s="41" t="s">
        <v>1135</v>
      </c>
      <c r="G351" s="41" t="s">
        <v>58</v>
      </c>
      <c r="H351" s="41" t="s">
        <v>59</v>
      </c>
      <c r="I351" s="41" t="s">
        <v>1129</v>
      </c>
      <c r="J351" s="41" t="s">
        <v>1130</v>
      </c>
      <c r="K351" s="41" t="s">
        <v>1435</v>
      </c>
      <c r="L351" s="41" t="s">
        <v>1436</v>
      </c>
      <c r="M351" s="41" t="s">
        <v>3</v>
      </c>
      <c r="N351" s="42" t="s">
        <v>51</v>
      </c>
      <c r="O351" s="41" t="s">
        <v>52</v>
      </c>
      <c r="P351" s="43">
        <v>100</v>
      </c>
      <c r="Q351" s="44">
        <v>100</v>
      </c>
      <c r="R351" s="45">
        <f>VLOOKUP(B351,'[2]School Detailed Data'!A$11:CF$440,84,FALSE)</f>
        <v>100</v>
      </c>
      <c r="S351" s="46">
        <v>100</v>
      </c>
      <c r="T351" s="47">
        <v>100</v>
      </c>
      <c r="U351" s="43">
        <v>30</v>
      </c>
      <c r="V351" s="44">
        <f>VLOOKUP(B351,'[3]PS T3 1st New BRN'!$B$12:$S$104,18,FALSE)</f>
        <v>28</v>
      </c>
      <c r="W351" s="45">
        <f>VLOOKUP(B351,'[2]Student Without BRN'!Z$2:AB$431,3,FALSE)</f>
        <v>28</v>
      </c>
      <c r="X351" s="46">
        <v>27</v>
      </c>
      <c r="Y351" s="47">
        <v>27</v>
      </c>
      <c r="Z351" s="43">
        <f t="shared" si="97"/>
        <v>70</v>
      </c>
      <c r="AA351" s="44">
        <f t="shared" si="97"/>
        <v>72</v>
      </c>
      <c r="AB351" s="45">
        <f t="shared" si="97"/>
        <v>72</v>
      </c>
      <c r="AC351" s="46">
        <f t="shared" si="97"/>
        <v>73</v>
      </c>
      <c r="AD351" s="47">
        <f t="shared" si="97"/>
        <v>73</v>
      </c>
      <c r="AE351" s="44">
        <f t="shared" si="100"/>
        <v>2</v>
      </c>
      <c r="AF351" s="45">
        <f>AB351-AA351</f>
        <v>0</v>
      </c>
      <c r="AG351" s="46">
        <f t="shared" si="101"/>
        <v>1</v>
      </c>
      <c r="AH351" s="47">
        <f t="shared" si="101"/>
        <v>0</v>
      </c>
      <c r="AI351" s="48">
        <v>8900</v>
      </c>
      <c r="AJ351" s="48">
        <f t="shared" si="102"/>
        <v>890000</v>
      </c>
      <c r="AK351" s="49">
        <f t="shared" si="96"/>
        <v>623000</v>
      </c>
      <c r="AL351" s="49"/>
      <c r="AM351" s="49"/>
      <c r="AN351" s="49">
        <f t="shared" si="103"/>
        <v>623000</v>
      </c>
      <c r="AO351" s="50">
        <f t="shared" si="110"/>
        <v>17800</v>
      </c>
      <c r="AP351" s="51">
        <f t="shared" si="104"/>
        <v>0</v>
      </c>
      <c r="AQ351" s="52">
        <f t="shared" si="105"/>
        <v>8900</v>
      </c>
      <c r="AR351" s="47">
        <f t="shared" si="106"/>
        <v>0</v>
      </c>
      <c r="AS351" s="53">
        <f t="shared" si="107"/>
        <v>240300</v>
      </c>
      <c r="AT351" s="49"/>
      <c r="AU351" s="49">
        <f t="shared" si="98"/>
        <v>623000</v>
      </c>
      <c r="AV351" s="54">
        <f t="shared" si="99"/>
        <v>623000</v>
      </c>
      <c r="AW351" s="55">
        <f>IF(AO351&gt;=0,AO351,0)</f>
        <v>17800</v>
      </c>
      <c r="AX351" s="56">
        <f t="shared" si="112"/>
        <v>0</v>
      </c>
      <c r="AY351" s="57">
        <f t="shared" si="112"/>
        <v>8900</v>
      </c>
      <c r="AZ351" s="47">
        <f t="shared" si="112"/>
        <v>0</v>
      </c>
      <c r="BA351" s="53">
        <f t="shared" si="113"/>
        <v>240300</v>
      </c>
      <c r="BB351" s="81">
        <f t="shared" si="108"/>
        <v>890000</v>
      </c>
      <c r="BC351" s="58" t="s">
        <v>1827</v>
      </c>
    </row>
    <row r="352" spans="1:55" s="38" customFormat="1" ht="12.75" x14ac:dyDescent="0.2">
      <c r="A352" s="39">
        <f t="shared" si="109"/>
        <v>341</v>
      </c>
      <c r="B352" s="40" t="s">
        <v>1437</v>
      </c>
      <c r="C352" s="41" t="s">
        <v>1438</v>
      </c>
      <c r="D352" s="41" t="s">
        <v>43</v>
      </c>
      <c r="E352" s="41" t="s">
        <v>1845</v>
      </c>
      <c r="F352" s="41" t="s">
        <v>1135</v>
      </c>
      <c r="G352" s="41" t="s">
        <v>58</v>
      </c>
      <c r="H352" s="41" t="s">
        <v>59</v>
      </c>
      <c r="I352" s="41" t="s">
        <v>1439</v>
      </c>
      <c r="J352" s="41" t="s">
        <v>1130</v>
      </c>
      <c r="K352" s="41" t="s">
        <v>1440</v>
      </c>
      <c r="L352" s="41" t="s">
        <v>1441</v>
      </c>
      <c r="M352" s="41" t="s">
        <v>3</v>
      </c>
      <c r="N352" s="42" t="s">
        <v>51</v>
      </c>
      <c r="O352" s="41" t="s">
        <v>52</v>
      </c>
      <c r="P352" s="43">
        <v>69</v>
      </c>
      <c r="Q352" s="44">
        <f>VLOOKUP(B352,'[2]School Detailed Data'!A$11:CF$439,84,FALSE)</f>
        <v>69</v>
      </c>
      <c r="R352" s="45">
        <f>VLOOKUP(B352,'[2]School Detailed Data'!A$11:CF$440,84,FALSE)</f>
        <v>69</v>
      </c>
      <c r="S352" s="46">
        <v>69</v>
      </c>
      <c r="T352" s="47">
        <v>69</v>
      </c>
      <c r="U352" s="43">
        <v>1</v>
      </c>
      <c r="V352" s="44">
        <f>VLOOKUP(B352,'[2]School Detailed Data'!A$11:CJ$440,88,FALSE)</f>
        <v>10</v>
      </c>
      <c r="W352" s="45">
        <f>VLOOKUP(B352,'[2]Student Without BRN'!Z$2:AB$431,3,FALSE)</f>
        <v>1</v>
      </c>
      <c r="X352" s="46">
        <v>1</v>
      </c>
      <c r="Y352" s="47">
        <v>1</v>
      </c>
      <c r="Z352" s="43">
        <f t="shared" si="97"/>
        <v>68</v>
      </c>
      <c r="AA352" s="44">
        <f t="shared" si="97"/>
        <v>59</v>
      </c>
      <c r="AB352" s="45">
        <f t="shared" si="97"/>
        <v>68</v>
      </c>
      <c r="AC352" s="46">
        <f t="shared" si="97"/>
        <v>68</v>
      </c>
      <c r="AD352" s="47">
        <f t="shared" si="97"/>
        <v>68</v>
      </c>
      <c r="AE352" s="44">
        <f t="shared" si="100"/>
        <v>-9</v>
      </c>
      <c r="AF352" s="45">
        <f t="shared" si="111"/>
        <v>0</v>
      </c>
      <c r="AG352" s="46">
        <f t="shared" si="101"/>
        <v>0</v>
      </c>
      <c r="AH352" s="47">
        <f t="shared" si="101"/>
        <v>0</v>
      </c>
      <c r="AI352" s="48">
        <v>8900</v>
      </c>
      <c r="AJ352" s="48">
        <f t="shared" si="102"/>
        <v>614100</v>
      </c>
      <c r="AK352" s="49">
        <f t="shared" si="96"/>
        <v>605200</v>
      </c>
      <c r="AL352" s="49">
        <f>VLOOKUP(B352,'[3]Tranche 1 Actual 2024'!$B$12:$S$367,18,FALSE)</f>
        <v>229620</v>
      </c>
      <c r="AM352" s="49">
        <f>VLOOKUP(B352,'[3]Tranche 2 Actual 2024'!$B$12:$U$343,20,FALSE)</f>
        <v>229620</v>
      </c>
      <c r="AN352" s="49">
        <f t="shared" si="103"/>
        <v>145960</v>
      </c>
      <c r="AO352" s="50">
        <f t="shared" si="110"/>
        <v>-80100</v>
      </c>
      <c r="AP352" s="51">
        <f t="shared" si="104"/>
        <v>0</v>
      </c>
      <c r="AQ352" s="52">
        <f t="shared" si="105"/>
        <v>0</v>
      </c>
      <c r="AR352" s="47">
        <f t="shared" si="106"/>
        <v>0</v>
      </c>
      <c r="AS352" s="53">
        <f t="shared" si="107"/>
        <v>8900</v>
      </c>
      <c r="AT352" s="49"/>
      <c r="AU352" s="49">
        <f t="shared" si="98"/>
        <v>145960</v>
      </c>
      <c r="AV352" s="54">
        <f t="shared" si="99"/>
        <v>145960</v>
      </c>
      <c r="AW352" s="55"/>
      <c r="AX352" s="56">
        <f t="shared" si="112"/>
        <v>0</v>
      </c>
      <c r="AY352" s="57">
        <f t="shared" si="112"/>
        <v>0</v>
      </c>
      <c r="AZ352" s="47">
        <f t="shared" si="112"/>
        <v>0</v>
      </c>
      <c r="BA352" s="53">
        <f t="shared" si="113"/>
        <v>8900</v>
      </c>
      <c r="BB352" s="81">
        <f t="shared" si="108"/>
        <v>614100</v>
      </c>
      <c r="BC352" s="58" t="s">
        <v>1825</v>
      </c>
    </row>
    <row r="353" spans="1:55" s="38" customFormat="1" ht="12.75" x14ac:dyDescent="0.2">
      <c r="A353" s="39">
        <f t="shared" si="109"/>
        <v>342</v>
      </c>
      <c r="B353" s="59" t="s">
        <v>1442</v>
      </c>
      <c r="C353" s="41" t="s">
        <v>1443</v>
      </c>
      <c r="D353" s="41" t="s">
        <v>43</v>
      </c>
      <c r="E353" s="41" t="s">
        <v>1845</v>
      </c>
      <c r="F353" s="41" t="s">
        <v>1135</v>
      </c>
      <c r="G353" s="41" t="s">
        <v>58</v>
      </c>
      <c r="H353" s="41" t="s">
        <v>59</v>
      </c>
      <c r="I353" s="41" t="s">
        <v>1129</v>
      </c>
      <c r="J353" s="41" t="s">
        <v>1130</v>
      </c>
      <c r="K353" s="41" t="s">
        <v>1444</v>
      </c>
      <c r="L353" s="41" t="s">
        <v>1445</v>
      </c>
      <c r="M353" s="41" t="s">
        <v>3</v>
      </c>
      <c r="N353" s="42" t="s">
        <v>51</v>
      </c>
      <c r="O353" s="41" t="s">
        <v>52</v>
      </c>
      <c r="P353" s="43">
        <v>119</v>
      </c>
      <c r="Q353" s="44">
        <f>VLOOKUP(B353,'[2]School Detailed Data'!A$11:CF$439,84,FALSE)</f>
        <v>119</v>
      </c>
      <c r="R353" s="45">
        <f>VLOOKUP(B353,'[2]School Detailed Data'!A$11:CF$440,84,FALSE)</f>
        <v>119</v>
      </c>
      <c r="S353" s="46">
        <v>119</v>
      </c>
      <c r="T353" s="47">
        <v>119</v>
      </c>
      <c r="U353" s="43">
        <v>17</v>
      </c>
      <c r="V353" s="44">
        <f>VLOOKUP(B353,'[2]School Detailed Data'!A$11:CJ$440,88,FALSE)</f>
        <v>27</v>
      </c>
      <c r="W353" s="45">
        <f>VLOOKUP(B353,'[2]Student Without BRN'!Z$2:AB$431,3,FALSE)</f>
        <v>17</v>
      </c>
      <c r="X353" s="46">
        <v>17</v>
      </c>
      <c r="Y353" s="47">
        <v>17</v>
      </c>
      <c r="Z353" s="43">
        <f t="shared" si="97"/>
        <v>102</v>
      </c>
      <c r="AA353" s="44">
        <f t="shared" si="97"/>
        <v>92</v>
      </c>
      <c r="AB353" s="45">
        <f t="shared" si="97"/>
        <v>102</v>
      </c>
      <c r="AC353" s="46">
        <f t="shared" si="97"/>
        <v>102</v>
      </c>
      <c r="AD353" s="47">
        <f t="shared" si="97"/>
        <v>102</v>
      </c>
      <c r="AE353" s="44">
        <f t="shared" si="100"/>
        <v>-10</v>
      </c>
      <c r="AF353" s="45">
        <f t="shared" si="111"/>
        <v>0</v>
      </c>
      <c r="AG353" s="46">
        <f t="shared" si="101"/>
        <v>0</v>
      </c>
      <c r="AH353" s="47">
        <f t="shared" si="101"/>
        <v>0</v>
      </c>
      <c r="AI353" s="48">
        <v>8900</v>
      </c>
      <c r="AJ353" s="48">
        <f t="shared" si="102"/>
        <v>1059100</v>
      </c>
      <c r="AK353" s="49">
        <f t="shared" si="96"/>
        <v>907800</v>
      </c>
      <c r="AL353" s="49"/>
      <c r="AM353" s="49"/>
      <c r="AN353" s="49">
        <f t="shared" si="103"/>
        <v>907800</v>
      </c>
      <c r="AO353" s="50">
        <f t="shared" si="110"/>
        <v>-89000</v>
      </c>
      <c r="AP353" s="51">
        <f t="shared" si="104"/>
        <v>0</v>
      </c>
      <c r="AQ353" s="52">
        <f t="shared" si="105"/>
        <v>0</v>
      </c>
      <c r="AR353" s="47">
        <f t="shared" si="106"/>
        <v>0</v>
      </c>
      <c r="AS353" s="53">
        <f t="shared" si="107"/>
        <v>151300</v>
      </c>
      <c r="AT353" s="49"/>
      <c r="AU353" s="49">
        <f t="shared" si="98"/>
        <v>907800</v>
      </c>
      <c r="AV353" s="54">
        <f t="shared" si="99"/>
        <v>907800</v>
      </c>
      <c r="AW353" s="55"/>
      <c r="AX353" s="56">
        <f t="shared" si="112"/>
        <v>0</v>
      </c>
      <c r="AY353" s="57">
        <f t="shared" si="112"/>
        <v>0</v>
      </c>
      <c r="AZ353" s="47">
        <f t="shared" si="112"/>
        <v>0</v>
      </c>
      <c r="BA353" s="53">
        <f t="shared" si="113"/>
        <v>151300</v>
      </c>
      <c r="BB353" s="81">
        <f t="shared" si="108"/>
        <v>1059100</v>
      </c>
      <c r="BC353" s="58" t="s">
        <v>1827</v>
      </c>
    </row>
    <row r="354" spans="1:55" s="38" customFormat="1" ht="12.75" x14ac:dyDescent="0.2">
      <c r="A354" s="39">
        <f t="shared" si="109"/>
        <v>343</v>
      </c>
      <c r="B354" s="40" t="s">
        <v>1459</v>
      </c>
      <c r="C354" s="41" t="s">
        <v>1460</v>
      </c>
      <c r="D354" s="41" t="s">
        <v>43</v>
      </c>
      <c r="E354" s="41" t="s">
        <v>1845</v>
      </c>
      <c r="F354" s="41" t="s">
        <v>1135</v>
      </c>
      <c r="G354" s="41" t="s">
        <v>58</v>
      </c>
      <c r="H354" s="41" t="s">
        <v>59</v>
      </c>
      <c r="I354" s="41" t="s">
        <v>1461</v>
      </c>
      <c r="J354" s="41" t="s">
        <v>1130</v>
      </c>
      <c r="K354" s="41" t="s">
        <v>1462</v>
      </c>
      <c r="L354" s="41" t="s">
        <v>1463</v>
      </c>
      <c r="M354" s="41" t="s">
        <v>3</v>
      </c>
      <c r="N354" s="42" t="s">
        <v>51</v>
      </c>
      <c r="O354" s="41" t="s">
        <v>52</v>
      </c>
      <c r="P354" s="43">
        <v>103</v>
      </c>
      <c r="Q354" s="44">
        <v>103</v>
      </c>
      <c r="R354" s="45">
        <f>VLOOKUP(B354,'[2]School Detailed Data'!A$11:CF$440,84,FALSE)</f>
        <v>103</v>
      </c>
      <c r="S354" s="46">
        <v>103</v>
      </c>
      <c r="T354" s="47">
        <v>103</v>
      </c>
      <c r="U354" s="43">
        <v>1</v>
      </c>
      <c r="V354" s="44">
        <f>VLOOKUP(B354,'[3]PS T3 1st New BRN'!$B$12:$S$104,18,FALSE)</f>
        <v>0</v>
      </c>
      <c r="W354" s="45">
        <f>VLOOKUP(B354,'[2]Student Without BRN'!Z$2:AB$431,3,FALSE)</f>
        <v>0</v>
      </c>
      <c r="X354" s="46">
        <v>0</v>
      </c>
      <c r="Y354" s="47">
        <v>0</v>
      </c>
      <c r="Z354" s="43">
        <f t="shared" si="97"/>
        <v>102</v>
      </c>
      <c r="AA354" s="44">
        <f t="shared" si="97"/>
        <v>103</v>
      </c>
      <c r="AB354" s="45">
        <f t="shared" si="97"/>
        <v>103</v>
      </c>
      <c r="AC354" s="46">
        <f t="shared" si="97"/>
        <v>103</v>
      </c>
      <c r="AD354" s="47">
        <f t="shared" si="97"/>
        <v>103</v>
      </c>
      <c r="AE354" s="44">
        <f t="shared" si="100"/>
        <v>1</v>
      </c>
      <c r="AF354" s="45">
        <f>AB354-AA354</f>
        <v>0</v>
      </c>
      <c r="AG354" s="46">
        <f t="shared" si="101"/>
        <v>0</v>
      </c>
      <c r="AH354" s="47">
        <f t="shared" si="101"/>
        <v>0</v>
      </c>
      <c r="AI354" s="48">
        <v>8900</v>
      </c>
      <c r="AJ354" s="48">
        <f t="shared" si="102"/>
        <v>916700</v>
      </c>
      <c r="AK354" s="49">
        <f t="shared" si="96"/>
        <v>907800</v>
      </c>
      <c r="AL354" s="49">
        <f>VLOOKUP(B354,'[3]Tranche 1 Actual 2024'!$B$12:$S$367,18,FALSE)</f>
        <v>328410</v>
      </c>
      <c r="AM354" s="49">
        <f>VLOOKUP(B354,'[3]Tranche 2 Actual 2024'!$B$12:$U$343,20,FALSE)</f>
        <v>328410</v>
      </c>
      <c r="AN354" s="49">
        <f t="shared" si="103"/>
        <v>250980</v>
      </c>
      <c r="AO354" s="50">
        <f t="shared" si="110"/>
        <v>8900</v>
      </c>
      <c r="AP354" s="51">
        <f t="shared" si="104"/>
        <v>0</v>
      </c>
      <c r="AQ354" s="52">
        <f t="shared" si="105"/>
        <v>0</v>
      </c>
      <c r="AR354" s="47">
        <f t="shared" si="106"/>
        <v>0</v>
      </c>
      <c r="AS354" s="53">
        <f t="shared" si="107"/>
        <v>0</v>
      </c>
      <c r="AT354" s="49"/>
      <c r="AU354" s="49">
        <f t="shared" si="98"/>
        <v>250980</v>
      </c>
      <c r="AV354" s="54">
        <f t="shared" si="99"/>
        <v>250980</v>
      </c>
      <c r="AW354" s="55">
        <f>IF(AO354&gt;=0,AO354,0)</f>
        <v>8900</v>
      </c>
      <c r="AX354" s="56">
        <f t="shared" si="112"/>
        <v>0</v>
      </c>
      <c r="AY354" s="57">
        <f t="shared" si="112"/>
        <v>0</v>
      </c>
      <c r="AZ354" s="47">
        <f t="shared" si="112"/>
        <v>0</v>
      </c>
      <c r="BA354" s="53">
        <f t="shared" si="113"/>
        <v>0</v>
      </c>
      <c r="BB354" s="81">
        <f t="shared" si="108"/>
        <v>916700</v>
      </c>
      <c r="BC354" s="58" t="s">
        <v>1825</v>
      </c>
    </row>
    <row r="355" spans="1:55" s="38" customFormat="1" ht="12.75" x14ac:dyDescent="0.2">
      <c r="A355" s="39">
        <f t="shared" si="109"/>
        <v>344</v>
      </c>
      <c r="B355" s="59" t="s">
        <v>1275</v>
      </c>
      <c r="C355" s="41" t="s">
        <v>1276</v>
      </c>
      <c r="D355" s="41" t="s">
        <v>43</v>
      </c>
      <c r="E355" s="41" t="s">
        <v>1828</v>
      </c>
      <c r="F355" s="41" t="s">
        <v>68</v>
      </c>
      <c r="G355" s="41" t="s">
        <v>45</v>
      </c>
      <c r="H355" s="41" t="s">
        <v>46</v>
      </c>
      <c r="I355" s="41" t="s">
        <v>1248</v>
      </c>
      <c r="J355" s="41" t="s">
        <v>1130</v>
      </c>
      <c r="K355" s="41" t="s">
        <v>1277</v>
      </c>
      <c r="L355" s="41" t="s">
        <v>1278</v>
      </c>
      <c r="M355" s="41" t="s">
        <v>3</v>
      </c>
      <c r="N355" s="42" t="s">
        <v>51</v>
      </c>
      <c r="O355" s="41" t="s">
        <v>52</v>
      </c>
      <c r="P355" s="43">
        <v>0</v>
      </c>
      <c r="Q355" s="44">
        <f>VLOOKUP(B355,'[2]School Detailed Data'!A$11:CF$439,84,FALSE)</f>
        <v>0</v>
      </c>
      <c r="R355" s="45">
        <f>VLOOKUP(B355,'[2]School Detailed Data'!A$11:CF$440,84,FALSE)</f>
        <v>0</v>
      </c>
      <c r="S355" s="46">
        <v>0</v>
      </c>
      <c r="T355" s="47">
        <v>0</v>
      </c>
      <c r="U355" s="43">
        <v>0</v>
      </c>
      <c r="V355" s="44">
        <f>VLOOKUP(B355,'[2]School Detailed Data'!A$11:CJ$440,88,FALSE)</f>
        <v>0</v>
      </c>
      <c r="W355" s="45">
        <f>VLOOKUP(B355,'[2]Student Without BRN'!Z$2:AB$431,3,FALSE)</f>
        <v>0</v>
      </c>
      <c r="X355" s="46">
        <v>0</v>
      </c>
      <c r="Y355" s="47">
        <v>0</v>
      </c>
      <c r="Z355" s="43">
        <f t="shared" si="97"/>
        <v>0</v>
      </c>
      <c r="AA355" s="44">
        <f t="shared" si="97"/>
        <v>0</v>
      </c>
      <c r="AB355" s="45">
        <f t="shared" si="97"/>
        <v>0</v>
      </c>
      <c r="AC355" s="46">
        <f t="shared" si="97"/>
        <v>0</v>
      </c>
      <c r="AD355" s="47">
        <f t="shared" si="97"/>
        <v>0</v>
      </c>
      <c r="AE355" s="44">
        <f t="shared" si="100"/>
        <v>0</v>
      </c>
      <c r="AF355" s="45">
        <f t="shared" si="111"/>
        <v>0</v>
      </c>
      <c r="AG355" s="46">
        <f t="shared" si="101"/>
        <v>0</v>
      </c>
      <c r="AH355" s="47">
        <f t="shared" si="101"/>
        <v>0</v>
      </c>
      <c r="AI355" s="48">
        <v>8900</v>
      </c>
      <c r="AJ355" s="48">
        <f t="shared" si="102"/>
        <v>0</v>
      </c>
      <c r="AK355" s="49">
        <f t="shared" si="96"/>
        <v>0</v>
      </c>
      <c r="AL355" s="49"/>
      <c r="AM355" s="49"/>
      <c r="AN355" s="49">
        <f t="shared" si="103"/>
        <v>0</v>
      </c>
      <c r="AO355" s="50">
        <f t="shared" si="110"/>
        <v>0</v>
      </c>
      <c r="AP355" s="51">
        <f t="shared" si="104"/>
        <v>0</v>
      </c>
      <c r="AQ355" s="52">
        <f t="shared" si="105"/>
        <v>0</v>
      </c>
      <c r="AR355" s="47">
        <f t="shared" si="106"/>
        <v>0</v>
      </c>
      <c r="AS355" s="53">
        <f t="shared" si="107"/>
        <v>0</v>
      </c>
      <c r="AT355" s="49"/>
      <c r="AU355" s="49">
        <f t="shared" si="98"/>
        <v>0</v>
      </c>
      <c r="AV355" s="54">
        <f t="shared" si="99"/>
        <v>0</v>
      </c>
      <c r="AW355" s="55"/>
      <c r="AX355" s="56">
        <f t="shared" si="112"/>
        <v>0</v>
      </c>
      <c r="AY355" s="57">
        <f t="shared" si="112"/>
        <v>0</v>
      </c>
      <c r="AZ355" s="47">
        <f t="shared" si="112"/>
        <v>0</v>
      </c>
      <c r="BA355" s="53">
        <f t="shared" si="113"/>
        <v>0</v>
      </c>
      <c r="BB355" s="81">
        <f t="shared" si="108"/>
        <v>0</v>
      </c>
      <c r="BC355" s="58" t="s">
        <v>1827</v>
      </c>
    </row>
    <row r="356" spans="1:55" s="38" customFormat="1" ht="12.75" x14ac:dyDescent="0.2">
      <c r="A356" s="39">
        <f t="shared" si="109"/>
        <v>345</v>
      </c>
      <c r="B356" s="59" t="s">
        <v>1387</v>
      </c>
      <c r="C356" s="41" t="s">
        <v>1388</v>
      </c>
      <c r="D356" s="41" t="s">
        <v>43</v>
      </c>
      <c r="E356" s="41" t="s">
        <v>1838</v>
      </c>
      <c r="F356" s="41" t="s">
        <v>345</v>
      </c>
      <c r="G356" s="41" t="s">
        <v>45</v>
      </c>
      <c r="H356" s="41" t="s">
        <v>46</v>
      </c>
      <c r="I356" s="41" t="s">
        <v>1129</v>
      </c>
      <c r="J356" s="41" t="s">
        <v>1130</v>
      </c>
      <c r="K356" s="41" t="s">
        <v>1389</v>
      </c>
      <c r="L356" s="41" t="s">
        <v>1390</v>
      </c>
      <c r="M356" s="41" t="s">
        <v>3</v>
      </c>
      <c r="N356" s="42" t="s">
        <v>51</v>
      </c>
      <c r="O356" s="41" t="s">
        <v>52</v>
      </c>
      <c r="P356" s="43">
        <v>158</v>
      </c>
      <c r="Q356" s="44">
        <f>VLOOKUP(B356,'[2]School Detailed Data'!A$11:CF$439,84,FALSE)</f>
        <v>158</v>
      </c>
      <c r="R356" s="45">
        <f>VLOOKUP(B356,'[2]School Detailed Data'!A$11:CF$440,84,FALSE)</f>
        <v>158</v>
      </c>
      <c r="S356" s="46">
        <v>158</v>
      </c>
      <c r="T356" s="47">
        <v>158</v>
      </c>
      <c r="U356" s="43">
        <v>1</v>
      </c>
      <c r="V356" s="44">
        <f>VLOOKUP(B356,'[2]School Detailed Data'!A$11:CJ$440,88,FALSE)</f>
        <v>4</v>
      </c>
      <c r="W356" s="45">
        <f>VLOOKUP(B356,'[2]Student Without BRN'!Z$2:AB$431,3,FALSE)</f>
        <v>1</v>
      </c>
      <c r="X356" s="46">
        <v>1</v>
      </c>
      <c r="Y356" s="47">
        <v>1</v>
      </c>
      <c r="Z356" s="43">
        <f t="shared" si="97"/>
        <v>157</v>
      </c>
      <c r="AA356" s="44">
        <f t="shared" si="97"/>
        <v>154</v>
      </c>
      <c r="AB356" s="45">
        <f t="shared" si="97"/>
        <v>157</v>
      </c>
      <c r="AC356" s="46">
        <f t="shared" si="97"/>
        <v>157</v>
      </c>
      <c r="AD356" s="47">
        <f t="shared" si="97"/>
        <v>157</v>
      </c>
      <c r="AE356" s="44">
        <f t="shared" si="100"/>
        <v>-3</v>
      </c>
      <c r="AF356" s="45">
        <f t="shared" si="111"/>
        <v>0</v>
      </c>
      <c r="AG356" s="46">
        <f t="shared" si="101"/>
        <v>0</v>
      </c>
      <c r="AH356" s="47">
        <f t="shared" si="101"/>
        <v>0</v>
      </c>
      <c r="AI356" s="48">
        <v>8900</v>
      </c>
      <c r="AJ356" s="48">
        <f t="shared" si="102"/>
        <v>1406200</v>
      </c>
      <c r="AK356" s="49">
        <f t="shared" si="96"/>
        <v>1397300</v>
      </c>
      <c r="AL356" s="49"/>
      <c r="AM356" s="49"/>
      <c r="AN356" s="49">
        <f t="shared" si="103"/>
        <v>1397300</v>
      </c>
      <c r="AO356" s="50">
        <f t="shared" si="110"/>
        <v>-26700</v>
      </c>
      <c r="AP356" s="51">
        <f t="shared" si="104"/>
        <v>0</v>
      </c>
      <c r="AQ356" s="52">
        <f t="shared" si="105"/>
        <v>0</v>
      </c>
      <c r="AR356" s="47">
        <f t="shared" si="106"/>
        <v>0</v>
      </c>
      <c r="AS356" s="53">
        <f t="shared" si="107"/>
        <v>8900</v>
      </c>
      <c r="AT356" s="49"/>
      <c r="AU356" s="49">
        <f t="shared" si="98"/>
        <v>1397300</v>
      </c>
      <c r="AV356" s="54">
        <f t="shared" si="99"/>
        <v>1397300</v>
      </c>
      <c r="AW356" s="55"/>
      <c r="AX356" s="56">
        <f t="shared" si="112"/>
        <v>0</v>
      </c>
      <c r="AY356" s="57">
        <f t="shared" si="112"/>
        <v>0</v>
      </c>
      <c r="AZ356" s="47">
        <f t="shared" si="112"/>
        <v>0</v>
      </c>
      <c r="BA356" s="53">
        <f t="shared" si="113"/>
        <v>8900</v>
      </c>
      <c r="BB356" s="81">
        <f t="shared" si="108"/>
        <v>1406200</v>
      </c>
      <c r="BC356" s="58" t="s">
        <v>1827</v>
      </c>
    </row>
    <row r="357" spans="1:55" s="38" customFormat="1" ht="12.75" x14ac:dyDescent="0.2">
      <c r="A357" s="39">
        <f t="shared" si="109"/>
        <v>346</v>
      </c>
      <c r="B357" s="59" t="s">
        <v>1161</v>
      </c>
      <c r="C357" s="41" t="s">
        <v>1162</v>
      </c>
      <c r="D357" s="41" t="s">
        <v>43</v>
      </c>
      <c r="E357" s="41" t="s">
        <v>1828</v>
      </c>
      <c r="F357" s="41" t="s">
        <v>68</v>
      </c>
      <c r="G357" s="41" t="s">
        <v>45</v>
      </c>
      <c r="H357" s="41" t="s">
        <v>46</v>
      </c>
      <c r="I357" s="41" t="s">
        <v>1129</v>
      </c>
      <c r="J357" s="41" t="s">
        <v>1130</v>
      </c>
      <c r="K357" s="41" t="s">
        <v>1163</v>
      </c>
      <c r="L357" s="41" t="s">
        <v>1164</v>
      </c>
      <c r="M357" s="41" t="s">
        <v>3</v>
      </c>
      <c r="N357" s="42" t="s">
        <v>51</v>
      </c>
      <c r="O357" s="41" t="s">
        <v>52</v>
      </c>
      <c r="P357" s="43">
        <v>324</v>
      </c>
      <c r="Q357" s="44">
        <v>324</v>
      </c>
      <c r="R357" s="45">
        <f>VLOOKUP(B357,'[2]School Detailed Data'!A$11:CF$440,84,FALSE)</f>
        <v>324</v>
      </c>
      <c r="S357" s="46">
        <v>324</v>
      </c>
      <c r="T357" s="47">
        <v>324</v>
      </c>
      <c r="U357" s="43">
        <v>175</v>
      </c>
      <c r="V357" s="44">
        <f>VLOOKUP(B357,'[3]PS T3 1st New BRN'!$B$12:$S$104,18,FALSE)</f>
        <v>168</v>
      </c>
      <c r="W357" s="45">
        <f>VLOOKUP(B357,'[2]Student Without BRN'!Z$2:AB$431,3,FALSE)</f>
        <v>166</v>
      </c>
      <c r="X357" s="46">
        <v>165</v>
      </c>
      <c r="Y357" s="47">
        <v>165</v>
      </c>
      <c r="Z357" s="43">
        <f t="shared" si="97"/>
        <v>149</v>
      </c>
      <c r="AA357" s="44">
        <f t="shared" si="97"/>
        <v>156</v>
      </c>
      <c r="AB357" s="45">
        <f t="shared" si="97"/>
        <v>158</v>
      </c>
      <c r="AC357" s="46">
        <f t="shared" si="97"/>
        <v>159</v>
      </c>
      <c r="AD357" s="47">
        <f t="shared" si="97"/>
        <v>159</v>
      </c>
      <c r="AE357" s="44">
        <f t="shared" si="100"/>
        <v>7</v>
      </c>
      <c r="AF357" s="45">
        <f>AB357-AA357</f>
        <v>2</v>
      </c>
      <c r="AG357" s="46">
        <f t="shared" si="101"/>
        <v>1</v>
      </c>
      <c r="AH357" s="47">
        <f t="shared" si="101"/>
        <v>0</v>
      </c>
      <c r="AI357" s="48">
        <v>8900</v>
      </c>
      <c r="AJ357" s="48">
        <f t="shared" si="102"/>
        <v>2883600</v>
      </c>
      <c r="AK357" s="49">
        <f t="shared" si="96"/>
        <v>1326100</v>
      </c>
      <c r="AL357" s="49"/>
      <c r="AM357" s="49"/>
      <c r="AN357" s="49">
        <f t="shared" si="103"/>
        <v>1326100</v>
      </c>
      <c r="AO357" s="50">
        <f t="shared" si="110"/>
        <v>62300</v>
      </c>
      <c r="AP357" s="51">
        <f t="shared" si="104"/>
        <v>17800</v>
      </c>
      <c r="AQ357" s="52">
        <f>AG357*AI357</f>
        <v>8900</v>
      </c>
      <c r="AR357" s="47">
        <f t="shared" si="106"/>
        <v>0</v>
      </c>
      <c r="AS357" s="53">
        <f t="shared" si="107"/>
        <v>1468500</v>
      </c>
      <c r="AT357" s="49"/>
      <c r="AU357" s="49">
        <f t="shared" si="98"/>
        <v>1326100</v>
      </c>
      <c r="AV357" s="54">
        <f t="shared" si="99"/>
        <v>1326100</v>
      </c>
      <c r="AW357" s="55">
        <f>IF(AO357&gt;=0,AO357,0)</f>
        <v>62300</v>
      </c>
      <c r="AX357" s="56">
        <f t="shared" si="112"/>
        <v>17800</v>
      </c>
      <c r="AY357" s="57">
        <f t="shared" si="112"/>
        <v>8900</v>
      </c>
      <c r="AZ357" s="47">
        <f t="shared" si="112"/>
        <v>0</v>
      </c>
      <c r="BA357" s="53">
        <f t="shared" si="113"/>
        <v>1468500</v>
      </c>
      <c r="BB357" s="81">
        <f t="shared" si="108"/>
        <v>2883600</v>
      </c>
      <c r="BC357" s="58" t="s">
        <v>1827</v>
      </c>
    </row>
    <row r="358" spans="1:55" s="38" customFormat="1" ht="12.75" x14ac:dyDescent="0.2">
      <c r="A358" s="39">
        <f t="shared" si="109"/>
        <v>347</v>
      </c>
      <c r="B358" s="59" t="s">
        <v>1165</v>
      </c>
      <c r="C358" s="41" t="s">
        <v>1166</v>
      </c>
      <c r="D358" s="41" t="s">
        <v>43</v>
      </c>
      <c r="E358" s="41" t="s">
        <v>1845</v>
      </c>
      <c r="F358" s="41" t="s">
        <v>1135</v>
      </c>
      <c r="G358" s="41" t="s">
        <v>58</v>
      </c>
      <c r="H358" s="41" t="s">
        <v>59</v>
      </c>
      <c r="I358" s="41" t="s">
        <v>1129</v>
      </c>
      <c r="J358" s="41" t="s">
        <v>1130</v>
      </c>
      <c r="K358" s="41" t="s">
        <v>1167</v>
      </c>
      <c r="L358" s="41" t="s">
        <v>1168</v>
      </c>
      <c r="M358" s="41" t="s">
        <v>3</v>
      </c>
      <c r="N358" s="42" t="s">
        <v>51</v>
      </c>
      <c r="O358" s="41" t="s">
        <v>76</v>
      </c>
      <c r="P358" s="43">
        <v>521</v>
      </c>
      <c r="Q358" s="44">
        <v>521</v>
      </c>
      <c r="R358" s="45">
        <f>VLOOKUP(B358,'[2]School Detailed Data'!A$11:CF$440,84,FALSE)</f>
        <v>520</v>
      </c>
      <c r="S358" s="46">
        <v>520</v>
      </c>
      <c r="T358" s="47">
        <v>520</v>
      </c>
      <c r="U358" s="43">
        <v>137</v>
      </c>
      <c r="V358" s="44">
        <f>VLOOKUP(B358,'[3]PS T3 1st New BRN'!$B$12:$S$104,18,FALSE)</f>
        <v>132</v>
      </c>
      <c r="W358" s="45">
        <f>VLOOKUP(B358,'[2]Student Without BRN'!Z$2:AB$431,3,FALSE)</f>
        <v>132</v>
      </c>
      <c r="X358" s="46">
        <v>131</v>
      </c>
      <c r="Y358" s="47">
        <v>131</v>
      </c>
      <c r="Z358" s="43">
        <f t="shared" si="97"/>
        <v>384</v>
      </c>
      <c r="AA358" s="44">
        <f t="shared" si="97"/>
        <v>389</v>
      </c>
      <c r="AB358" s="45">
        <f t="shared" si="97"/>
        <v>388</v>
      </c>
      <c r="AC358" s="46">
        <f t="shared" si="97"/>
        <v>389</v>
      </c>
      <c r="AD358" s="47">
        <f t="shared" si="97"/>
        <v>389</v>
      </c>
      <c r="AE358" s="44">
        <f t="shared" si="100"/>
        <v>5</v>
      </c>
      <c r="AF358" s="45">
        <f>AB358-AA358</f>
        <v>-1</v>
      </c>
      <c r="AG358" s="46">
        <f>AC358-AA358</f>
        <v>0</v>
      </c>
      <c r="AH358" s="47">
        <f t="shared" si="101"/>
        <v>0</v>
      </c>
      <c r="AI358" s="48">
        <v>8900</v>
      </c>
      <c r="AJ358" s="48">
        <f t="shared" si="102"/>
        <v>4628000</v>
      </c>
      <c r="AK358" s="49">
        <f t="shared" si="96"/>
        <v>3417600</v>
      </c>
      <c r="AL358" s="49"/>
      <c r="AM358" s="49"/>
      <c r="AN358" s="49">
        <f t="shared" si="103"/>
        <v>3417600</v>
      </c>
      <c r="AO358" s="50">
        <f t="shared" si="110"/>
        <v>44500</v>
      </c>
      <c r="AP358" s="51">
        <f t="shared" si="104"/>
        <v>-8900</v>
      </c>
      <c r="AQ358" s="52">
        <f t="shared" si="105"/>
        <v>0</v>
      </c>
      <c r="AR358" s="47">
        <f t="shared" si="106"/>
        <v>0</v>
      </c>
      <c r="AS358" s="53">
        <f t="shared" si="107"/>
        <v>1165900</v>
      </c>
      <c r="AT358" s="49"/>
      <c r="AU358" s="49">
        <f t="shared" si="98"/>
        <v>3417600</v>
      </c>
      <c r="AV358" s="54">
        <f t="shared" si="99"/>
        <v>3417600</v>
      </c>
      <c r="AW358" s="55">
        <f>IF(AO358&gt;=0,AO358,0)</f>
        <v>44500</v>
      </c>
      <c r="AX358" s="56">
        <f t="shared" si="112"/>
        <v>0</v>
      </c>
      <c r="AY358" s="57">
        <f t="shared" si="112"/>
        <v>0</v>
      </c>
      <c r="AZ358" s="47">
        <f t="shared" si="112"/>
        <v>0</v>
      </c>
      <c r="BA358" s="53">
        <f t="shared" si="113"/>
        <v>1165900</v>
      </c>
      <c r="BB358" s="81">
        <f t="shared" si="108"/>
        <v>4628000</v>
      </c>
      <c r="BC358" s="58" t="s">
        <v>1827</v>
      </c>
    </row>
    <row r="359" spans="1:55" s="38" customFormat="1" ht="12.75" x14ac:dyDescent="0.2">
      <c r="A359" s="39">
        <f t="shared" si="109"/>
        <v>348</v>
      </c>
      <c r="B359" s="59" t="s">
        <v>1169</v>
      </c>
      <c r="C359" s="41" t="s">
        <v>1170</v>
      </c>
      <c r="D359" s="41" t="s">
        <v>43</v>
      </c>
      <c r="E359" s="41" t="s">
        <v>1845</v>
      </c>
      <c r="F359" s="41" t="s">
        <v>1135</v>
      </c>
      <c r="G359" s="41" t="s">
        <v>58</v>
      </c>
      <c r="H359" s="41" t="s">
        <v>59</v>
      </c>
      <c r="I359" s="41" t="s">
        <v>1129</v>
      </c>
      <c r="J359" s="41" t="s">
        <v>1130</v>
      </c>
      <c r="K359" s="41" t="s">
        <v>1155</v>
      </c>
      <c r="L359" s="41" t="s">
        <v>1156</v>
      </c>
      <c r="M359" s="41" t="s">
        <v>3</v>
      </c>
      <c r="N359" s="42" t="s">
        <v>53</v>
      </c>
      <c r="O359" s="41" t="s">
        <v>52</v>
      </c>
      <c r="P359" s="43">
        <v>583</v>
      </c>
      <c r="Q359" s="44">
        <v>583</v>
      </c>
      <c r="R359" s="45">
        <f>VLOOKUP(B359,'[2]School Detailed Data'!A$11:CF$440,84,FALSE)</f>
        <v>585</v>
      </c>
      <c r="S359" s="46">
        <v>585</v>
      </c>
      <c r="T359" s="47">
        <v>585</v>
      </c>
      <c r="U359" s="43">
        <v>38</v>
      </c>
      <c r="V359" s="44">
        <f>VLOOKUP(B359,'[3]PS T3 1st New BRN'!$B$12:$S$104,18,FALSE)</f>
        <v>32</v>
      </c>
      <c r="W359" s="45">
        <f>VLOOKUP(B359,'[2]Student Without BRN'!Z$2:AB$431,3,FALSE)</f>
        <v>32</v>
      </c>
      <c r="X359" s="46">
        <v>32</v>
      </c>
      <c r="Y359" s="47">
        <v>32</v>
      </c>
      <c r="Z359" s="43">
        <f t="shared" ref="Z359:AD409" si="114">P359-U359</f>
        <v>545</v>
      </c>
      <c r="AA359" s="44">
        <f t="shared" si="114"/>
        <v>551</v>
      </c>
      <c r="AB359" s="45">
        <f t="shared" si="114"/>
        <v>553</v>
      </c>
      <c r="AC359" s="46">
        <f t="shared" si="114"/>
        <v>553</v>
      </c>
      <c r="AD359" s="47">
        <f t="shared" si="114"/>
        <v>553</v>
      </c>
      <c r="AE359" s="44">
        <f t="shared" si="100"/>
        <v>6</v>
      </c>
      <c r="AF359" s="45">
        <f>AB359-AA359</f>
        <v>2</v>
      </c>
      <c r="AG359" s="46">
        <f t="shared" si="101"/>
        <v>0</v>
      </c>
      <c r="AH359" s="47">
        <f t="shared" si="101"/>
        <v>0</v>
      </c>
      <c r="AI359" s="48">
        <v>8900</v>
      </c>
      <c r="AJ359" s="48">
        <f t="shared" si="102"/>
        <v>5206500</v>
      </c>
      <c r="AK359" s="49">
        <f t="shared" ref="AK359:AK422" si="115">Z359*AI359</f>
        <v>4850500</v>
      </c>
      <c r="AL359" s="49">
        <f>VLOOKUP(B359,'[3]Tranche 1 Actual 2024'!$B$12:$S$367,18,FALSE)</f>
        <v>1732830</v>
      </c>
      <c r="AM359" s="49">
        <f>VLOOKUP(B359,'[3]Tranche 2 Actual 2024'!$B$12:$U$343,20,FALSE)</f>
        <v>1732830</v>
      </c>
      <c r="AN359" s="49">
        <f t="shared" si="103"/>
        <v>1384840</v>
      </c>
      <c r="AO359" s="50">
        <f t="shared" si="110"/>
        <v>53400</v>
      </c>
      <c r="AP359" s="51">
        <f t="shared" si="104"/>
        <v>17800</v>
      </c>
      <c r="AQ359" s="52">
        <f t="shared" si="105"/>
        <v>0</v>
      </c>
      <c r="AR359" s="47">
        <f t="shared" si="106"/>
        <v>0</v>
      </c>
      <c r="AS359" s="53">
        <f t="shared" si="107"/>
        <v>284800</v>
      </c>
      <c r="AT359" s="49"/>
      <c r="AU359" s="49">
        <f t="shared" si="98"/>
        <v>1384840</v>
      </c>
      <c r="AV359" s="54">
        <f t="shared" si="99"/>
        <v>1384840</v>
      </c>
      <c r="AW359" s="55">
        <f>IF(AO359&gt;=0,AO359,0)</f>
        <v>53400</v>
      </c>
      <c r="AX359" s="56">
        <f t="shared" si="112"/>
        <v>17800</v>
      </c>
      <c r="AY359" s="57">
        <f t="shared" si="112"/>
        <v>0</v>
      </c>
      <c r="AZ359" s="47">
        <f t="shared" si="112"/>
        <v>0</v>
      </c>
      <c r="BA359" s="53">
        <f t="shared" si="113"/>
        <v>284800</v>
      </c>
      <c r="BB359" s="81">
        <f t="shared" si="108"/>
        <v>5206500</v>
      </c>
      <c r="BC359" s="58" t="s">
        <v>1825</v>
      </c>
    </row>
    <row r="360" spans="1:55" s="38" customFormat="1" ht="12.75" x14ac:dyDescent="0.2">
      <c r="A360" s="39">
        <f t="shared" si="109"/>
        <v>349</v>
      </c>
      <c r="B360" s="59" t="s">
        <v>1212</v>
      </c>
      <c r="C360" s="41" t="s">
        <v>1213</v>
      </c>
      <c r="D360" s="41" t="s">
        <v>56</v>
      </c>
      <c r="E360" s="41" t="s">
        <v>1845</v>
      </c>
      <c r="F360" s="41" t="s">
        <v>1135</v>
      </c>
      <c r="G360" s="41" t="s">
        <v>58</v>
      </c>
      <c r="H360" s="41" t="s">
        <v>59</v>
      </c>
      <c r="I360" s="41" t="s">
        <v>1181</v>
      </c>
      <c r="J360" s="41" t="s">
        <v>1130</v>
      </c>
      <c r="K360" s="41" t="s">
        <v>1214</v>
      </c>
      <c r="L360" s="41" t="s">
        <v>1215</v>
      </c>
      <c r="M360" s="41" t="s">
        <v>3</v>
      </c>
      <c r="N360" s="42" t="s">
        <v>51</v>
      </c>
      <c r="O360" s="41" t="s">
        <v>52</v>
      </c>
      <c r="P360" s="43">
        <v>45</v>
      </c>
      <c r="Q360" s="44">
        <v>45</v>
      </c>
      <c r="R360" s="45">
        <f>VLOOKUP(B360,'[2]School Detailed Data'!A$11:CF$440,84,FALSE)</f>
        <v>44</v>
      </c>
      <c r="S360" s="46">
        <v>44</v>
      </c>
      <c r="T360" s="47">
        <v>44</v>
      </c>
      <c r="U360" s="43">
        <v>26</v>
      </c>
      <c r="V360" s="44">
        <f>VLOOKUP(B360,'[2]School Detailed Data'!A$11:CJ$440,88,FALSE)</f>
        <v>30</v>
      </c>
      <c r="W360" s="45">
        <f>VLOOKUP(B360,'[2]Student Without BRN'!Z$2:AB$431,3,FALSE)</f>
        <v>23</v>
      </c>
      <c r="X360" s="46">
        <v>22</v>
      </c>
      <c r="Y360" s="47">
        <v>22</v>
      </c>
      <c r="Z360" s="43">
        <f t="shared" si="114"/>
        <v>19</v>
      </c>
      <c r="AA360" s="44">
        <f t="shared" si="114"/>
        <v>15</v>
      </c>
      <c r="AB360" s="45">
        <f t="shared" si="114"/>
        <v>21</v>
      </c>
      <c r="AC360" s="46">
        <f t="shared" si="114"/>
        <v>22</v>
      </c>
      <c r="AD360" s="47">
        <f t="shared" si="114"/>
        <v>22</v>
      </c>
      <c r="AE360" s="44">
        <f t="shared" si="100"/>
        <v>-4</v>
      </c>
      <c r="AF360" s="45">
        <f t="shared" si="111"/>
        <v>2</v>
      </c>
      <c r="AG360" s="46">
        <f>AC360-AB360</f>
        <v>1</v>
      </c>
      <c r="AH360" s="47">
        <f t="shared" si="101"/>
        <v>0</v>
      </c>
      <c r="AI360" s="48">
        <v>8900</v>
      </c>
      <c r="AJ360" s="48">
        <f t="shared" si="102"/>
        <v>391600</v>
      </c>
      <c r="AK360" s="49">
        <f t="shared" si="115"/>
        <v>169100</v>
      </c>
      <c r="AL360" s="49">
        <f>VLOOKUP(B360,'[3]Tranche 1 Actual 2024'!$B$12:$S$367,18,FALSE)</f>
        <v>136170</v>
      </c>
      <c r="AM360" s="49">
        <f>VLOOKUP(B360,'[3]Tranche 2 Actual 2024'!$B$12:$U$343,20,FALSE)</f>
        <v>136170</v>
      </c>
      <c r="AN360" s="49">
        <f t="shared" si="103"/>
        <v>-103240</v>
      </c>
      <c r="AO360" s="50">
        <f t="shared" si="110"/>
        <v>-35600</v>
      </c>
      <c r="AP360" s="51">
        <f t="shared" si="104"/>
        <v>17800</v>
      </c>
      <c r="AQ360" s="52">
        <f>AO360+AP360</f>
        <v>-17800</v>
      </c>
      <c r="AR360" s="47">
        <f t="shared" si="106"/>
        <v>0</v>
      </c>
      <c r="AS360" s="53">
        <f t="shared" si="107"/>
        <v>101460</v>
      </c>
      <c r="AT360" s="49"/>
      <c r="AU360" s="49">
        <f t="shared" si="98"/>
        <v>-103240</v>
      </c>
      <c r="AV360" s="54">
        <f t="shared" si="99"/>
        <v>0</v>
      </c>
      <c r="AW360" s="55"/>
      <c r="AX360" s="56">
        <f t="shared" si="112"/>
        <v>17800</v>
      </c>
      <c r="AY360" s="57">
        <f t="shared" si="112"/>
        <v>0</v>
      </c>
      <c r="AZ360" s="47">
        <f t="shared" si="112"/>
        <v>0</v>
      </c>
      <c r="BA360" s="53">
        <f t="shared" si="113"/>
        <v>101460</v>
      </c>
      <c r="BB360" s="81">
        <f t="shared" si="108"/>
        <v>391600</v>
      </c>
      <c r="BC360" s="58" t="s">
        <v>1825</v>
      </c>
    </row>
    <row r="361" spans="1:55" s="38" customFormat="1" ht="12.75" x14ac:dyDescent="0.2">
      <c r="A361" s="39">
        <f t="shared" si="109"/>
        <v>350</v>
      </c>
      <c r="B361" s="59" t="s">
        <v>1294</v>
      </c>
      <c r="C361" s="41" t="s">
        <v>1295</v>
      </c>
      <c r="D361" s="41" t="s">
        <v>56</v>
      </c>
      <c r="E361" s="41" t="s">
        <v>1845</v>
      </c>
      <c r="F361" s="41" t="s">
        <v>1135</v>
      </c>
      <c r="G361" s="41" t="s">
        <v>58</v>
      </c>
      <c r="H361" s="41" t="s">
        <v>59</v>
      </c>
      <c r="I361" s="41" t="s">
        <v>1291</v>
      </c>
      <c r="J361" s="41" t="s">
        <v>1130</v>
      </c>
      <c r="K361" s="41" t="s">
        <v>1296</v>
      </c>
      <c r="L361" s="41" t="s">
        <v>1297</v>
      </c>
      <c r="M361" s="41" t="s">
        <v>3</v>
      </c>
      <c r="N361" s="42" t="s">
        <v>51</v>
      </c>
      <c r="O361" s="41" t="s">
        <v>52</v>
      </c>
      <c r="P361" s="43">
        <v>42</v>
      </c>
      <c r="Q361" s="44">
        <f>VLOOKUP(B361,'[2]School Detailed Data'!A$11:CF$439,84,FALSE)</f>
        <v>42</v>
      </c>
      <c r="R361" s="45">
        <f>VLOOKUP(B361,'[2]School Detailed Data'!A$11:CF$440,84,FALSE)</f>
        <v>42</v>
      </c>
      <c r="S361" s="46">
        <v>42</v>
      </c>
      <c r="T361" s="47">
        <v>42</v>
      </c>
      <c r="U361" s="43">
        <v>3</v>
      </c>
      <c r="V361" s="44">
        <f>VLOOKUP(B361,'[2]School Detailed Data'!A$11:CJ$440,88,FALSE)</f>
        <v>5</v>
      </c>
      <c r="W361" s="45">
        <f>VLOOKUP(B361,'[2]Student Without BRN'!Z$2:AB$431,3,FALSE)</f>
        <v>3</v>
      </c>
      <c r="X361" s="46">
        <v>3</v>
      </c>
      <c r="Y361" s="47">
        <v>3</v>
      </c>
      <c r="Z361" s="43">
        <f t="shared" si="114"/>
        <v>39</v>
      </c>
      <c r="AA361" s="44">
        <f t="shared" si="114"/>
        <v>37</v>
      </c>
      <c r="AB361" s="45">
        <f t="shared" si="114"/>
        <v>39</v>
      </c>
      <c r="AC361" s="46">
        <f t="shared" si="114"/>
        <v>39</v>
      </c>
      <c r="AD361" s="47">
        <f t="shared" si="114"/>
        <v>39</v>
      </c>
      <c r="AE361" s="44">
        <f t="shared" si="100"/>
        <v>-2</v>
      </c>
      <c r="AF361" s="45">
        <f t="shared" si="111"/>
        <v>0</v>
      </c>
      <c r="AG361" s="46">
        <f t="shared" si="101"/>
        <v>0</v>
      </c>
      <c r="AH361" s="47">
        <f t="shared" si="101"/>
        <v>0</v>
      </c>
      <c r="AI361" s="48">
        <v>8900</v>
      </c>
      <c r="AJ361" s="48">
        <f t="shared" si="102"/>
        <v>373800</v>
      </c>
      <c r="AK361" s="49">
        <f t="shared" si="115"/>
        <v>347100</v>
      </c>
      <c r="AL361" s="49">
        <f>VLOOKUP(B361,'[3]Tranche 1 Actual 2024'!$B$12:$S$367,18,FALSE)</f>
        <v>136170</v>
      </c>
      <c r="AM361" s="49">
        <f>VLOOKUP(B361,'[3]Tranche 2 Actual 2024'!$B$12:$U$343,20,FALSE)</f>
        <v>136170</v>
      </c>
      <c r="AN361" s="49">
        <f t="shared" si="103"/>
        <v>74760</v>
      </c>
      <c r="AO361" s="50">
        <f t="shared" si="110"/>
        <v>-17800</v>
      </c>
      <c r="AP361" s="51">
        <f t="shared" si="104"/>
        <v>0</v>
      </c>
      <c r="AQ361" s="52">
        <f t="shared" si="105"/>
        <v>0</v>
      </c>
      <c r="AR361" s="47">
        <f t="shared" si="106"/>
        <v>0</v>
      </c>
      <c r="AS361" s="53">
        <f t="shared" si="107"/>
        <v>26700</v>
      </c>
      <c r="AT361" s="49"/>
      <c r="AU361" s="49">
        <f t="shared" si="98"/>
        <v>74760</v>
      </c>
      <c r="AV361" s="54">
        <f t="shared" si="99"/>
        <v>74760</v>
      </c>
      <c r="AW361" s="55"/>
      <c r="AX361" s="56">
        <f t="shared" si="112"/>
        <v>0</v>
      </c>
      <c r="AY361" s="57">
        <f t="shared" si="112"/>
        <v>0</v>
      </c>
      <c r="AZ361" s="47">
        <f t="shared" si="112"/>
        <v>0</v>
      </c>
      <c r="BA361" s="53">
        <f t="shared" si="113"/>
        <v>26700</v>
      </c>
      <c r="BB361" s="81">
        <f t="shared" si="108"/>
        <v>373800</v>
      </c>
      <c r="BC361" s="58" t="s">
        <v>1825</v>
      </c>
    </row>
    <row r="362" spans="1:55" s="38" customFormat="1" ht="12.75" x14ac:dyDescent="0.2">
      <c r="A362" s="39">
        <f t="shared" si="109"/>
        <v>351</v>
      </c>
      <c r="B362" s="59" t="s">
        <v>1242</v>
      </c>
      <c r="C362" s="41" t="s">
        <v>1243</v>
      </c>
      <c r="D362" s="41" t="s">
        <v>43</v>
      </c>
      <c r="E362" s="41" t="s">
        <v>1845</v>
      </c>
      <c r="F362" s="41" t="s">
        <v>1135</v>
      </c>
      <c r="G362" s="41" t="s">
        <v>58</v>
      </c>
      <c r="H362" s="41" t="s">
        <v>59</v>
      </c>
      <c r="I362" s="41" t="s">
        <v>1181</v>
      </c>
      <c r="J362" s="41" t="s">
        <v>1130</v>
      </c>
      <c r="K362" s="41" t="s">
        <v>1244</v>
      </c>
      <c r="L362" s="41" t="s">
        <v>1245</v>
      </c>
      <c r="M362" s="41" t="s">
        <v>3</v>
      </c>
      <c r="N362" s="42" t="s">
        <v>51</v>
      </c>
      <c r="O362" s="41" t="s">
        <v>76</v>
      </c>
      <c r="P362" s="43">
        <v>116</v>
      </c>
      <c r="Q362" s="44">
        <v>116</v>
      </c>
      <c r="R362" s="45">
        <f>VLOOKUP(B362,'[2]School Detailed Data'!A$11:CF$440,84,FALSE)</f>
        <v>128</v>
      </c>
      <c r="S362" s="46">
        <v>128</v>
      </c>
      <c r="T362" s="47">
        <v>128</v>
      </c>
      <c r="U362" s="43">
        <v>65</v>
      </c>
      <c r="V362" s="44">
        <f>VLOOKUP(B362,'[3]PS T3 1st New BRN'!$B$12:$S$104,18,FALSE)</f>
        <v>38</v>
      </c>
      <c r="W362" s="45">
        <f>VLOOKUP(B362,'[2]Student Without BRN'!Z$2:AB$431,3,FALSE)</f>
        <v>38</v>
      </c>
      <c r="X362" s="46">
        <v>38</v>
      </c>
      <c r="Y362" s="47">
        <v>38</v>
      </c>
      <c r="Z362" s="43">
        <f t="shared" si="114"/>
        <v>51</v>
      </c>
      <c r="AA362" s="44">
        <f t="shared" si="114"/>
        <v>78</v>
      </c>
      <c r="AB362" s="45">
        <f t="shared" si="114"/>
        <v>90</v>
      </c>
      <c r="AC362" s="46">
        <f t="shared" si="114"/>
        <v>90</v>
      </c>
      <c r="AD362" s="47">
        <f t="shared" si="114"/>
        <v>90</v>
      </c>
      <c r="AE362" s="44">
        <f t="shared" si="100"/>
        <v>27</v>
      </c>
      <c r="AF362" s="45">
        <f>AB362-AA362</f>
        <v>12</v>
      </c>
      <c r="AG362" s="46">
        <f t="shared" si="101"/>
        <v>0</v>
      </c>
      <c r="AH362" s="47">
        <f t="shared" si="101"/>
        <v>0</v>
      </c>
      <c r="AI362" s="48">
        <v>8900</v>
      </c>
      <c r="AJ362" s="48">
        <f t="shared" si="102"/>
        <v>1139200</v>
      </c>
      <c r="AK362" s="49">
        <f t="shared" si="115"/>
        <v>453900</v>
      </c>
      <c r="AL362" s="49"/>
      <c r="AM362" s="49"/>
      <c r="AN362" s="49">
        <f t="shared" si="103"/>
        <v>453900</v>
      </c>
      <c r="AO362" s="50">
        <f t="shared" si="110"/>
        <v>240300</v>
      </c>
      <c r="AP362" s="51">
        <f t="shared" si="104"/>
        <v>106800</v>
      </c>
      <c r="AQ362" s="52">
        <f t="shared" si="105"/>
        <v>0</v>
      </c>
      <c r="AR362" s="47">
        <f t="shared" si="106"/>
        <v>0</v>
      </c>
      <c r="AS362" s="53">
        <f t="shared" si="107"/>
        <v>338200</v>
      </c>
      <c r="AT362" s="49"/>
      <c r="AU362" s="49">
        <f t="shared" si="98"/>
        <v>453900</v>
      </c>
      <c r="AV362" s="54">
        <f t="shared" si="99"/>
        <v>453900</v>
      </c>
      <c r="AW362" s="55">
        <f>IF(AO362&gt;=0,AO362,0)</f>
        <v>240300</v>
      </c>
      <c r="AX362" s="56">
        <f t="shared" si="112"/>
        <v>106800</v>
      </c>
      <c r="AY362" s="57">
        <f t="shared" si="112"/>
        <v>0</v>
      </c>
      <c r="AZ362" s="47">
        <f t="shared" si="112"/>
        <v>0</v>
      </c>
      <c r="BA362" s="53">
        <f t="shared" si="113"/>
        <v>338200</v>
      </c>
      <c r="BB362" s="81">
        <f t="shared" si="108"/>
        <v>1139200</v>
      </c>
      <c r="BC362" s="58" t="s">
        <v>1827</v>
      </c>
    </row>
    <row r="363" spans="1:55" s="38" customFormat="1" ht="12.75" x14ac:dyDescent="0.2">
      <c r="A363" s="39">
        <f t="shared" si="109"/>
        <v>352</v>
      </c>
      <c r="B363" s="40" t="s">
        <v>1771</v>
      </c>
      <c r="C363" s="41" t="s">
        <v>1772</v>
      </c>
      <c r="D363" s="41" t="s">
        <v>43</v>
      </c>
      <c r="E363" s="41" t="s">
        <v>1855</v>
      </c>
      <c r="F363" s="41" t="s">
        <v>1476</v>
      </c>
      <c r="G363" s="41" t="s">
        <v>58</v>
      </c>
      <c r="H363" s="41" t="s">
        <v>59</v>
      </c>
      <c r="I363" s="41" t="s">
        <v>1735</v>
      </c>
      <c r="J363" s="41" t="s">
        <v>1478</v>
      </c>
      <c r="K363" s="41" t="s">
        <v>1773</v>
      </c>
      <c r="L363" s="41" t="s">
        <v>1774</v>
      </c>
      <c r="M363" s="41" t="s">
        <v>3</v>
      </c>
      <c r="N363" s="42" t="s">
        <v>51</v>
      </c>
      <c r="O363" s="41" t="s">
        <v>52</v>
      </c>
      <c r="P363" s="43">
        <v>152</v>
      </c>
      <c r="Q363" s="44">
        <v>152</v>
      </c>
      <c r="R363" s="45">
        <f>VLOOKUP(B363,'[2]School Detailed Data'!A$11:CF$440,84,FALSE)</f>
        <v>152</v>
      </c>
      <c r="S363" s="46">
        <v>150</v>
      </c>
      <c r="T363" s="47">
        <v>150</v>
      </c>
      <c r="U363" s="43">
        <v>126</v>
      </c>
      <c r="V363" s="44">
        <f>VLOOKUP(B363,'[2]School Detailed Data'!A$11:CJ$440,88,FALSE)</f>
        <v>127</v>
      </c>
      <c r="W363" s="45">
        <v>21</v>
      </c>
      <c r="X363" s="46">
        <v>21</v>
      </c>
      <c r="Y363" s="47">
        <v>21</v>
      </c>
      <c r="Z363" s="43">
        <f t="shared" si="114"/>
        <v>26</v>
      </c>
      <c r="AA363" s="44">
        <f t="shared" si="114"/>
        <v>25</v>
      </c>
      <c r="AB363" s="45">
        <f t="shared" si="114"/>
        <v>131</v>
      </c>
      <c r="AC363" s="46">
        <f t="shared" si="114"/>
        <v>129</v>
      </c>
      <c r="AD363" s="47">
        <f t="shared" si="114"/>
        <v>129</v>
      </c>
      <c r="AE363" s="44">
        <f t="shared" si="100"/>
        <v>-1</v>
      </c>
      <c r="AF363" s="45">
        <f t="shared" si="111"/>
        <v>105</v>
      </c>
      <c r="AG363" s="46">
        <f t="shared" si="101"/>
        <v>-2</v>
      </c>
      <c r="AH363" s="47">
        <f t="shared" si="101"/>
        <v>0</v>
      </c>
      <c r="AI363" s="48">
        <v>8900</v>
      </c>
      <c r="AJ363" s="48">
        <f t="shared" si="102"/>
        <v>1335000</v>
      </c>
      <c r="AK363" s="49">
        <f t="shared" si="115"/>
        <v>231400</v>
      </c>
      <c r="AL363" s="49">
        <f>VLOOKUP(B363,'[3]Tranche 1 Actual 2024'!$B$12:$S$367,18,FALSE)</f>
        <v>472590</v>
      </c>
      <c r="AM363" s="49"/>
      <c r="AN363" s="49">
        <f t="shared" si="103"/>
        <v>-241190</v>
      </c>
      <c r="AO363" s="50">
        <f t="shared" si="110"/>
        <v>-8900</v>
      </c>
      <c r="AP363" s="51">
        <f t="shared" si="104"/>
        <v>934500</v>
      </c>
      <c r="AQ363" s="52">
        <f t="shared" si="105"/>
        <v>-17800</v>
      </c>
      <c r="AR363" s="47">
        <f t="shared" si="106"/>
        <v>0</v>
      </c>
      <c r="AS363" s="60">
        <f t="shared" si="107"/>
        <v>-72090</v>
      </c>
      <c r="AT363" s="49"/>
      <c r="AU363" s="49">
        <f t="shared" si="98"/>
        <v>-241190</v>
      </c>
      <c r="AV363" s="54">
        <f t="shared" si="99"/>
        <v>0</v>
      </c>
      <c r="AW363" s="55"/>
      <c r="AX363" s="56">
        <f t="shared" si="112"/>
        <v>934500</v>
      </c>
      <c r="AY363" s="57">
        <f t="shared" si="112"/>
        <v>0</v>
      </c>
      <c r="AZ363" s="47">
        <f t="shared" si="112"/>
        <v>0</v>
      </c>
      <c r="BA363" s="53">
        <f t="shared" si="113"/>
        <v>0</v>
      </c>
      <c r="BB363" s="81">
        <f t="shared" si="108"/>
        <v>1407090</v>
      </c>
      <c r="BC363" s="58" t="s">
        <v>1829</v>
      </c>
    </row>
    <row r="364" spans="1:55" s="38" customFormat="1" ht="12.75" x14ac:dyDescent="0.2">
      <c r="A364" s="39">
        <f t="shared" si="109"/>
        <v>353</v>
      </c>
      <c r="B364" s="59" t="s">
        <v>1764</v>
      </c>
      <c r="C364" s="41" t="s">
        <v>340</v>
      </c>
      <c r="D364" s="41" t="s">
        <v>43</v>
      </c>
      <c r="E364" s="41" t="s">
        <v>1855</v>
      </c>
      <c r="F364" s="41" t="s">
        <v>1476</v>
      </c>
      <c r="G364" s="41" t="s">
        <v>58</v>
      </c>
      <c r="H364" s="41" t="s">
        <v>59</v>
      </c>
      <c r="I364" s="41" t="s">
        <v>1501</v>
      </c>
      <c r="J364" s="41" t="s">
        <v>1478</v>
      </c>
      <c r="K364" s="41" t="s">
        <v>1765</v>
      </c>
      <c r="L364" s="41" t="s">
        <v>342</v>
      </c>
      <c r="M364" s="41" t="s">
        <v>3</v>
      </c>
      <c r="N364" s="42" t="s">
        <v>51</v>
      </c>
      <c r="O364" s="41" t="s">
        <v>52</v>
      </c>
      <c r="P364" s="43">
        <v>70</v>
      </c>
      <c r="Q364" s="44">
        <f>VLOOKUP(B364,'[2]School Detailed Data'!A$11:CF$439,84,FALSE)</f>
        <v>70</v>
      </c>
      <c r="R364" s="45">
        <f>VLOOKUP(B364,'[2]School Detailed Data'!A$11:CF$440,84,FALSE)</f>
        <v>70</v>
      </c>
      <c r="S364" s="46">
        <v>75</v>
      </c>
      <c r="T364" s="47">
        <v>75</v>
      </c>
      <c r="U364" s="43">
        <v>69</v>
      </c>
      <c r="V364" s="44">
        <f>VLOOKUP(B364,'[2]School Detailed Data'!A$11:CJ$440,88,FALSE)</f>
        <v>69</v>
      </c>
      <c r="W364" s="45">
        <f>VLOOKUP(B364,'[2]Student Without BRN'!Z$2:AB$431,3,FALSE)</f>
        <v>69</v>
      </c>
      <c r="X364" s="46">
        <v>63</v>
      </c>
      <c r="Y364" s="47">
        <v>63</v>
      </c>
      <c r="Z364" s="43">
        <f t="shared" si="114"/>
        <v>1</v>
      </c>
      <c r="AA364" s="44">
        <f t="shared" si="114"/>
        <v>1</v>
      </c>
      <c r="AB364" s="45">
        <f t="shared" si="114"/>
        <v>1</v>
      </c>
      <c r="AC364" s="46">
        <f t="shared" si="114"/>
        <v>12</v>
      </c>
      <c r="AD364" s="47">
        <f t="shared" si="114"/>
        <v>12</v>
      </c>
      <c r="AE364" s="44">
        <f t="shared" si="100"/>
        <v>0</v>
      </c>
      <c r="AF364" s="45">
        <f t="shared" si="111"/>
        <v>0</v>
      </c>
      <c r="AG364" s="46">
        <f t="shared" si="101"/>
        <v>11</v>
      </c>
      <c r="AH364" s="47">
        <f t="shared" si="101"/>
        <v>0</v>
      </c>
      <c r="AI364" s="48">
        <v>8900</v>
      </c>
      <c r="AJ364" s="48">
        <f t="shared" si="102"/>
        <v>667500</v>
      </c>
      <c r="AK364" s="49">
        <f t="shared" si="115"/>
        <v>8900</v>
      </c>
      <c r="AL364" s="49">
        <f>VLOOKUP(B364,'[3]Tranche 1 Actual 2024'!$B$12:$S$367,18,FALSE)</f>
        <v>237630</v>
      </c>
      <c r="AM364" s="49">
        <f>VLOOKUP(B364,'[3]Tranche 2 Actual 2024'!$B$12:$U$343,20,FALSE)</f>
        <v>237630</v>
      </c>
      <c r="AN364" s="49">
        <f t="shared" si="103"/>
        <v>-466360</v>
      </c>
      <c r="AO364" s="50">
        <f t="shared" si="110"/>
        <v>0</v>
      </c>
      <c r="AP364" s="51">
        <f t="shared" si="104"/>
        <v>0</v>
      </c>
      <c r="AQ364" s="52">
        <v>0</v>
      </c>
      <c r="AR364" s="47">
        <f t="shared" si="106"/>
        <v>0</v>
      </c>
      <c r="AS364" s="53">
        <f t="shared" si="107"/>
        <v>192240</v>
      </c>
      <c r="AT364" s="49"/>
      <c r="AU364" s="49">
        <f t="shared" si="98"/>
        <v>-466360</v>
      </c>
      <c r="AV364" s="54">
        <f t="shared" si="99"/>
        <v>0</v>
      </c>
      <c r="AW364" s="55"/>
      <c r="AX364" s="56">
        <f t="shared" si="112"/>
        <v>0</v>
      </c>
      <c r="AY364" s="57">
        <v>0</v>
      </c>
      <c r="AZ364" s="47">
        <f t="shared" si="112"/>
        <v>0</v>
      </c>
      <c r="BA364" s="53">
        <f t="shared" si="113"/>
        <v>192240</v>
      </c>
      <c r="BB364" s="81">
        <f t="shared" si="108"/>
        <v>667500</v>
      </c>
      <c r="BC364" s="58" t="s">
        <v>1825</v>
      </c>
    </row>
    <row r="365" spans="1:55" s="38" customFormat="1" ht="12.75" x14ac:dyDescent="0.2">
      <c r="A365" s="39">
        <f t="shared" si="109"/>
        <v>354</v>
      </c>
      <c r="B365" s="40" t="s">
        <v>1474</v>
      </c>
      <c r="C365" s="41" t="s">
        <v>1475</v>
      </c>
      <c r="D365" s="41" t="s">
        <v>43</v>
      </c>
      <c r="E365" s="41" t="s">
        <v>1855</v>
      </c>
      <c r="F365" s="41" t="s">
        <v>1476</v>
      </c>
      <c r="G365" s="41" t="s">
        <v>58</v>
      </c>
      <c r="H365" s="41" t="s">
        <v>59</v>
      </c>
      <c r="I365" s="41" t="s">
        <v>1477</v>
      </c>
      <c r="J365" s="41" t="s">
        <v>1478</v>
      </c>
      <c r="K365" s="41" t="s">
        <v>1479</v>
      </c>
      <c r="L365" s="41" t="s">
        <v>1480</v>
      </c>
      <c r="M365" s="41" t="s">
        <v>3</v>
      </c>
      <c r="N365" s="42" t="s">
        <v>53</v>
      </c>
      <c r="O365" s="41" t="s">
        <v>52</v>
      </c>
      <c r="P365" s="43">
        <v>78</v>
      </c>
      <c r="Q365" s="44">
        <v>78</v>
      </c>
      <c r="R365" s="45">
        <f>VLOOKUP(B365,'[2]School Detailed Data'!A$11:CF$440,84,FALSE)</f>
        <v>78</v>
      </c>
      <c r="S365" s="46">
        <v>78</v>
      </c>
      <c r="T365" s="47">
        <v>78</v>
      </c>
      <c r="U365" s="43">
        <v>77</v>
      </c>
      <c r="V365" s="44">
        <f>VLOOKUP(B365,'[2]School Detailed Data'!A$11:CJ$440,88,FALSE)</f>
        <v>77</v>
      </c>
      <c r="W365" s="45">
        <f>VLOOKUP(B365,'[2]Student Without BRN'!Z$2:AB$431,3,FALSE)</f>
        <v>76</v>
      </c>
      <c r="X365" s="46">
        <v>76</v>
      </c>
      <c r="Y365" s="47">
        <v>76</v>
      </c>
      <c r="Z365" s="43">
        <f t="shared" si="114"/>
        <v>1</v>
      </c>
      <c r="AA365" s="44">
        <f t="shared" si="114"/>
        <v>1</v>
      </c>
      <c r="AB365" s="45">
        <f t="shared" si="114"/>
        <v>2</v>
      </c>
      <c r="AC365" s="46">
        <f t="shared" si="114"/>
        <v>2</v>
      </c>
      <c r="AD365" s="47">
        <f t="shared" si="114"/>
        <v>2</v>
      </c>
      <c r="AE365" s="44">
        <f t="shared" si="100"/>
        <v>0</v>
      </c>
      <c r="AF365" s="45">
        <f t="shared" si="111"/>
        <v>1</v>
      </c>
      <c r="AG365" s="46">
        <f t="shared" si="101"/>
        <v>0</v>
      </c>
      <c r="AH365" s="47">
        <f t="shared" si="101"/>
        <v>0</v>
      </c>
      <c r="AI365" s="48">
        <v>8900</v>
      </c>
      <c r="AJ365" s="48">
        <f t="shared" si="102"/>
        <v>694200</v>
      </c>
      <c r="AK365" s="49">
        <f t="shared" si="115"/>
        <v>8900</v>
      </c>
      <c r="AL365" s="49">
        <f>VLOOKUP(B365,'[3]Tranche 1 Actual 2024'!$B$12:$S$367,18,FALSE)</f>
        <v>176220</v>
      </c>
      <c r="AM365" s="49">
        <f>VLOOKUP(B365,'[3]Tranche 2 Actual 2024'!$B$12:$U$343,20,FALSE)</f>
        <v>176220</v>
      </c>
      <c r="AN365" s="49">
        <f t="shared" si="103"/>
        <v>-343540</v>
      </c>
      <c r="AO365" s="50">
        <f t="shared" si="110"/>
        <v>0</v>
      </c>
      <c r="AP365" s="51">
        <f t="shared" si="104"/>
        <v>8900</v>
      </c>
      <c r="AQ365" s="52">
        <f t="shared" si="105"/>
        <v>0</v>
      </c>
      <c r="AR365" s="47">
        <f t="shared" si="106"/>
        <v>0</v>
      </c>
      <c r="AS365" s="53">
        <f t="shared" si="107"/>
        <v>332860</v>
      </c>
      <c r="AT365" s="49"/>
      <c r="AU365" s="49">
        <f t="shared" si="98"/>
        <v>-343540</v>
      </c>
      <c r="AV365" s="54">
        <f t="shared" si="99"/>
        <v>0</v>
      </c>
      <c r="AW365" s="55"/>
      <c r="AX365" s="56">
        <f t="shared" si="112"/>
        <v>8900</v>
      </c>
      <c r="AY365" s="57">
        <f t="shared" si="112"/>
        <v>0</v>
      </c>
      <c r="AZ365" s="47">
        <f t="shared" si="112"/>
        <v>0</v>
      </c>
      <c r="BA365" s="53">
        <f t="shared" si="113"/>
        <v>332860</v>
      </c>
      <c r="BB365" s="81">
        <f t="shared" si="108"/>
        <v>694200</v>
      </c>
      <c r="BC365" s="58" t="s">
        <v>1825</v>
      </c>
    </row>
    <row r="366" spans="1:55" s="38" customFormat="1" ht="12.75" x14ac:dyDescent="0.2">
      <c r="A366" s="39">
        <f t="shared" si="109"/>
        <v>355</v>
      </c>
      <c r="B366" s="40" t="s">
        <v>1497</v>
      </c>
      <c r="C366" s="41" t="s">
        <v>1498</v>
      </c>
      <c r="D366" s="41" t="s">
        <v>56</v>
      </c>
      <c r="E366" s="41" t="s">
        <v>1855</v>
      </c>
      <c r="F366" s="41" t="s">
        <v>1476</v>
      </c>
      <c r="G366" s="41" t="s">
        <v>58</v>
      </c>
      <c r="H366" s="41" t="s">
        <v>59</v>
      </c>
      <c r="I366" s="41" t="s">
        <v>1477</v>
      </c>
      <c r="J366" s="41" t="s">
        <v>1478</v>
      </c>
      <c r="K366" s="41" t="s">
        <v>1479</v>
      </c>
      <c r="L366" s="41" t="s">
        <v>1480</v>
      </c>
      <c r="M366" s="41" t="s">
        <v>3</v>
      </c>
      <c r="N366" s="42" t="s">
        <v>53</v>
      </c>
      <c r="O366" s="41" t="s">
        <v>52</v>
      </c>
      <c r="P366" s="43">
        <v>41</v>
      </c>
      <c r="Q366" s="44">
        <f>VLOOKUP(B366,'[2]School Detailed Data'!A$11:CF$439,84,FALSE)</f>
        <v>41</v>
      </c>
      <c r="R366" s="45">
        <f>VLOOKUP(B366,'[2]School Detailed Data'!A$11:CF$440,84,FALSE)</f>
        <v>41</v>
      </c>
      <c r="S366" s="46">
        <v>41</v>
      </c>
      <c r="T366" s="47">
        <v>41</v>
      </c>
      <c r="U366" s="43">
        <v>41</v>
      </c>
      <c r="V366" s="44">
        <f>VLOOKUP(B366,'[2]School Detailed Data'!A$11:CJ$440,88,FALSE)</f>
        <v>41</v>
      </c>
      <c r="W366" s="45">
        <f>VLOOKUP(B366,'[2]Student Without BRN'!Z$2:AB$431,3,FALSE)</f>
        <v>41</v>
      </c>
      <c r="X366" s="46">
        <v>41</v>
      </c>
      <c r="Y366" s="47">
        <v>41</v>
      </c>
      <c r="Z366" s="43">
        <f t="shared" si="114"/>
        <v>0</v>
      </c>
      <c r="AA366" s="44">
        <f t="shared" si="114"/>
        <v>0</v>
      </c>
      <c r="AB366" s="45">
        <f t="shared" si="114"/>
        <v>0</v>
      </c>
      <c r="AC366" s="46">
        <f t="shared" si="114"/>
        <v>0</v>
      </c>
      <c r="AD366" s="47">
        <f t="shared" si="114"/>
        <v>0</v>
      </c>
      <c r="AE366" s="44">
        <f t="shared" si="100"/>
        <v>0</v>
      </c>
      <c r="AF366" s="45">
        <f t="shared" si="111"/>
        <v>0</v>
      </c>
      <c r="AG366" s="46">
        <f t="shared" si="101"/>
        <v>0</v>
      </c>
      <c r="AH366" s="47">
        <f t="shared" si="101"/>
        <v>0</v>
      </c>
      <c r="AI366" s="48">
        <v>8900</v>
      </c>
      <c r="AJ366" s="48">
        <f t="shared" si="102"/>
        <v>364900</v>
      </c>
      <c r="AK366" s="49">
        <f t="shared" si="115"/>
        <v>0</v>
      </c>
      <c r="AL366" s="49">
        <f>VLOOKUP(B366,'[3]Tranche 1 Actual 2024'!$B$12:$S$367,18,FALSE)</f>
        <v>122820</v>
      </c>
      <c r="AM366" s="49">
        <f>VLOOKUP(B366,'[3]Tranche 2 Actual 2024'!$B$12:$U$343,20,FALSE)</f>
        <v>122820</v>
      </c>
      <c r="AN366" s="49">
        <f t="shared" si="103"/>
        <v>-245640</v>
      </c>
      <c r="AO366" s="50">
        <f t="shared" si="110"/>
        <v>0</v>
      </c>
      <c r="AP366" s="51">
        <f t="shared" si="104"/>
        <v>0</v>
      </c>
      <c r="AQ366" s="52">
        <f t="shared" si="105"/>
        <v>0</v>
      </c>
      <c r="AR366" s="47">
        <f t="shared" si="106"/>
        <v>0</v>
      </c>
      <c r="AS366" s="53">
        <f t="shared" si="107"/>
        <v>119260</v>
      </c>
      <c r="AT366" s="49"/>
      <c r="AU366" s="49">
        <f t="shared" si="98"/>
        <v>-245640</v>
      </c>
      <c r="AV366" s="54">
        <f t="shared" si="99"/>
        <v>0</v>
      </c>
      <c r="AW366" s="55"/>
      <c r="AX366" s="56">
        <f t="shared" si="112"/>
        <v>0</v>
      </c>
      <c r="AY366" s="57">
        <f t="shared" si="112"/>
        <v>0</v>
      </c>
      <c r="AZ366" s="47">
        <f t="shared" si="112"/>
        <v>0</v>
      </c>
      <c r="BA366" s="53">
        <f t="shared" si="113"/>
        <v>119260</v>
      </c>
      <c r="BB366" s="81">
        <f t="shared" si="108"/>
        <v>364900</v>
      </c>
      <c r="BC366" s="58" t="s">
        <v>1825</v>
      </c>
    </row>
    <row r="367" spans="1:55" s="38" customFormat="1" ht="12.75" x14ac:dyDescent="0.2">
      <c r="A367" s="39">
        <f t="shared" si="109"/>
        <v>356</v>
      </c>
      <c r="B367" s="59" t="s">
        <v>1499</v>
      </c>
      <c r="C367" s="41" t="s">
        <v>1500</v>
      </c>
      <c r="D367" s="41" t="s">
        <v>43</v>
      </c>
      <c r="E367" s="41" t="s">
        <v>1855</v>
      </c>
      <c r="F367" s="41" t="s">
        <v>1476</v>
      </c>
      <c r="G367" s="41" t="s">
        <v>58</v>
      </c>
      <c r="H367" s="41" t="s">
        <v>59</v>
      </c>
      <c r="I367" s="41" t="s">
        <v>1501</v>
      </c>
      <c r="J367" s="41" t="s">
        <v>1478</v>
      </c>
      <c r="K367" s="41" t="s">
        <v>1502</v>
      </c>
      <c r="L367" s="41" t="s">
        <v>1503</v>
      </c>
      <c r="M367" s="41" t="s">
        <v>3</v>
      </c>
      <c r="N367" s="42" t="s">
        <v>51</v>
      </c>
      <c r="O367" s="41" t="s">
        <v>52</v>
      </c>
      <c r="P367" s="43">
        <v>130</v>
      </c>
      <c r="Q367" s="44">
        <v>130</v>
      </c>
      <c r="R367" s="45">
        <f>VLOOKUP(B367,'[2]School Detailed Data'!A$11:CF$440,84,FALSE)</f>
        <v>130</v>
      </c>
      <c r="S367" s="46">
        <v>132</v>
      </c>
      <c r="T367" s="47">
        <v>103</v>
      </c>
      <c r="U367" s="43">
        <v>102</v>
      </c>
      <c r="V367" s="44">
        <f>VLOOKUP(B367,'[2]School Detailed Data'!A$11:CJ$440,88,FALSE)</f>
        <v>105</v>
      </c>
      <c r="W367" s="45">
        <f>VLOOKUP(B367,'[2]Student Without BRN'!Z$2:AB$431,3,FALSE)</f>
        <v>97</v>
      </c>
      <c r="X367" s="46">
        <v>59</v>
      </c>
      <c r="Y367" s="47">
        <v>34</v>
      </c>
      <c r="Z367" s="43">
        <f t="shared" si="114"/>
        <v>28</v>
      </c>
      <c r="AA367" s="44">
        <f t="shared" si="114"/>
        <v>25</v>
      </c>
      <c r="AB367" s="45">
        <f t="shared" si="114"/>
        <v>33</v>
      </c>
      <c r="AC367" s="46">
        <f t="shared" si="114"/>
        <v>73</v>
      </c>
      <c r="AD367" s="47">
        <f t="shared" si="114"/>
        <v>69</v>
      </c>
      <c r="AE367" s="44">
        <f t="shared" si="100"/>
        <v>-3</v>
      </c>
      <c r="AF367" s="45">
        <f t="shared" si="111"/>
        <v>5</v>
      </c>
      <c r="AG367" s="46">
        <f t="shared" si="101"/>
        <v>40</v>
      </c>
      <c r="AH367" s="47">
        <f>AC367-AD367</f>
        <v>4</v>
      </c>
      <c r="AI367" s="48">
        <v>8900</v>
      </c>
      <c r="AJ367" s="48">
        <f t="shared" si="102"/>
        <v>916700</v>
      </c>
      <c r="AK367" s="49">
        <f t="shared" si="115"/>
        <v>249200</v>
      </c>
      <c r="AL367" s="49">
        <f>VLOOKUP(B367,'[3]Tranche 1 Actual 2024'!$B$12:$S$367,18,FALSE)</f>
        <v>320400</v>
      </c>
      <c r="AM367" s="49">
        <f>VLOOKUP(B367,'[3]Tranche 2 Actual 2024'!$B$12:$U$343,20,FALSE)</f>
        <v>320400</v>
      </c>
      <c r="AN367" s="49">
        <f t="shared" si="103"/>
        <v>-391600</v>
      </c>
      <c r="AO367" s="50">
        <f t="shared" si="110"/>
        <v>-26700</v>
      </c>
      <c r="AP367" s="51">
        <f t="shared" si="104"/>
        <v>44500</v>
      </c>
      <c r="AQ367" s="52">
        <v>0</v>
      </c>
      <c r="AR367" s="47">
        <f t="shared" si="106"/>
        <v>35600</v>
      </c>
      <c r="AS367" s="53">
        <f t="shared" si="107"/>
        <v>195800</v>
      </c>
      <c r="AT367" s="49"/>
      <c r="AU367" s="49">
        <f t="shared" si="98"/>
        <v>-391600</v>
      </c>
      <c r="AV367" s="54">
        <f t="shared" si="99"/>
        <v>0</v>
      </c>
      <c r="AW367" s="55"/>
      <c r="AX367" s="56">
        <f t="shared" si="112"/>
        <v>44500</v>
      </c>
      <c r="AY367" s="57">
        <f t="shared" si="112"/>
        <v>0</v>
      </c>
      <c r="AZ367" s="47">
        <f t="shared" si="112"/>
        <v>35600</v>
      </c>
      <c r="BA367" s="53">
        <f t="shared" si="113"/>
        <v>195800</v>
      </c>
      <c r="BB367" s="81">
        <f t="shared" si="108"/>
        <v>916700</v>
      </c>
      <c r="BC367" s="58" t="s">
        <v>1825</v>
      </c>
    </row>
    <row r="368" spans="1:55" s="38" customFormat="1" ht="12.75" x14ac:dyDescent="0.2">
      <c r="A368" s="39">
        <f t="shared" si="109"/>
        <v>357</v>
      </c>
      <c r="B368" s="59" t="s">
        <v>1658</v>
      </c>
      <c r="C368" s="41" t="s">
        <v>1659</v>
      </c>
      <c r="D368" s="41" t="s">
        <v>43</v>
      </c>
      <c r="E368" s="41" t="s">
        <v>1828</v>
      </c>
      <c r="F368" s="41" t="s">
        <v>68</v>
      </c>
      <c r="G368" s="41" t="s">
        <v>45</v>
      </c>
      <c r="H368" s="41" t="s">
        <v>46</v>
      </c>
      <c r="I368" s="41" t="s">
        <v>1501</v>
      </c>
      <c r="J368" s="41" t="s">
        <v>1478</v>
      </c>
      <c r="K368" s="41" t="s">
        <v>1660</v>
      </c>
      <c r="L368" s="41" t="s">
        <v>1661</v>
      </c>
      <c r="M368" s="41" t="s">
        <v>3</v>
      </c>
      <c r="N368" s="42" t="s">
        <v>51</v>
      </c>
      <c r="O368" s="41" t="s">
        <v>52</v>
      </c>
      <c r="P368" s="43">
        <v>124</v>
      </c>
      <c r="Q368" s="44">
        <v>124</v>
      </c>
      <c r="R368" s="45">
        <f>VLOOKUP(B368,'[2]School Detailed Data'!A$11:CF$440,84,FALSE)</f>
        <v>124</v>
      </c>
      <c r="S368" s="46">
        <v>123</v>
      </c>
      <c r="T368" s="47">
        <v>123</v>
      </c>
      <c r="U368" s="43">
        <v>122</v>
      </c>
      <c r="V368" s="44">
        <f>VLOOKUP(B368,'[2]School Detailed Data'!A$11:CJ$440,88,FALSE)</f>
        <v>122</v>
      </c>
      <c r="W368" s="45">
        <f>VLOOKUP(B368,'[2]Student Without BRN'!Z$2:AB$431,3,FALSE)</f>
        <v>119</v>
      </c>
      <c r="X368" s="46">
        <v>67</v>
      </c>
      <c r="Y368" s="47">
        <v>67</v>
      </c>
      <c r="Z368" s="43">
        <f t="shared" si="114"/>
        <v>2</v>
      </c>
      <c r="AA368" s="44">
        <f t="shared" si="114"/>
        <v>2</v>
      </c>
      <c r="AB368" s="45">
        <f t="shared" si="114"/>
        <v>5</v>
      </c>
      <c r="AC368" s="46">
        <f t="shared" si="114"/>
        <v>56</v>
      </c>
      <c r="AD368" s="47">
        <f t="shared" si="114"/>
        <v>56</v>
      </c>
      <c r="AE368" s="44">
        <f t="shared" si="100"/>
        <v>0</v>
      </c>
      <c r="AF368" s="45">
        <f t="shared" si="111"/>
        <v>3</v>
      </c>
      <c r="AG368" s="46">
        <f t="shared" si="101"/>
        <v>51</v>
      </c>
      <c r="AH368" s="47">
        <f t="shared" si="101"/>
        <v>0</v>
      </c>
      <c r="AI368" s="48">
        <v>8900</v>
      </c>
      <c r="AJ368" s="48">
        <f t="shared" si="102"/>
        <v>1094700</v>
      </c>
      <c r="AK368" s="49">
        <f t="shared" si="115"/>
        <v>17800</v>
      </c>
      <c r="AL368" s="49">
        <f>VLOOKUP(B368,'[3]Tranche 1 Actual 2024'!$B$12:$S$367,18,FALSE)</f>
        <v>328410</v>
      </c>
      <c r="AM368" s="49">
        <f>VLOOKUP(B368,'[3]Tranche 2 Actual 2024'!$B$12:$U$343,20,FALSE)</f>
        <v>328410</v>
      </c>
      <c r="AN368" s="49">
        <f t="shared" si="103"/>
        <v>-639020</v>
      </c>
      <c r="AO368" s="50">
        <f t="shared" si="110"/>
        <v>0</v>
      </c>
      <c r="AP368" s="51">
        <f t="shared" si="104"/>
        <v>26700</v>
      </c>
      <c r="AQ368" s="52">
        <v>0</v>
      </c>
      <c r="AR368" s="47">
        <f t="shared" si="106"/>
        <v>0</v>
      </c>
      <c r="AS368" s="53">
        <f t="shared" si="107"/>
        <v>411180</v>
      </c>
      <c r="AT368" s="49"/>
      <c r="AU368" s="49">
        <f t="shared" si="98"/>
        <v>-639020</v>
      </c>
      <c r="AV368" s="54">
        <f t="shared" si="99"/>
        <v>0</v>
      </c>
      <c r="AW368" s="55"/>
      <c r="AX368" s="56">
        <f t="shared" si="112"/>
        <v>26700</v>
      </c>
      <c r="AY368" s="57">
        <f t="shared" si="112"/>
        <v>0</v>
      </c>
      <c r="AZ368" s="47">
        <f t="shared" si="112"/>
        <v>0</v>
      </c>
      <c r="BA368" s="53">
        <f t="shared" si="113"/>
        <v>411180</v>
      </c>
      <c r="BB368" s="81">
        <f t="shared" si="108"/>
        <v>1094700</v>
      </c>
      <c r="BC368" s="58" t="s">
        <v>1825</v>
      </c>
    </row>
    <row r="369" spans="1:55" s="38" customFormat="1" ht="12.75" x14ac:dyDescent="0.2">
      <c r="A369" s="39">
        <f t="shared" si="109"/>
        <v>358</v>
      </c>
      <c r="B369" s="40" t="s">
        <v>1504</v>
      </c>
      <c r="C369" s="41" t="s">
        <v>1505</v>
      </c>
      <c r="D369" s="41" t="s">
        <v>56</v>
      </c>
      <c r="E369" s="41" t="s">
        <v>1855</v>
      </c>
      <c r="F369" s="41" t="s">
        <v>1476</v>
      </c>
      <c r="G369" s="41" t="s">
        <v>58</v>
      </c>
      <c r="H369" s="41" t="s">
        <v>59</v>
      </c>
      <c r="I369" s="41" t="s">
        <v>1501</v>
      </c>
      <c r="J369" s="41" t="s">
        <v>1478</v>
      </c>
      <c r="K369" s="41" t="s">
        <v>1506</v>
      </c>
      <c r="L369" s="41" t="s">
        <v>1507</v>
      </c>
      <c r="M369" s="41" t="s">
        <v>3</v>
      </c>
      <c r="N369" s="42" t="s">
        <v>51</v>
      </c>
      <c r="O369" s="41" t="s">
        <v>52</v>
      </c>
      <c r="P369" s="43">
        <v>204</v>
      </c>
      <c r="Q369" s="44">
        <v>204</v>
      </c>
      <c r="R369" s="45">
        <f>VLOOKUP(B369,'[2]School Detailed Data'!A$11:CF$440,84,FALSE)</f>
        <v>204</v>
      </c>
      <c r="S369" s="46">
        <v>201</v>
      </c>
      <c r="T369" s="47">
        <v>201</v>
      </c>
      <c r="U369" s="43">
        <v>192</v>
      </c>
      <c r="V369" s="44">
        <f>VLOOKUP(B369,'[2]School Detailed Data'!A$11:CJ$440,88,FALSE)</f>
        <v>193</v>
      </c>
      <c r="W369" s="45">
        <f>VLOOKUP(B369,'[2]Student Without BRN'!Z$2:AB$431,3,FALSE)</f>
        <v>184</v>
      </c>
      <c r="X369" s="46">
        <v>0</v>
      </c>
      <c r="Y369" s="47">
        <v>0</v>
      </c>
      <c r="Z369" s="43">
        <f t="shared" si="114"/>
        <v>12</v>
      </c>
      <c r="AA369" s="44">
        <f t="shared" si="114"/>
        <v>11</v>
      </c>
      <c r="AB369" s="45">
        <f t="shared" si="114"/>
        <v>20</v>
      </c>
      <c r="AC369" s="46">
        <f t="shared" si="114"/>
        <v>201</v>
      </c>
      <c r="AD369" s="47">
        <f t="shared" si="114"/>
        <v>201</v>
      </c>
      <c r="AE369" s="44">
        <f t="shared" si="100"/>
        <v>-1</v>
      </c>
      <c r="AF369" s="45">
        <f t="shared" si="111"/>
        <v>8</v>
      </c>
      <c r="AG369" s="46">
        <f t="shared" si="101"/>
        <v>181</v>
      </c>
      <c r="AH369" s="47">
        <f t="shared" si="101"/>
        <v>0</v>
      </c>
      <c r="AI369" s="48">
        <v>8900</v>
      </c>
      <c r="AJ369" s="48">
        <f t="shared" si="102"/>
        <v>1788900</v>
      </c>
      <c r="AK369" s="49">
        <f t="shared" si="115"/>
        <v>106800</v>
      </c>
      <c r="AL369" s="49">
        <f>VLOOKUP(B369,'[3]Tranche 1 Actual 2024'!$B$12:$S$367,18,FALSE)</f>
        <v>496620</v>
      </c>
      <c r="AM369" s="49"/>
      <c r="AN369" s="49">
        <f t="shared" si="103"/>
        <v>-389820</v>
      </c>
      <c r="AO369" s="50">
        <f t="shared" si="110"/>
        <v>-8900</v>
      </c>
      <c r="AP369" s="51">
        <f t="shared" si="104"/>
        <v>71200</v>
      </c>
      <c r="AQ369" s="52">
        <v>1221080</v>
      </c>
      <c r="AR369" s="47">
        <f t="shared" si="106"/>
        <v>0</v>
      </c>
      <c r="AS369" s="53">
        <f t="shared" si="107"/>
        <v>0</v>
      </c>
      <c r="AT369" s="49"/>
      <c r="AU369" s="49">
        <f t="shared" si="98"/>
        <v>-389820</v>
      </c>
      <c r="AV369" s="54">
        <f t="shared" si="99"/>
        <v>0</v>
      </c>
      <c r="AW369" s="55"/>
      <c r="AX369" s="56">
        <f t="shared" si="112"/>
        <v>71200</v>
      </c>
      <c r="AY369" s="57">
        <f t="shared" si="112"/>
        <v>1221080</v>
      </c>
      <c r="AZ369" s="47">
        <f t="shared" si="112"/>
        <v>0</v>
      </c>
      <c r="BA369" s="53">
        <f t="shared" si="113"/>
        <v>0</v>
      </c>
      <c r="BB369" s="81">
        <f t="shared" si="108"/>
        <v>1788900</v>
      </c>
      <c r="BC369" s="58" t="s">
        <v>1829</v>
      </c>
    </row>
    <row r="370" spans="1:55" s="38" customFormat="1" ht="12.75" x14ac:dyDescent="0.2">
      <c r="A370" s="39">
        <f t="shared" si="109"/>
        <v>359</v>
      </c>
      <c r="B370" s="59" t="s">
        <v>1508</v>
      </c>
      <c r="C370" s="41" t="s">
        <v>1509</v>
      </c>
      <c r="D370" s="41" t="s">
        <v>56</v>
      </c>
      <c r="E370" s="41" t="s">
        <v>1833</v>
      </c>
      <c r="F370" s="41" t="s">
        <v>179</v>
      </c>
      <c r="G370" s="41" t="s">
        <v>45</v>
      </c>
      <c r="H370" s="41" t="s">
        <v>46</v>
      </c>
      <c r="I370" s="41" t="s">
        <v>1501</v>
      </c>
      <c r="J370" s="41" t="s">
        <v>1478</v>
      </c>
      <c r="K370" s="41" t="s">
        <v>1510</v>
      </c>
      <c r="L370" s="41" t="s">
        <v>1511</v>
      </c>
      <c r="M370" s="41" t="s">
        <v>3</v>
      </c>
      <c r="N370" s="42" t="s">
        <v>51</v>
      </c>
      <c r="O370" s="41" t="s">
        <v>52</v>
      </c>
      <c r="P370" s="43">
        <v>158</v>
      </c>
      <c r="Q370" s="44">
        <v>158</v>
      </c>
      <c r="R370" s="45">
        <f>VLOOKUP(B370,'[2]School Detailed Data'!A$11:CF$440,84,FALSE)</f>
        <v>158</v>
      </c>
      <c r="S370" s="46">
        <v>163</v>
      </c>
      <c r="T370" s="47">
        <v>163</v>
      </c>
      <c r="U370" s="43">
        <v>158</v>
      </c>
      <c r="V370" s="44">
        <f>VLOOKUP(B370,'[2]School Detailed Data'!A$11:CJ$440,88,FALSE)</f>
        <v>158</v>
      </c>
      <c r="W370" s="45">
        <f>VLOOKUP(B370,'[2]Student Without BRN'!Z$2:AB$431,3,FALSE)</f>
        <v>153</v>
      </c>
      <c r="X370" s="46">
        <v>140</v>
      </c>
      <c r="Y370" s="47">
        <v>91</v>
      </c>
      <c r="Z370" s="43">
        <f t="shared" si="114"/>
        <v>0</v>
      </c>
      <c r="AA370" s="44">
        <f t="shared" si="114"/>
        <v>0</v>
      </c>
      <c r="AB370" s="45">
        <f t="shared" si="114"/>
        <v>5</v>
      </c>
      <c r="AC370" s="46">
        <f t="shared" si="114"/>
        <v>23</v>
      </c>
      <c r="AD370" s="47">
        <f t="shared" si="114"/>
        <v>72</v>
      </c>
      <c r="AE370" s="44">
        <f t="shared" si="100"/>
        <v>0</v>
      </c>
      <c r="AF370" s="45">
        <f t="shared" si="111"/>
        <v>5</v>
      </c>
      <c r="AG370" s="46">
        <f t="shared" si="101"/>
        <v>18</v>
      </c>
      <c r="AH370" s="47">
        <f t="shared" si="101"/>
        <v>49</v>
      </c>
      <c r="AI370" s="48">
        <v>8900</v>
      </c>
      <c r="AJ370" s="48">
        <f t="shared" si="102"/>
        <v>1450700</v>
      </c>
      <c r="AK370" s="49">
        <f t="shared" si="115"/>
        <v>0</v>
      </c>
      <c r="AL370" s="49">
        <f>VLOOKUP(B370,'[3]Tranche 1 Actual 2024'!$B$12:$S$367,18,FALSE)</f>
        <v>485940</v>
      </c>
      <c r="AM370" s="49"/>
      <c r="AN370" s="49">
        <f t="shared" si="103"/>
        <v>-485940</v>
      </c>
      <c r="AO370" s="50">
        <f t="shared" si="110"/>
        <v>0</v>
      </c>
      <c r="AP370" s="51">
        <f t="shared" si="104"/>
        <v>44500</v>
      </c>
      <c r="AQ370" s="52">
        <v>0</v>
      </c>
      <c r="AR370" s="47">
        <f t="shared" si="106"/>
        <v>436100</v>
      </c>
      <c r="AS370" s="53">
        <f t="shared" si="107"/>
        <v>484160</v>
      </c>
      <c r="AT370" s="49"/>
      <c r="AU370" s="49">
        <f t="shared" si="98"/>
        <v>-485940</v>
      </c>
      <c r="AV370" s="54">
        <f t="shared" si="99"/>
        <v>0</v>
      </c>
      <c r="AW370" s="55"/>
      <c r="AX370" s="56">
        <f t="shared" si="112"/>
        <v>44500</v>
      </c>
      <c r="AY370" s="57">
        <f t="shared" si="112"/>
        <v>0</v>
      </c>
      <c r="AZ370" s="47">
        <f t="shared" si="112"/>
        <v>436100</v>
      </c>
      <c r="BA370" s="53">
        <f t="shared" si="113"/>
        <v>484160</v>
      </c>
      <c r="BB370" s="81">
        <f t="shared" si="108"/>
        <v>1450700</v>
      </c>
      <c r="BC370" s="58" t="s">
        <v>1829</v>
      </c>
    </row>
    <row r="371" spans="1:55" s="38" customFormat="1" ht="12.75" x14ac:dyDescent="0.2">
      <c r="A371" s="39">
        <f t="shared" si="109"/>
        <v>360</v>
      </c>
      <c r="B371" s="59" t="s">
        <v>1638</v>
      </c>
      <c r="C371" s="41" t="s">
        <v>1639</v>
      </c>
      <c r="D371" s="41" t="s">
        <v>43</v>
      </c>
      <c r="E371" s="41" t="s">
        <v>1828</v>
      </c>
      <c r="F371" s="41" t="s">
        <v>68</v>
      </c>
      <c r="G371" s="41" t="s">
        <v>45</v>
      </c>
      <c r="H371" s="41" t="s">
        <v>46</v>
      </c>
      <c r="I371" s="41" t="s">
        <v>1501</v>
      </c>
      <c r="J371" s="41" t="s">
        <v>1478</v>
      </c>
      <c r="K371" s="41" t="s">
        <v>1640</v>
      </c>
      <c r="L371" s="41" t="s">
        <v>1641</v>
      </c>
      <c r="M371" s="41" t="s">
        <v>3</v>
      </c>
      <c r="N371" s="42" t="s">
        <v>53</v>
      </c>
      <c r="O371" s="41" t="s">
        <v>52</v>
      </c>
      <c r="P371" s="43">
        <v>0</v>
      </c>
      <c r="Q371" s="44">
        <f>VLOOKUP(B371,'[2]School Detailed Data'!A$11:CF$439,84,FALSE)</f>
        <v>0</v>
      </c>
      <c r="R371" s="45">
        <f>VLOOKUP(B371,'[2]School Detailed Data'!A$11:CF$440,84,FALSE)</f>
        <v>0</v>
      </c>
      <c r="S371" s="46">
        <v>0</v>
      </c>
      <c r="T371" s="47">
        <v>0</v>
      </c>
      <c r="U371" s="43">
        <v>0</v>
      </c>
      <c r="V371" s="44">
        <f>VLOOKUP(B371,'[2]School Detailed Data'!A$11:CJ$440,88,FALSE)</f>
        <v>0</v>
      </c>
      <c r="W371" s="45">
        <f>VLOOKUP(B371,'[2]Student Without BRN'!Z$2:AB$431,3,FALSE)</f>
        <v>0</v>
      </c>
      <c r="X371" s="46">
        <v>0</v>
      </c>
      <c r="Y371" s="47">
        <v>0</v>
      </c>
      <c r="Z371" s="43">
        <f t="shared" si="114"/>
        <v>0</v>
      </c>
      <c r="AA371" s="44">
        <f t="shared" si="114"/>
        <v>0</v>
      </c>
      <c r="AB371" s="45">
        <f t="shared" si="114"/>
        <v>0</v>
      </c>
      <c r="AC371" s="46">
        <f t="shared" si="114"/>
        <v>0</v>
      </c>
      <c r="AD371" s="47">
        <f t="shared" si="114"/>
        <v>0</v>
      </c>
      <c r="AE371" s="44">
        <f t="shared" si="100"/>
        <v>0</v>
      </c>
      <c r="AF371" s="45">
        <f t="shared" si="111"/>
        <v>0</v>
      </c>
      <c r="AG371" s="46">
        <f t="shared" si="101"/>
        <v>0</v>
      </c>
      <c r="AH371" s="47">
        <f t="shared" si="101"/>
        <v>0</v>
      </c>
      <c r="AI371" s="48">
        <v>8900</v>
      </c>
      <c r="AJ371" s="48">
        <f t="shared" si="102"/>
        <v>0</v>
      </c>
      <c r="AK371" s="49">
        <f t="shared" si="115"/>
        <v>0</v>
      </c>
      <c r="AL371" s="49"/>
      <c r="AM371" s="49"/>
      <c r="AN371" s="49">
        <f t="shared" si="103"/>
        <v>0</v>
      </c>
      <c r="AO371" s="50">
        <f t="shared" si="110"/>
        <v>0</v>
      </c>
      <c r="AP371" s="51">
        <f t="shared" si="104"/>
        <v>0</v>
      </c>
      <c r="AQ371" s="52">
        <f t="shared" si="105"/>
        <v>0</v>
      </c>
      <c r="AR371" s="47">
        <f t="shared" si="106"/>
        <v>0</v>
      </c>
      <c r="AS371" s="53">
        <f t="shared" si="107"/>
        <v>0</v>
      </c>
      <c r="AT371" s="49"/>
      <c r="AU371" s="49">
        <f t="shared" si="98"/>
        <v>0</v>
      </c>
      <c r="AV371" s="54">
        <f t="shared" si="99"/>
        <v>0</v>
      </c>
      <c r="AW371" s="55"/>
      <c r="AX371" s="56">
        <f t="shared" si="112"/>
        <v>0</v>
      </c>
      <c r="AY371" s="57">
        <f t="shared" si="112"/>
        <v>0</v>
      </c>
      <c r="AZ371" s="47">
        <f t="shared" si="112"/>
        <v>0</v>
      </c>
      <c r="BA371" s="53">
        <f t="shared" si="113"/>
        <v>0</v>
      </c>
      <c r="BB371" s="81">
        <f t="shared" si="108"/>
        <v>0</v>
      </c>
      <c r="BC371" s="58" t="s">
        <v>1827</v>
      </c>
    </row>
    <row r="372" spans="1:55" s="38" customFormat="1" ht="12.75" x14ac:dyDescent="0.2">
      <c r="A372" s="39">
        <f t="shared" si="109"/>
        <v>361</v>
      </c>
      <c r="B372" s="40" t="s">
        <v>1512</v>
      </c>
      <c r="C372" s="41" t="s">
        <v>1513</v>
      </c>
      <c r="D372" s="41" t="s">
        <v>43</v>
      </c>
      <c r="E372" s="41" t="s">
        <v>1855</v>
      </c>
      <c r="F372" s="41" t="s">
        <v>1476</v>
      </c>
      <c r="G372" s="41" t="s">
        <v>58</v>
      </c>
      <c r="H372" s="41" t="s">
        <v>59</v>
      </c>
      <c r="I372" s="41" t="s">
        <v>1501</v>
      </c>
      <c r="J372" s="41" t="s">
        <v>1478</v>
      </c>
      <c r="K372" s="41" t="s">
        <v>1514</v>
      </c>
      <c r="L372" s="41" t="s">
        <v>1515</v>
      </c>
      <c r="M372" s="41" t="s">
        <v>3</v>
      </c>
      <c r="N372" s="42" t="s">
        <v>51</v>
      </c>
      <c r="O372" s="41" t="s">
        <v>76</v>
      </c>
      <c r="P372" s="43">
        <v>289</v>
      </c>
      <c r="Q372" s="44">
        <v>289</v>
      </c>
      <c r="R372" s="45">
        <f>VLOOKUP(B372,'[2]School Detailed Data'!A$11:CF$440,84,FALSE)</f>
        <v>289</v>
      </c>
      <c r="S372" s="46">
        <v>252</v>
      </c>
      <c r="T372" s="47">
        <v>252</v>
      </c>
      <c r="U372" s="43">
        <v>92</v>
      </c>
      <c r="V372" s="44">
        <f>VLOOKUP(B372,'[3]PS T3 1st New BRN'!$B$12:$S$104,18,FALSE)</f>
        <v>90</v>
      </c>
      <c r="W372" s="45">
        <f>VLOOKUP(B372,'[2]Student Without BRN'!Z$2:AB$431,3,FALSE)</f>
        <v>90</v>
      </c>
      <c r="X372" s="46">
        <v>0</v>
      </c>
      <c r="Y372" s="47">
        <v>0</v>
      </c>
      <c r="Z372" s="43">
        <f t="shared" si="114"/>
        <v>197</v>
      </c>
      <c r="AA372" s="44">
        <f t="shared" si="114"/>
        <v>199</v>
      </c>
      <c r="AB372" s="45">
        <f t="shared" si="114"/>
        <v>199</v>
      </c>
      <c r="AC372" s="46">
        <f t="shared" si="114"/>
        <v>252</v>
      </c>
      <c r="AD372" s="47">
        <f t="shared" si="114"/>
        <v>252</v>
      </c>
      <c r="AE372" s="44">
        <f t="shared" si="100"/>
        <v>2</v>
      </c>
      <c r="AF372" s="45">
        <f>AB372-AA372</f>
        <v>0</v>
      </c>
      <c r="AG372" s="46">
        <f t="shared" si="101"/>
        <v>53</v>
      </c>
      <c r="AH372" s="47">
        <f t="shared" si="101"/>
        <v>0</v>
      </c>
      <c r="AI372" s="48">
        <v>8900</v>
      </c>
      <c r="AJ372" s="48">
        <f t="shared" si="102"/>
        <v>2242800</v>
      </c>
      <c r="AK372" s="49">
        <f t="shared" si="115"/>
        <v>1753300</v>
      </c>
      <c r="AL372" s="49">
        <f>VLOOKUP(B372,'[3]Tranche 1 Actual 2024'!$B$12:$S$367,18,FALSE)</f>
        <v>643470</v>
      </c>
      <c r="AM372" s="49">
        <f>VLOOKUP(B372,'[3]Tranche 2 Actual 2024'!$B$12:$U$343,20,FALSE)</f>
        <v>643470</v>
      </c>
      <c r="AN372" s="49">
        <f t="shared" si="103"/>
        <v>466360</v>
      </c>
      <c r="AO372" s="50">
        <f t="shared" si="110"/>
        <v>17800</v>
      </c>
      <c r="AP372" s="51">
        <f t="shared" si="104"/>
        <v>0</v>
      </c>
      <c r="AQ372" s="52">
        <f t="shared" si="105"/>
        <v>471700</v>
      </c>
      <c r="AR372" s="47">
        <f t="shared" si="106"/>
        <v>0</v>
      </c>
      <c r="AS372" s="53">
        <f t="shared" si="107"/>
        <v>0</v>
      </c>
      <c r="AT372" s="49"/>
      <c r="AU372" s="49">
        <f t="shared" si="98"/>
        <v>466360</v>
      </c>
      <c r="AV372" s="54">
        <f t="shared" si="99"/>
        <v>466360</v>
      </c>
      <c r="AW372" s="55">
        <f>IF(AO372&gt;=0,AO372,0)</f>
        <v>17800</v>
      </c>
      <c r="AX372" s="56">
        <f t="shared" si="112"/>
        <v>0</v>
      </c>
      <c r="AY372" s="57">
        <f t="shared" si="112"/>
        <v>471700</v>
      </c>
      <c r="AZ372" s="47">
        <f t="shared" si="112"/>
        <v>0</v>
      </c>
      <c r="BA372" s="53">
        <f t="shared" si="113"/>
        <v>0</v>
      </c>
      <c r="BB372" s="81">
        <f t="shared" si="108"/>
        <v>2242800</v>
      </c>
      <c r="BC372" s="58" t="s">
        <v>1825</v>
      </c>
    </row>
    <row r="373" spans="1:55" s="38" customFormat="1" ht="12.75" x14ac:dyDescent="0.2">
      <c r="A373" s="39">
        <f t="shared" si="109"/>
        <v>362</v>
      </c>
      <c r="B373" s="59" t="s">
        <v>1516</v>
      </c>
      <c r="C373" s="41" t="s">
        <v>1372</v>
      </c>
      <c r="D373" s="41" t="s">
        <v>43</v>
      </c>
      <c r="E373" s="41" t="s">
        <v>1855</v>
      </c>
      <c r="F373" s="41" t="s">
        <v>1476</v>
      </c>
      <c r="G373" s="41" t="s">
        <v>58</v>
      </c>
      <c r="H373" s="41" t="s">
        <v>59</v>
      </c>
      <c r="I373" s="41" t="s">
        <v>1501</v>
      </c>
      <c r="J373" s="41" t="s">
        <v>1478</v>
      </c>
      <c r="K373" s="41" t="s">
        <v>1517</v>
      </c>
      <c r="L373" s="41" t="s">
        <v>1518</v>
      </c>
      <c r="M373" s="41" t="s">
        <v>3</v>
      </c>
      <c r="N373" s="42" t="s">
        <v>53</v>
      </c>
      <c r="O373" s="41" t="s">
        <v>52</v>
      </c>
      <c r="P373" s="43">
        <v>133</v>
      </c>
      <c r="Q373" s="44">
        <v>133</v>
      </c>
      <c r="R373" s="45">
        <f>VLOOKUP(B373,'[2]School Detailed Data'!A$11:CF$440,84,FALSE)</f>
        <v>133</v>
      </c>
      <c r="S373" s="46">
        <v>125</v>
      </c>
      <c r="T373" s="47">
        <v>138</v>
      </c>
      <c r="U373" s="43">
        <v>85</v>
      </c>
      <c r="V373" s="44">
        <f>VLOOKUP(B373,'[2]School Detailed Data'!A$11:CJ$440,88,FALSE)</f>
        <v>111</v>
      </c>
      <c r="W373" s="45">
        <f>VLOOKUP(B373,'[2]Student Without BRN'!Z$2:AB$431,3,FALSE)</f>
        <v>82</v>
      </c>
      <c r="X373" s="46">
        <v>30</v>
      </c>
      <c r="Y373" s="47">
        <v>14</v>
      </c>
      <c r="Z373" s="43">
        <f t="shared" si="114"/>
        <v>48</v>
      </c>
      <c r="AA373" s="44">
        <f t="shared" si="114"/>
        <v>22</v>
      </c>
      <c r="AB373" s="45">
        <f t="shared" si="114"/>
        <v>51</v>
      </c>
      <c r="AC373" s="46">
        <f t="shared" si="114"/>
        <v>95</v>
      </c>
      <c r="AD373" s="47">
        <f t="shared" si="114"/>
        <v>124</v>
      </c>
      <c r="AE373" s="44">
        <f t="shared" si="100"/>
        <v>-26</v>
      </c>
      <c r="AF373" s="45">
        <f t="shared" si="111"/>
        <v>3</v>
      </c>
      <c r="AG373" s="46">
        <f t="shared" si="101"/>
        <v>44</v>
      </c>
      <c r="AH373" s="47">
        <f t="shared" si="101"/>
        <v>29</v>
      </c>
      <c r="AI373" s="48">
        <v>8900</v>
      </c>
      <c r="AJ373" s="48">
        <f t="shared" si="102"/>
        <v>1228200</v>
      </c>
      <c r="AK373" s="49">
        <f t="shared" si="115"/>
        <v>427200</v>
      </c>
      <c r="AL373" s="49">
        <f>VLOOKUP(B373,'[3]Tranche 1 Actual 2024'!$B$12:$S$367,18,FALSE)</f>
        <v>336420</v>
      </c>
      <c r="AM373" s="49">
        <f>VLOOKUP(B373,'[3]Tranche 2 Actual 2024'!$B$12:$U$343,20,FALSE)</f>
        <v>336420</v>
      </c>
      <c r="AN373" s="49">
        <f t="shared" si="103"/>
        <v>-245640</v>
      </c>
      <c r="AO373" s="50">
        <f t="shared" si="110"/>
        <v>-231400</v>
      </c>
      <c r="AP373" s="51">
        <f t="shared" si="104"/>
        <v>26700</v>
      </c>
      <c r="AQ373" s="52">
        <v>145960</v>
      </c>
      <c r="AR373" s="47">
        <f t="shared" si="106"/>
        <v>258100</v>
      </c>
      <c r="AS373" s="53">
        <f t="shared" si="107"/>
        <v>124600</v>
      </c>
      <c r="AT373" s="49"/>
      <c r="AU373" s="49">
        <f t="shared" si="98"/>
        <v>-245640</v>
      </c>
      <c r="AV373" s="54">
        <f t="shared" si="99"/>
        <v>0</v>
      </c>
      <c r="AW373" s="55"/>
      <c r="AX373" s="56">
        <f t="shared" si="112"/>
        <v>26700</v>
      </c>
      <c r="AY373" s="57">
        <f t="shared" si="112"/>
        <v>145960</v>
      </c>
      <c r="AZ373" s="47">
        <f t="shared" si="112"/>
        <v>258100</v>
      </c>
      <c r="BA373" s="53">
        <f t="shared" si="113"/>
        <v>124600</v>
      </c>
      <c r="BB373" s="81">
        <f t="shared" si="108"/>
        <v>1228200</v>
      </c>
      <c r="BC373" s="58" t="s">
        <v>1825</v>
      </c>
    </row>
    <row r="374" spans="1:55" s="38" customFormat="1" ht="12.75" x14ac:dyDescent="0.2">
      <c r="A374" s="39">
        <f t="shared" si="109"/>
        <v>363</v>
      </c>
      <c r="B374" s="40" t="s">
        <v>1523</v>
      </c>
      <c r="C374" s="41" t="s">
        <v>1524</v>
      </c>
      <c r="D374" s="41" t="s">
        <v>43</v>
      </c>
      <c r="E374" s="41" t="s">
        <v>1855</v>
      </c>
      <c r="F374" s="41" t="s">
        <v>1476</v>
      </c>
      <c r="G374" s="41" t="s">
        <v>58</v>
      </c>
      <c r="H374" s="41" t="s">
        <v>59</v>
      </c>
      <c r="I374" s="41" t="s">
        <v>1501</v>
      </c>
      <c r="J374" s="41" t="s">
        <v>1478</v>
      </c>
      <c r="K374" s="41" t="s">
        <v>1525</v>
      </c>
      <c r="L374" s="41" t="s">
        <v>1526</v>
      </c>
      <c r="M374" s="41" t="s">
        <v>3</v>
      </c>
      <c r="N374" s="42" t="s">
        <v>51</v>
      </c>
      <c r="O374" s="41" t="s">
        <v>52</v>
      </c>
      <c r="P374" s="43">
        <v>519</v>
      </c>
      <c r="Q374" s="44">
        <f>VLOOKUP(B374,'[2]School Detailed Data'!A$11:CF$439,84,FALSE)</f>
        <v>518</v>
      </c>
      <c r="R374" s="45">
        <f>VLOOKUP(B374,'[2]School Detailed Data'!A$11:CF$440,84,FALSE)</f>
        <v>518</v>
      </c>
      <c r="S374" s="46">
        <v>518</v>
      </c>
      <c r="T374" s="47">
        <v>518</v>
      </c>
      <c r="U374" s="43">
        <v>0</v>
      </c>
      <c r="V374" s="44">
        <f>VLOOKUP(B374,'[2]School Detailed Data'!A$11:CJ$440,88,FALSE)</f>
        <v>222</v>
      </c>
      <c r="W374" s="45">
        <f>VLOOKUP(B374,'[2]Student Without BRN'!Z$2:AB$431,3,FALSE)</f>
        <v>0</v>
      </c>
      <c r="X374" s="46">
        <v>0</v>
      </c>
      <c r="Y374" s="47">
        <v>0</v>
      </c>
      <c r="Z374" s="43">
        <f t="shared" si="114"/>
        <v>519</v>
      </c>
      <c r="AA374" s="44">
        <f t="shared" si="114"/>
        <v>296</v>
      </c>
      <c r="AB374" s="45">
        <f t="shared" si="114"/>
        <v>518</v>
      </c>
      <c r="AC374" s="46">
        <f t="shared" si="114"/>
        <v>518</v>
      </c>
      <c r="AD374" s="47">
        <f t="shared" si="114"/>
        <v>518</v>
      </c>
      <c r="AE374" s="44">
        <f t="shared" si="100"/>
        <v>-223</v>
      </c>
      <c r="AF374" s="45">
        <f t="shared" si="111"/>
        <v>-1</v>
      </c>
      <c r="AG374" s="46">
        <f t="shared" si="101"/>
        <v>0</v>
      </c>
      <c r="AH374" s="47">
        <f t="shared" si="101"/>
        <v>0</v>
      </c>
      <c r="AI374" s="48">
        <v>8900</v>
      </c>
      <c r="AJ374" s="48">
        <f t="shared" si="102"/>
        <v>4610200</v>
      </c>
      <c r="AK374" s="49">
        <f t="shared" si="115"/>
        <v>4619100</v>
      </c>
      <c r="AL374" s="49"/>
      <c r="AM374" s="49">
        <f>VLOOKUP(B374,'[3]Tranche 2 Actual 2024'!$B$12:$U$343,20,FALSE)</f>
        <v>2605920</v>
      </c>
      <c r="AN374" s="49">
        <f t="shared" si="103"/>
        <v>2013180</v>
      </c>
      <c r="AO374" s="50">
        <f t="shared" si="110"/>
        <v>-1984700</v>
      </c>
      <c r="AP374" s="51">
        <f t="shared" si="104"/>
        <v>-8900</v>
      </c>
      <c r="AQ374" s="52">
        <f t="shared" si="105"/>
        <v>0</v>
      </c>
      <c r="AR374" s="47">
        <f t="shared" si="106"/>
        <v>0</v>
      </c>
      <c r="AS374" s="60">
        <f t="shared" si="107"/>
        <v>-8900</v>
      </c>
      <c r="AT374" s="49"/>
      <c r="AU374" s="49">
        <f t="shared" si="98"/>
        <v>2013180</v>
      </c>
      <c r="AV374" s="54">
        <f t="shared" si="99"/>
        <v>2013180</v>
      </c>
      <c r="AW374" s="55"/>
      <c r="AX374" s="56">
        <f t="shared" si="112"/>
        <v>0</v>
      </c>
      <c r="AY374" s="57">
        <f t="shared" si="112"/>
        <v>0</v>
      </c>
      <c r="AZ374" s="47">
        <f t="shared" si="112"/>
        <v>0</v>
      </c>
      <c r="BA374" s="53">
        <f t="shared" si="113"/>
        <v>0</v>
      </c>
      <c r="BB374" s="81">
        <f t="shared" si="108"/>
        <v>4619100</v>
      </c>
      <c r="BC374" s="58" t="s">
        <v>1825</v>
      </c>
    </row>
    <row r="375" spans="1:55" s="38" customFormat="1" ht="12.75" x14ac:dyDescent="0.2">
      <c r="A375" s="39">
        <f t="shared" si="109"/>
        <v>364</v>
      </c>
      <c r="B375" s="59" t="s">
        <v>1527</v>
      </c>
      <c r="C375" s="41" t="s">
        <v>1528</v>
      </c>
      <c r="D375" s="41" t="s">
        <v>56</v>
      </c>
      <c r="E375" s="41" t="s">
        <v>1833</v>
      </c>
      <c r="F375" s="41" t="s">
        <v>179</v>
      </c>
      <c r="G375" s="41" t="s">
        <v>45</v>
      </c>
      <c r="H375" s="41" t="s">
        <v>46</v>
      </c>
      <c r="I375" s="41" t="s">
        <v>1501</v>
      </c>
      <c r="J375" s="41" t="s">
        <v>1478</v>
      </c>
      <c r="K375" s="41" t="s">
        <v>1529</v>
      </c>
      <c r="L375" s="41" t="s">
        <v>1530</v>
      </c>
      <c r="M375" s="41" t="s">
        <v>3</v>
      </c>
      <c r="N375" s="42" t="s">
        <v>51</v>
      </c>
      <c r="O375" s="41" t="s">
        <v>52</v>
      </c>
      <c r="P375" s="43">
        <v>159</v>
      </c>
      <c r="Q375" s="44">
        <v>159</v>
      </c>
      <c r="R375" s="45">
        <f>VLOOKUP(B375,'[2]School Detailed Data'!A$11:CF$440,84,FALSE)</f>
        <v>159</v>
      </c>
      <c r="S375" s="46">
        <v>159</v>
      </c>
      <c r="T375" s="47">
        <v>159</v>
      </c>
      <c r="U375" s="43">
        <v>145</v>
      </c>
      <c r="V375" s="44">
        <f>VLOOKUP(B375,'[2]School Detailed Data'!A$11:CJ$440,88,FALSE)</f>
        <v>147</v>
      </c>
      <c r="W375" s="45">
        <f>VLOOKUP(B375,'[2]Student Without BRN'!Z$2:AB$431,3,FALSE)</f>
        <v>141</v>
      </c>
      <c r="X375" s="46">
        <v>141</v>
      </c>
      <c r="Y375" s="47">
        <v>141</v>
      </c>
      <c r="Z375" s="43">
        <f t="shared" si="114"/>
        <v>14</v>
      </c>
      <c r="AA375" s="44">
        <f t="shared" si="114"/>
        <v>12</v>
      </c>
      <c r="AB375" s="45">
        <f t="shared" si="114"/>
        <v>18</v>
      </c>
      <c r="AC375" s="46">
        <f t="shared" si="114"/>
        <v>18</v>
      </c>
      <c r="AD375" s="47">
        <f t="shared" si="114"/>
        <v>18</v>
      </c>
      <c r="AE375" s="44">
        <f t="shared" si="100"/>
        <v>-2</v>
      </c>
      <c r="AF375" s="45">
        <f t="shared" si="111"/>
        <v>4</v>
      </c>
      <c r="AG375" s="46">
        <f t="shared" si="101"/>
        <v>0</v>
      </c>
      <c r="AH375" s="47">
        <f t="shared" si="101"/>
        <v>0</v>
      </c>
      <c r="AI375" s="48">
        <v>8900</v>
      </c>
      <c r="AJ375" s="48">
        <f t="shared" si="102"/>
        <v>1415100</v>
      </c>
      <c r="AK375" s="49">
        <f t="shared" si="115"/>
        <v>124600</v>
      </c>
      <c r="AL375" s="49"/>
      <c r="AM375" s="49">
        <f>VLOOKUP(B375,'[3]Tranche 2 Actual 2024'!$B$12:$U$343,20,FALSE)</f>
        <v>801000</v>
      </c>
      <c r="AN375" s="49">
        <f t="shared" si="103"/>
        <v>-676400</v>
      </c>
      <c r="AO375" s="50">
        <f t="shared" si="110"/>
        <v>-17800</v>
      </c>
      <c r="AP375" s="51">
        <f t="shared" si="104"/>
        <v>35600</v>
      </c>
      <c r="AQ375" s="52">
        <f t="shared" si="105"/>
        <v>0</v>
      </c>
      <c r="AR375" s="47">
        <f t="shared" si="106"/>
        <v>0</v>
      </c>
      <c r="AS375" s="53">
        <f t="shared" si="107"/>
        <v>578500</v>
      </c>
      <c r="AT375" s="49"/>
      <c r="AU375" s="49">
        <f t="shared" si="98"/>
        <v>-676400</v>
      </c>
      <c r="AV375" s="54">
        <f t="shared" si="99"/>
        <v>0</v>
      </c>
      <c r="AW375" s="55"/>
      <c r="AX375" s="56">
        <f t="shared" si="112"/>
        <v>35600</v>
      </c>
      <c r="AY375" s="57">
        <f t="shared" si="112"/>
        <v>0</v>
      </c>
      <c r="AZ375" s="47">
        <f t="shared" si="112"/>
        <v>0</v>
      </c>
      <c r="BA375" s="53">
        <f t="shared" si="113"/>
        <v>578500</v>
      </c>
      <c r="BB375" s="81">
        <f t="shared" si="108"/>
        <v>1415100</v>
      </c>
      <c r="BC375" s="58" t="s">
        <v>1825</v>
      </c>
    </row>
    <row r="376" spans="1:55" s="38" customFormat="1" ht="12.75" x14ac:dyDescent="0.2">
      <c r="A376" s="39">
        <f t="shared" si="109"/>
        <v>365</v>
      </c>
      <c r="B376" s="59" t="s">
        <v>1531</v>
      </c>
      <c r="C376" s="41" t="s">
        <v>1532</v>
      </c>
      <c r="D376" s="41" t="s">
        <v>56</v>
      </c>
      <c r="E376" s="41" t="s">
        <v>1833</v>
      </c>
      <c r="F376" s="41" t="s">
        <v>179</v>
      </c>
      <c r="G376" s="41" t="s">
        <v>45</v>
      </c>
      <c r="H376" s="41" t="s">
        <v>46</v>
      </c>
      <c r="I376" s="41" t="s">
        <v>1501</v>
      </c>
      <c r="J376" s="41" t="s">
        <v>1478</v>
      </c>
      <c r="K376" s="41" t="s">
        <v>1533</v>
      </c>
      <c r="L376" s="41" t="s">
        <v>1534</v>
      </c>
      <c r="M376" s="41" t="s">
        <v>3</v>
      </c>
      <c r="N376" s="42" t="s">
        <v>51</v>
      </c>
      <c r="O376" s="41" t="s">
        <v>52</v>
      </c>
      <c r="P376" s="43">
        <v>195</v>
      </c>
      <c r="Q376" s="44">
        <f>VLOOKUP(B376,'[2]School Detailed Data'!A$11:CF$439,84,FALSE)</f>
        <v>195</v>
      </c>
      <c r="R376" s="45">
        <f>VLOOKUP(B376,'[2]School Detailed Data'!A$11:CF$440,84,FALSE)</f>
        <v>195</v>
      </c>
      <c r="S376" s="46">
        <v>192</v>
      </c>
      <c r="T376" s="47">
        <v>192</v>
      </c>
      <c r="U376" s="43">
        <v>164</v>
      </c>
      <c r="V376" s="44">
        <f>VLOOKUP(B376,'[2]School Detailed Data'!A$11:CJ$440,88,FALSE)</f>
        <v>167</v>
      </c>
      <c r="W376" s="45">
        <f>VLOOKUP(B376,'[2]Student Without BRN'!Z$2:AB$431,3,FALSE)</f>
        <v>164</v>
      </c>
      <c r="X376" s="46">
        <v>42</v>
      </c>
      <c r="Y376" s="47">
        <v>42</v>
      </c>
      <c r="Z376" s="43">
        <f t="shared" si="114"/>
        <v>31</v>
      </c>
      <c r="AA376" s="44">
        <f t="shared" si="114"/>
        <v>28</v>
      </c>
      <c r="AB376" s="45">
        <f t="shared" si="114"/>
        <v>31</v>
      </c>
      <c r="AC376" s="46">
        <f t="shared" si="114"/>
        <v>150</v>
      </c>
      <c r="AD376" s="47">
        <f t="shared" si="114"/>
        <v>150</v>
      </c>
      <c r="AE376" s="44">
        <f t="shared" si="100"/>
        <v>-3</v>
      </c>
      <c r="AF376" s="45">
        <f t="shared" si="111"/>
        <v>0</v>
      </c>
      <c r="AG376" s="46">
        <f t="shared" si="101"/>
        <v>119</v>
      </c>
      <c r="AH376" s="47">
        <f t="shared" si="101"/>
        <v>0</v>
      </c>
      <c r="AI376" s="48">
        <v>8900</v>
      </c>
      <c r="AJ376" s="48">
        <f t="shared" si="102"/>
        <v>1708800</v>
      </c>
      <c r="AK376" s="49">
        <f t="shared" si="115"/>
        <v>275900</v>
      </c>
      <c r="AL376" s="49">
        <f>VLOOKUP(B376,'[3]Tranche 1 Actual 2024'!$B$12:$S$367,18,FALSE)</f>
        <v>616770</v>
      </c>
      <c r="AM376" s="49">
        <f>VLOOKUP(B376,'[3]Tranche 2 Actual 2024'!$B$12:$U$343,20,FALSE)</f>
        <v>616770</v>
      </c>
      <c r="AN376" s="49">
        <f t="shared" si="103"/>
        <v>-957640</v>
      </c>
      <c r="AO376" s="50">
        <f t="shared" si="110"/>
        <v>-26700</v>
      </c>
      <c r="AP376" s="51">
        <f t="shared" si="104"/>
        <v>0</v>
      </c>
      <c r="AQ376" s="52">
        <v>101460</v>
      </c>
      <c r="AR376" s="47">
        <f t="shared" si="106"/>
        <v>0</v>
      </c>
      <c r="AS376" s="53">
        <f t="shared" si="107"/>
        <v>373800</v>
      </c>
      <c r="AT376" s="49"/>
      <c r="AU376" s="49">
        <f t="shared" si="98"/>
        <v>-957640</v>
      </c>
      <c r="AV376" s="54">
        <f t="shared" si="99"/>
        <v>0</v>
      </c>
      <c r="AW376" s="55"/>
      <c r="AX376" s="56">
        <f t="shared" si="112"/>
        <v>0</v>
      </c>
      <c r="AY376" s="57">
        <f t="shared" si="112"/>
        <v>101460</v>
      </c>
      <c r="AZ376" s="47">
        <f t="shared" si="112"/>
        <v>0</v>
      </c>
      <c r="BA376" s="53">
        <f t="shared" si="113"/>
        <v>373800</v>
      </c>
      <c r="BB376" s="81">
        <f t="shared" si="108"/>
        <v>1708800</v>
      </c>
      <c r="BC376" s="58" t="s">
        <v>1825</v>
      </c>
    </row>
    <row r="377" spans="1:55" s="38" customFormat="1" ht="12.75" x14ac:dyDescent="0.2">
      <c r="A377" s="39">
        <f t="shared" si="109"/>
        <v>366</v>
      </c>
      <c r="B377" s="59" t="s">
        <v>1642</v>
      </c>
      <c r="C377" s="41" t="s">
        <v>1643</v>
      </c>
      <c r="D377" s="41" t="s">
        <v>56</v>
      </c>
      <c r="E377" s="41" t="s">
        <v>1833</v>
      </c>
      <c r="F377" s="41" t="s">
        <v>179</v>
      </c>
      <c r="G377" s="41" t="s">
        <v>45</v>
      </c>
      <c r="H377" s="41" t="s">
        <v>46</v>
      </c>
      <c r="I377" s="41" t="s">
        <v>1477</v>
      </c>
      <c r="J377" s="41" t="s">
        <v>1478</v>
      </c>
      <c r="K377" s="41" t="s">
        <v>1644</v>
      </c>
      <c r="L377" s="41" t="s">
        <v>1645</v>
      </c>
      <c r="M377" s="41" t="s">
        <v>3</v>
      </c>
      <c r="N377" s="42" t="s">
        <v>51</v>
      </c>
      <c r="O377" s="41" t="s">
        <v>52</v>
      </c>
      <c r="P377" s="43">
        <v>23</v>
      </c>
      <c r="Q377" s="44">
        <v>23</v>
      </c>
      <c r="R377" s="45">
        <f>VLOOKUP(B377,'[2]School Detailed Data'!A$11:CF$440,84,FALSE)</f>
        <v>23</v>
      </c>
      <c r="S377" s="46">
        <v>23</v>
      </c>
      <c r="T377" s="47">
        <v>23</v>
      </c>
      <c r="U377" s="43">
        <v>23</v>
      </c>
      <c r="V377" s="44">
        <f>VLOOKUP(B377,'[2]School Detailed Data'!A$11:CJ$440,88,FALSE)</f>
        <v>23</v>
      </c>
      <c r="W377" s="45">
        <f>VLOOKUP(B377,'[2]Student Without BRN'!Z$2:AB$431,3,FALSE)</f>
        <v>22</v>
      </c>
      <c r="X377" s="46">
        <v>22</v>
      </c>
      <c r="Y377" s="47">
        <v>22</v>
      </c>
      <c r="Z377" s="43">
        <f t="shared" si="114"/>
        <v>0</v>
      </c>
      <c r="AA377" s="44">
        <f t="shared" si="114"/>
        <v>0</v>
      </c>
      <c r="AB377" s="45">
        <f t="shared" si="114"/>
        <v>1</v>
      </c>
      <c r="AC377" s="46">
        <f t="shared" si="114"/>
        <v>1</v>
      </c>
      <c r="AD377" s="47">
        <f t="shared" si="114"/>
        <v>1</v>
      </c>
      <c r="AE377" s="44">
        <f t="shared" si="100"/>
        <v>0</v>
      </c>
      <c r="AF377" s="45">
        <f t="shared" si="111"/>
        <v>1</v>
      </c>
      <c r="AG377" s="46">
        <f t="shared" si="101"/>
        <v>0</v>
      </c>
      <c r="AH377" s="47">
        <f t="shared" si="101"/>
        <v>0</v>
      </c>
      <c r="AI377" s="48">
        <v>8900</v>
      </c>
      <c r="AJ377" s="48">
        <f t="shared" si="102"/>
        <v>204700</v>
      </c>
      <c r="AK377" s="49">
        <f t="shared" si="115"/>
        <v>0</v>
      </c>
      <c r="AL377" s="49">
        <f>VLOOKUP(B377,'[3]Tranche 1 Actual 2024'!$B$12:$S$367,18,FALSE)</f>
        <v>74760</v>
      </c>
      <c r="AM377" s="49"/>
      <c r="AN377" s="49">
        <f t="shared" si="103"/>
        <v>-74760</v>
      </c>
      <c r="AO377" s="50">
        <f t="shared" si="110"/>
        <v>0</v>
      </c>
      <c r="AP377" s="51">
        <f t="shared" si="104"/>
        <v>8900</v>
      </c>
      <c r="AQ377" s="52">
        <f t="shared" si="105"/>
        <v>0</v>
      </c>
      <c r="AR377" s="47">
        <f t="shared" si="106"/>
        <v>0</v>
      </c>
      <c r="AS377" s="53">
        <f t="shared" si="107"/>
        <v>121040</v>
      </c>
      <c r="AT377" s="49"/>
      <c r="AU377" s="49">
        <f t="shared" si="98"/>
        <v>-74760</v>
      </c>
      <c r="AV377" s="54">
        <f t="shared" si="99"/>
        <v>0</v>
      </c>
      <c r="AW377" s="55"/>
      <c r="AX377" s="56">
        <f t="shared" si="112"/>
        <v>8900</v>
      </c>
      <c r="AY377" s="57">
        <f t="shared" si="112"/>
        <v>0</v>
      </c>
      <c r="AZ377" s="47">
        <f t="shared" si="112"/>
        <v>0</v>
      </c>
      <c r="BA377" s="53">
        <f t="shared" si="113"/>
        <v>121040</v>
      </c>
      <c r="BB377" s="81">
        <f t="shared" si="108"/>
        <v>204700</v>
      </c>
      <c r="BC377" s="58" t="s">
        <v>1829</v>
      </c>
    </row>
    <row r="378" spans="1:55" s="38" customFormat="1" ht="12.75" x14ac:dyDescent="0.2">
      <c r="A378" s="39">
        <f t="shared" si="109"/>
        <v>367</v>
      </c>
      <c r="B378" s="59" t="s">
        <v>1535</v>
      </c>
      <c r="C378" s="41" t="s">
        <v>1536</v>
      </c>
      <c r="D378" s="41" t="s">
        <v>56</v>
      </c>
      <c r="E378" s="41" t="s">
        <v>1833</v>
      </c>
      <c r="F378" s="41" t="s">
        <v>179</v>
      </c>
      <c r="G378" s="41" t="s">
        <v>45</v>
      </c>
      <c r="H378" s="41" t="s">
        <v>46</v>
      </c>
      <c r="I378" s="41" t="s">
        <v>1501</v>
      </c>
      <c r="J378" s="41" t="s">
        <v>1478</v>
      </c>
      <c r="K378" s="41" t="s">
        <v>1537</v>
      </c>
      <c r="L378" s="41" t="s">
        <v>1538</v>
      </c>
      <c r="M378" s="41" t="s">
        <v>3</v>
      </c>
      <c r="N378" s="42" t="s">
        <v>51</v>
      </c>
      <c r="O378" s="41" t="s">
        <v>52</v>
      </c>
      <c r="P378" s="43">
        <v>170</v>
      </c>
      <c r="Q378" s="44">
        <v>170</v>
      </c>
      <c r="R378" s="45">
        <f>VLOOKUP(B378,'[2]School Detailed Data'!A$11:CF$440,84,FALSE)</f>
        <v>165</v>
      </c>
      <c r="S378" s="46">
        <v>170</v>
      </c>
      <c r="T378" s="47">
        <v>170</v>
      </c>
      <c r="U378" s="43">
        <v>137</v>
      </c>
      <c r="V378" s="44">
        <f>VLOOKUP(B378,'[3]PS T3 1st New BRN'!$B$12:$S$104,18,FALSE)</f>
        <v>52</v>
      </c>
      <c r="W378" s="45">
        <f>VLOOKUP(B378,'[2]Student Without BRN'!Z$2:AB$431,3,FALSE)</f>
        <v>52</v>
      </c>
      <c r="X378" s="46">
        <v>46</v>
      </c>
      <c r="Y378" s="47">
        <v>46</v>
      </c>
      <c r="Z378" s="43">
        <f t="shared" si="114"/>
        <v>33</v>
      </c>
      <c r="AA378" s="44">
        <f t="shared" si="114"/>
        <v>118</v>
      </c>
      <c r="AB378" s="45">
        <f t="shared" si="114"/>
        <v>113</v>
      </c>
      <c r="AC378" s="46">
        <f t="shared" si="114"/>
        <v>124</v>
      </c>
      <c r="AD378" s="47">
        <f t="shared" si="114"/>
        <v>124</v>
      </c>
      <c r="AE378" s="44">
        <f t="shared" si="100"/>
        <v>85</v>
      </c>
      <c r="AF378" s="45">
        <f>AB378-AA378</f>
        <v>-5</v>
      </c>
      <c r="AG378" s="46">
        <f t="shared" si="101"/>
        <v>11</v>
      </c>
      <c r="AH378" s="47">
        <f t="shared" si="101"/>
        <v>0</v>
      </c>
      <c r="AI378" s="48">
        <v>8900</v>
      </c>
      <c r="AJ378" s="48">
        <f t="shared" si="102"/>
        <v>1513000</v>
      </c>
      <c r="AK378" s="49">
        <f t="shared" si="115"/>
        <v>293700</v>
      </c>
      <c r="AL378" s="49">
        <f>VLOOKUP(B378,'[3]Tranche 1 Actual 2024'!$B$12:$S$367,18,FALSE)</f>
        <v>421860</v>
      </c>
      <c r="AM378" s="49"/>
      <c r="AN378" s="49">
        <f t="shared" si="103"/>
        <v>-128160</v>
      </c>
      <c r="AO378" s="50">
        <f t="shared" si="110"/>
        <v>756500</v>
      </c>
      <c r="AP378" s="51">
        <f t="shared" si="104"/>
        <v>-44500</v>
      </c>
      <c r="AQ378" s="52">
        <v>53400</v>
      </c>
      <c r="AR378" s="47">
        <f t="shared" si="106"/>
        <v>0</v>
      </c>
      <c r="AS378" s="53">
        <f t="shared" si="107"/>
        <v>409400</v>
      </c>
      <c r="AT378" s="49"/>
      <c r="AU378" s="49">
        <f t="shared" si="98"/>
        <v>-128160</v>
      </c>
      <c r="AV378" s="54">
        <f t="shared" si="99"/>
        <v>0</v>
      </c>
      <c r="AW378" s="55">
        <f>AN378+AO378</f>
        <v>628340</v>
      </c>
      <c r="AX378" s="56">
        <f t="shared" si="112"/>
        <v>0</v>
      </c>
      <c r="AY378" s="57">
        <f t="shared" si="112"/>
        <v>53400</v>
      </c>
      <c r="AZ378" s="47">
        <f t="shared" si="112"/>
        <v>0</v>
      </c>
      <c r="BA378" s="53">
        <f t="shared" si="113"/>
        <v>409400</v>
      </c>
      <c r="BB378" s="81">
        <f t="shared" si="108"/>
        <v>1513000</v>
      </c>
      <c r="BC378" s="58" t="s">
        <v>1829</v>
      </c>
    </row>
    <row r="379" spans="1:55" s="38" customFormat="1" ht="12.75" x14ac:dyDescent="0.2">
      <c r="A379" s="39">
        <f t="shared" si="109"/>
        <v>368</v>
      </c>
      <c r="B379" s="59" t="s">
        <v>1701</v>
      </c>
      <c r="C379" s="41" t="s">
        <v>1702</v>
      </c>
      <c r="D379" s="41" t="s">
        <v>43</v>
      </c>
      <c r="E379" s="41" t="s">
        <v>1855</v>
      </c>
      <c r="F379" s="41" t="s">
        <v>1476</v>
      </c>
      <c r="G379" s="41" t="s">
        <v>58</v>
      </c>
      <c r="H379" s="41" t="s">
        <v>59</v>
      </c>
      <c r="I379" s="41" t="s">
        <v>1501</v>
      </c>
      <c r="J379" s="41" t="s">
        <v>1478</v>
      </c>
      <c r="K379" s="69" t="s">
        <v>1856</v>
      </c>
      <c r="L379" s="41" t="s">
        <v>1857</v>
      </c>
      <c r="M379" s="41" t="s">
        <v>3</v>
      </c>
      <c r="N379" s="42" t="s">
        <v>51</v>
      </c>
      <c r="O379" s="41" t="s">
        <v>1703</v>
      </c>
      <c r="P379" s="43">
        <v>53</v>
      </c>
      <c r="Q379" s="44">
        <f>VLOOKUP(B379,'[2]School Detailed Data'!A$11:CF$439,84,FALSE)</f>
        <v>53</v>
      </c>
      <c r="R379" s="45">
        <f>VLOOKUP(B379,'[2]School Detailed Data'!A$11:CF$440,84,FALSE)</f>
        <v>53</v>
      </c>
      <c r="S379" s="46">
        <v>51</v>
      </c>
      <c r="T379" s="47">
        <v>51</v>
      </c>
      <c r="U379" s="43">
        <v>47</v>
      </c>
      <c r="V379" s="44">
        <f>VLOOKUP(B379,'[2]School Detailed Data'!A$11:CJ$440,88,FALSE)</f>
        <v>49</v>
      </c>
      <c r="W379" s="45">
        <f>VLOOKUP(B379,'[2]Student Without BRN'!Z$2:AB$431,3,FALSE)</f>
        <v>47</v>
      </c>
      <c r="X379" s="46">
        <v>4</v>
      </c>
      <c r="Y379" s="47">
        <v>4</v>
      </c>
      <c r="Z379" s="43">
        <f t="shared" si="114"/>
        <v>6</v>
      </c>
      <c r="AA379" s="44">
        <f t="shared" si="114"/>
        <v>4</v>
      </c>
      <c r="AB379" s="45">
        <f t="shared" si="114"/>
        <v>6</v>
      </c>
      <c r="AC379" s="46">
        <f t="shared" si="114"/>
        <v>47</v>
      </c>
      <c r="AD379" s="47">
        <f t="shared" si="114"/>
        <v>47</v>
      </c>
      <c r="AE379" s="44">
        <f t="shared" si="100"/>
        <v>-2</v>
      </c>
      <c r="AF379" s="45">
        <f>AB379-Z379</f>
        <v>0</v>
      </c>
      <c r="AG379" s="46">
        <f t="shared" si="101"/>
        <v>41</v>
      </c>
      <c r="AH379" s="47">
        <f t="shared" si="101"/>
        <v>0</v>
      </c>
      <c r="AI379" s="48">
        <v>8900</v>
      </c>
      <c r="AJ379" s="48">
        <f t="shared" si="102"/>
        <v>453900</v>
      </c>
      <c r="AK379" s="49">
        <f t="shared" si="115"/>
        <v>53400</v>
      </c>
      <c r="AL379" s="49"/>
      <c r="AM379" s="49"/>
      <c r="AN379" s="49">
        <f t="shared" si="103"/>
        <v>53400</v>
      </c>
      <c r="AO379" s="50">
        <f t="shared" si="110"/>
        <v>-17800</v>
      </c>
      <c r="AP379" s="51">
        <f t="shared" si="104"/>
        <v>0</v>
      </c>
      <c r="AQ379" s="52">
        <f t="shared" si="105"/>
        <v>364900</v>
      </c>
      <c r="AR379" s="47">
        <f t="shared" si="106"/>
        <v>0</v>
      </c>
      <c r="AS379" s="53">
        <f t="shared" si="107"/>
        <v>35600</v>
      </c>
      <c r="AT379" s="49"/>
      <c r="AU379" s="49">
        <f t="shared" si="98"/>
        <v>53400</v>
      </c>
      <c r="AV379" s="54">
        <f t="shared" si="99"/>
        <v>53400</v>
      </c>
      <c r="AW379" s="55"/>
      <c r="AX379" s="56">
        <f t="shared" si="112"/>
        <v>0</v>
      </c>
      <c r="AY379" s="57">
        <f t="shared" si="112"/>
        <v>364900</v>
      </c>
      <c r="AZ379" s="47">
        <f t="shared" si="112"/>
        <v>0</v>
      </c>
      <c r="BA379" s="53">
        <f t="shared" si="113"/>
        <v>35600</v>
      </c>
      <c r="BB379" s="81">
        <f t="shared" si="108"/>
        <v>453900</v>
      </c>
      <c r="BC379" s="58" t="s">
        <v>1827</v>
      </c>
    </row>
    <row r="380" spans="1:55" s="38" customFormat="1" ht="12.75" x14ac:dyDescent="0.2">
      <c r="A380" s="39">
        <f t="shared" si="109"/>
        <v>369</v>
      </c>
      <c r="B380" s="59" t="s">
        <v>1539</v>
      </c>
      <c r="C380" s="41" t="s">
        <v>1540</v>
      </c>
      <c r="D380" s="41" t="s">
        <v>56</v>
      </c>
      <c r="E380" s="41" t="s">
        <v>1833</v>
      </c>
      <c r="F380" s="41" t="s">
        <v>179</v>
      </c>
      <c r="G380" s="41" t="s">
        <v>45</v>
      </c>
      <c r="H380" s="41" t="s">
        <v>46</v>
      </c>
      <c r="I380" s="41" t="s">
        <v>1501</v>
      </c>
      <c r="J380" s="41" t="s">
        <v>1478</v>
      </c>
      <c r="K380" s="41" t="s">
        <v>1541</v>
      </c>
      <c r="L380" s="41" t="s">
        <v>1542</v>
      </c>
      <c r="M380" s="41" t="s">
        <v>3</v>
      </c>
      <c r="N380" s="42" t="s">
        <v>51</v>
      </c>
      <c r="O380" s="41" t="s">
        <v>52</v>
      </c>
      <c r="P380" s="43">
        <v>248</v>
      </c>
      <c r="Q380" s="44">
        <v>248</v>
      </c>
      <c r="R380" s="45">
        <f>VLOOKUP(B380,'[2]School Detailed Data'!A$11:CF$440,84,FALSE)</f>
        <v>247</v>
      </c>
      <c r="S380" s="46">
        <v>247</v>
      </c>
      <c r="T380" s="47">
        <v>247</v>
      </c>
      <c r="U380" s="43">
        <v>162</v>
      </c>
      <c r="V380" s="44">
        <f>VLOOKUP(B380,'[2]School Detailed Data'!A$11:CJ$440,88,FALSE)</f>
        <v>137</v>
      </c>
      <c r="W380" s="45">
        <f>VLOOKUP(B380,'[2]Student Without BRN'!Z$2:AB$431,3,FALSE)</f>
        <v>102</v>
      </c>
      <c r="X380" s="46">
        <v>58</v>
      </c>
      <c r="Y380" s="47">
        <v>0</v>
      </c>
      <c r="Z380" s="43">
        <f t="shared" si="114"/>
        <v>86</v>
      </c>
      <c r="AA380" s="44">
        <f t="shared" si="114"/>
        <v>111</v>
      </c>
      <c r="AB380" s="45">
        <f t="shared" si="114"/>
        <v>145</v>
      </c>
      <c r="AC380" s="46">
        <f t="shared" si="114"/>
        <v>189</v>
      </c>
      <c r="AD380" s="47">
        <f t="shared" si="114"/>
        <v>247</v>
      </c>
      <c r="AE380" s="44">
        <f t="shared" si="100"/>
        <v>25</v>
      </c>
      <c r="AF380" s="45">
        <f>AB380-AA380</f>
        <v>34</v>
      </c>
      <c r="AG380" s="46">
        <f t="shared" si="101"/>
        <v>44</v>
      </c>
      <c r="AH380" s="47">
        <f t="shared" si="101"/>
        <v>58</v>
      </c>
      <c r="AI380" s="48">
        <v>8900</v>
      </c>
      <c r="AJ380" s="48">
        <f t="shared" si="102"/>
        <v>2198300</v>
      </c>
      <c r="AK380" s="49">
        <f t="shared" si="115"/>
        <v>765400</v>
      </c>
      <c r="AL380" s="49">
        <f>VLOOKUP(B380,'[3]Tranche 1 Actual 2024'!$B$12:$S$367,18,FALSE)</f>
        <v>659490</v>
      </c>
      <c r="AM380" s="49">
        <f>VLOOKUP(B380,'[3]Tranche 2 Actual 2024'!$B$12:$U$343,20,FALSE)</f>
        <v>659490</v>
      </c>
      <c r="AN380" s="49">
        <f t="shared" si="103"/>
        <v>-553580</v>
      </c>
      <c r="AO380" s="50">
        <f t="shared" si="110"/>
        <v>222500</v>
      </c>
      <c r="AP380" s="51">
        <f t="shared" si="104"/>
        <v>302600</v>
      </c>
      <c r="AQ380" s="52">
        <v>60520</v>
      </c>
      <c r="AR380" s="47">
        <f t="shared" si="106"/>
        <v>516200</v>
      </c>
      <c r="AS380" s="53">
        <f t="shared" si="107"/>
        <v>0</v>
      </c>
      <c r="AT380" s="49"/>
      <c r="AU380" s="49">
        <f t="shared" si="98"/>
        <v>-553580</v>
      </c>
      <c r="AV380" s="54">
        <f t="shared" si="99"/>
        <v>0</v>
      </c>
      <c r="AW380" s="55"/>
      <c r="AX380" s="56">
        <f t="shared" si="112"/>
        <v>302600</v>
      </c>
      <c r="AY380" s="57">
        <f t="shared" si="112"/>
        <v>60520</v>
      </c>
      <c r="AZ380" s="47">
        <f t="shared" si="112"/>
        <v>516200</v>
      </c>
      <c r="BA380" s="53">
        <f t="shared" si="113"/>
        <v>0</v>
      </c>
      <c r="BB380" s="81">
        <f t="shared" si="108"/>
        <v>2198300</v>
      </c>
      <c r="BC380" s="58" t="s">
        <v>1825</v>
      </c>
    </row>
    <row r="381" spans="1:55" s="38" customFormat="1" ht="12.75" x14ac:dyDescent="0.2">
      <c r="A381" s="39">
        <f t="shared" si="109"/>
        <v>370</v>
      </c>
      <c r="B381" s="59" t="s">
        <v>1543</v>
      </c>
      <c r="C381" s="41" t="s">
        <v>1544</v>
      </c>
      <c r="D381" s="41" t="s">
        <v>56</v>
      </c>
      <c r="E381" s="41" t="s">
        <v>1855</v>
      </c>
      <c r="F381" s="41" t="s">
        <v>1476</v>
      </c>
      <c r="G381" s="41" t="s">
        <v>58</v>
      </c>
      <c r="H381" s="41" t="s">
        <v>59</v>
      </c>
      <c r="I381" s="41" t="s">
        <v>1501</v>
      </c>
      <c r="J381" s="41" t="s">
        <v>1478</v>
      </c>
      <c r="K381" s="41" t="s">
        <v>1545</v>
      </c>
      <c r="L381" s="41" t="s">
        <v>1546</v>
      </c>
      <c r="M381" s="41" t="s">
        <v>3</v>
      </c>
      <c r="N381" s="42" t="s">
        <v>51</v>
      </c>
      <c r="O381" s="41" t="s">
        <v>52</v>
      </c>
      <c r="P381" s="43">
        <v>18</v>
      </c>
      <c r="Q381" s="44">
        <f>VLOOKUP(B381,'[2]School Detailed Data'!A$11:CF$439,84,FALSE)</f>
        <v>18</v>
      </c>
      <c r="R381" s="45">
        <f>VLOOKUP(B381,'[2]School Detailed Data'!A$11:CF$440,84,FALSE)</f>
        <v>18</v>
      </c>
      <c r="S381" s="46">
        <v>18</v>
      </c>
      <c r="T381" s="47">
        <v>18</v>
      </c>
      <c r="U381" s="43">
        <v>12</v>
      </c>
      <c r="V381" s="44">
        <f>VLOOKUP(B381,'[2]School Detailed Data'!A$11:CJ$440,88,FALSE)</f>
        <v>12</v>
      </c>
      <c r="W381" s="45">
        <f>VLOOKUP(B381,'[2]Student Without BRN'!Z$2:AB$431,3,FALSE)</f>
        <v>12</v>
      </c>
      <c r="X381" s="46">
        <v>12</v>
      </c>
      <c r="Y381" s="47">
        <v>12</v>
      </c>
      <c r="Z381" s="43">
        <f t="shared" si="114"/>
        <v>6</v>
      </c>
      <c r="AA381" s="44">
        <f t="shared" si="114"/>
        <v>6</v>
      </c>
      <c r="AB381" s="45">
        <f t="shared" si="114"/>
        <v>6</v>
      </c>
      <c r="AC381" s="46">
        <f t="shared" si="114"/>
        <v>6</v>
      </c>
      <c r="AD381" s="47">
        <f t="shared" si="114"/>
        <v>6</v>
      </c>
      <c r="AE381" s="44">
        <f t="shared" si="100"/>
        <v>0</v>
      </c>
      <c r="AF381" s="45">
        <f t="shared" si="111"/>
        <v>0</v>
      </c>
      <c r="AG381" s="46">
        <f t="shared" si="101"/>
        <v>0</v>
      </c>
      <c r="AH381" s="47">
        <f t="shared" si="101"/>
        <v>0</v>
      </c>
      <c r="AI381" s="48">
        <v>8900</v>
      </c>
      <c r="AJ381" s="48">
        <f t="shared" si="102"/>
        <v>160200</v>
      </c>
      <c r="AK381" s="49">
        <f t="shared" si="115"/>
        <v>53400</v>
      </c>
      <c r="AL381" s="49">
        <f>VLOOKUP(B381,'[3]Tranche 1 Actual 2024'!$B$12:$S$367,18,FALSE)</f>
        <v>33820</v>
      </c>
      <c r="AM381" s="49"/>
      <c r="AN381" s="49">
        <f t="shared" si="103"/>
        <v>19580</v>
      </c>
      <c r="AO381" s="50">
        <f t="shared" si="110"/>
        <v>0</v>
      </c>
      <c r="AP381" s="51">
        <f t="shared" si="104"/>
        <v>0</v>
      </c>
      <c r="AQ381" s="52">
        <f t="shared" si="105"/>
        <v>0</v>
      </c>
      <c r="AR381" s="47">
        <f t="shared" si="106"/>
        <v>0</v>
      </c>
      <c r="AS381" s="53">
        <f t="shared" si="107"/>
        <v>106800</v>
      </c>
      <c r="AT381" s="49"/>
      <c r="AU381" s="49">
        <f t="shared" si="98"/>
        <v>19580</v>
      </c>
      <c r="AV381" s="54">
        <f t="shared" si="99"/>
        <v>19580</v>
      </c>
      <c r="AW381" s="55"/>
      <c r="AX381" s="56">
        <f t="shared" si="112"/>
        <v>0</v>
      </c>
      <c r="AY381" s="57">
        <f t="shared" si="112"/>
        <v>0</v>
      </c>
      <c r="AZ381" s="47">
        <f t="shared" si="112"/>
        <v>0</v>
      </c>
      <c r="BA381" s="53">
        <f t="shared" si="113"/>
        <v>106800</v>
      </c>
      <c r="BB381" s="81">
        <f t="shared" si="108"/>
        <v>160200</v>
      </c>
      <c r="BC381" s="58" t="s">
        <v>1829</v>
      </c>
    </row>
    <row r="382" spans="1:55" s="38" customFormat="1" ht="12.75" x14ac:dyDescent="0.2">
      <c r="A382" s="39">
        <f t="shared" si="109"/>
        <v>371</v>
      </c>
      <c r="B382" s="40" t="s">
        <v>1547</v>
      </c>
      <c r="C382" s="41" t="s">
        <v>1548</v>
      </c>
      <c r="D382" s="41" t="s">
        <v>56</v>
      </c>
      <c r="E382" s="41" t="s">
        <v>1833</v>
      </c>
      <c r="F382" s="41" t="s">
        <v>179</v>
      </c>
      <c r="G382" s="41" t="s">
        <v>45</v>
      </c>
      <c r="H382" s="41" t="s">
        <v>46</v>
      </c>
      <c r="I382" s="41" t="s">
        <v>1501</v>
      </c>
      <c r="J382" s="41" t="s">
        <v>1478</v>
      </c>
      <c r="K382" s="41" t="s">
        <v>1549</v>
      </c>
      <c r="L382" s="41" t="s">
        <v>1550</v>
      </c>
      <c r="M382" s="41" t="s">
        <v>3</v>
      </c>
      <c r="N382" s="42" t="s">
        <v>51</v>
      </c>
      <c r="O382" s="41" t="s">
        <v>52</v>
      </c>
      <c r="P382" s="43">
        <v>108</v>
      </c>
      <c r="Q382" s="44">
        <f>VLOOKUP(B382,'[2]School Detailed Data'!A$11:CF$439,84,FALSE)</f>
        <v>170</v>
      </c>
      <c r="R382" s="45">
        <f>VLOOKUP(B382,'[2]School Detailed Data'!A$11:CF$440,84,FALSE)</f>
        <v>170</v>
      </c>
      <c r="S382" s="46">
        <v>171</v>
      </c>
      <c r="T382" s="47">
        <v>158</v>
      </c>
      <c r="U382" s="43">
        <v>98</v>
      </c>
      <c r="V382" s="44">
        <f>VLOOKUP(B382,'[2]School Detailed Data'!A$11:CJ$440,88,FALSE)</f>
        <v>161</v>
      </c>
      <c r="W382" s="45">
        <f>VLOOKUP(B382,'[2]Student Without BRN'!Z$2:AB$431,3,FALSE)</f>
        <v>159</v>
      </c>
      <c r="X382" s="46">
        <v>124</v>
      </c>
      <c r="Y382" s="47">
        <v>81</v>
      </c>
      <c r="Z382" s="43">
        <f t="shared" si="114"/>
        <v>10</v>
      </c>
      <c r="AA382" s="44">
        <f t="shared" si="114"/>
        <v>9</v>
      </c>
      <c r="AB382" s="45">
        <f t="shared" si="114"/>
        <v>11</v>
      </c>
      <c r="AC382" s="46">
        <f t="shared" si="114"/>
        <v>47</v>
      </c>
      <c r="AD382" s="47">
        <f t="shared" si="114"/>
        <v>77</v>
      </c>
      <c r="AE382" s="44">
        <f t="shared" si="100"/>
        <v>-1</v>
      </c>
      <c r="AF382" s="45">
        <f t="shared" si="111"/>
        <v>1</v>
      </c>
      <c r="AG382" s="46">
        <f t="shared" si="101"/>
        <v>36</v>
      </c>
      <c r="AH382" s="47">
        <f t="shared" si="101"/>
        <v>30</v>
      </c>
      <c r="AI382" s="48">
        <v>8900</v>
      </c>
      <c r="AJ382" s="48">
        <f t="shared" si="102"/>
        <v>1406200</v>
      </c>
      <c r="AK382" s="49">
        <f t="shared" si="115"/>
        <v>89000</v>
      </c>
      <c r="AL382" s="49"/>
      <c r="AM382" s="49"/>
      <c r="AN382" s="49">
        <f t="shared" si="103"/>
        <v>89000</v>
      </c>
      <c r="AO382" s="50">
        <f t="shared" si="110"/>
        <v>-8900</v>
      </c>
      <c r="AP382" s="51">
        <f t="shared" si="104"/>
        <v>8900</v>
      </c>
      <c r="AQ382" s="52">
        <f t="shared" si="105"/>
        <v>320400</v>
      </c>
      <c r="AR382" s="47">
        <f t="shared" si="106"/>
        <v>267000</v>
      </c>
      <c r="AS382" s="53">
        <f t="shared" si="107"/>
        <v>720900</v>
      </c>
      <c r="AT382" s="49"/>
      <c r="AU382" s="49">
        <f t="shared" si="98"/>
        <v>89000</v>
      </c>
      <c r="AV382" s="54">
        <f t="shared" si="99"/>
        <v>89000</v>
      </c>
      <c r="AW382" s="55"/>
      <c r="AX382" s="56">
        <f t="shared" si="112"/>
        <v>8900</v>
      </c>
      <c r="AY382" s="57">
        <f t="shared" si="112"/>
        <v>320400</v>
      </c>
      <c r="AZ382" s="47">
        <f t="shared" si="112"/>
        <v>267000</v>
      </c>
      <c r="BA382" s="53">
        <f t="shared" si="113"/>
        <v>720900</v>
      </c>
      <c r="BB382" s="81">
        <f t="shared" si="108"/>
        <v>1406200</v>
      </c>
      <c r="BC382" s="58" t="s">
        <v>1827</v>
      </c>
    </row>
    <row r="383" spans="1:55" s="38" customFormat="1" ht="12.75" x14ac:dyDescent="0.2">
      <c r="A383" s="39">
        <f t="shared" si="109"/>
        <v>372</v>
      </c>
      <c r="B383" s="59" t="s">
        <v>1556</v>
      </c>
      <c r="C383" s="41" t="s">
        <v>1557</v>
      </c>
      <c r="D383" s="41" t="s">
        <v>56</v>
      </c>
      <c r="E383" s="41" t="s">
        <v>1833</v>
      </c>
      <c r="F383" s="41" t="s">
        <v>179</v>
      </c>
      <c r="G383" s="41" t="s">
        <v>45</v>
      </c>
      <c r="H383" s="41" t="s">
        <v>46</v>
      </c>
      <c r="I383" s="41" t="s">
        <v>1501</v>
      </c>
      <c r="J383" s="41" t="s">
        <v>1478</v>
      </c>
      <c r="K383" s="41" t="s">
        <v>1558</v>
      </c>
      <c r="L383" s="41" t="s">
        <v>1559</v>
      </c>
      <c r="M383" s="41" t="s">
        <v>3</v>
      </c>
      <c r="N383" s="42" t="s">
        <v>51</v>
      </c>
      <c r="O383" s="41" t="s">
        <v>52</v>
      </c>
      <c r="P383" s="43">
        <v>100</v>
      </c>
      <c r="Q383" s="44">
        <v>100</v>
      </c>
      <c r="R383" s="45">
        <f>VLOOKUP(B383,'[2]School Detailed Data'!A$11:CF$440,84,FALSE)</f>
        <v>100</v>
      </c>
      <c r="S383" s="46">
        <v>100</v>
      </c>
      <c r="T383" s="47">
        <v>100</v>
      </c>
      <c r="U383" s="43">
        <v>86</v>
      </c>
      <c r="V383" s="44">
        <f>VLOOKUP(B383,'[3]PS T3 1st New BRN'!$B$12:$S$104,18,FALSE)</f>
        <v>84</v>
      </c>
      <c r="W383" s="45">
        <f>VLOOKUP(B383,'[2]Student Without BRN'!Z$2:AB$431,3,FALSE)</f>
        <v>84</v>
      </c>
      <c r="X383" s="46">
        <v>64</v>
      </c>
      <c r="Y383" s="47">
        <v>64</v>
      </c>
      <c r="Z383" s="43">
        <f t="shared" si="114"/>
        <v>14</v>
      </c>
      <c r="AA383" s="44">
        <f t="shared" si="114"/>
        <v>16</v>
      </c>
      <c r="AB383" s="45">
        <f t="shared" si="114"/>
        <v>16</v>
      </c>
      <c r="AC383" s="46">
        <f t="shared" si="114"/>
        <v>36</v>
      </c>
      <c r="AD383" s="47">
        <f t="shared" si="114"/>
        <v>36</v>
      </c>
      <c r="AE383" s="44">
        <f t="shared" si="100"/>
        <v>2</v>
      </c>
      <c r="AF383" s="45">
        <f>AB383-AA383</f>
        <v>0</v>
      </c>
      <c r="AG383" s="46">
        <f t="shared" si="101"/>
        <v>20</v>
      </c>
      <c r="AH383" s="47">
        <f t="shared" si="101"/>
        <v>0</v>
      </c>
      <c r="AI383" s="48">
        <v>8900</v>
      </c>
      <c r="AJ383" s="48">
        <f t="shared" si="102"/>
        <v>890000</v>
      </c>
      <c r="AK383" s="49">
        <f t="shared" si="115"/>
        <v>124600</v>
      </c>
      <c r="AL383" s="49"/>
      <c r="AM383" s="49"/>
      <c r="AN383" s="49">
        <f t="shared" si="103"/>
        <v>124600</v>
      </c>
      <c r="AO383" s="50">
        <f t="shared" si="110"/>
        <v>17800</v>
      </c>
      <c r="AP383" s="51">
        <f t="shared" si="104"/>
        <v>0</v>
      </c>
      <c r="AQ383" s="52">
        <f t="shared" si="105"/>
        <v>178000</v>
      </c>
      <c r="AR383" s="47">
        <f t="shared" si="106"/>
        <v>0</v>
      </c>
      <c r="AS383" s="53">
        <f t="shared" si="107"/>
        <v>569600</v>
      </c>
      <c r="AT383" s="49"/>
      <c r="AU383" s="49">
        <f t="shared" si="98"/>
        <v>124600</v>
      </c>
      <c r="AV383" s="54">
        <f t="shared" si="99"/>
        <v>124600</v>
      </c>
      <c r="AW383" s="55">
        <f>IF(AO383&gt;=0,AO383,0)</f>
        <v>17800</v>
      </c>
      <c r="AX383" s="56">
        <f t="shared" si="112"/>
        <v>0</v>
      </c>
      <c r="AY383" s="57">
        <f t="shared" si="112"/>
        <v>178000</v>
      </c>
      <c r="AZ383" s="47">
        <f t="shared" si="112"/>
        <v>0</v>
      </c>
      <c r="BA383" s="53">
        <f t="shared" si="113"/>
        <v>569600</v>
      </c>
      <c r="BB383" s="81">
        <f t="shared" si="108"/>
        <v>890000</v>
      </c>
      <c r="BC383" s="58" t="s">
        <v>1827</v>
      </c>
    </row>
    <row r="384" spans="1:55" s="38" customFormat="1" ht="12.75" x14ac:dyDescent="0.2">
      <c r="A384" s="39">
        <f t="shared" si="109"/>
        <v>373</v>
      </c>
      <c r="B384" s="59" t="s">
        <v>1560</v>
      </c>
      <c r="C384" s="41" t="s">
        <v>1561</v>
      </c>
      <c r="D384" s="41" t="s">
        <v>43</v>
      </c>
      <c r="E384" s="41" t="s">
        <v>1855</v>
      </c>
      <c r="F384" s="41" t="s">
        <v>1476</v>
      </c>
      <c r="G384" s="41" t="s">
        <v>58</v>
      </c>
      <c r="H384" s="41" t="s">
        <v>59</v>
      </c>
      <c r="I384" s="41" t="s">
        <v>1501</v>
      </c>
      <c r="J384" s="41" t="s">
        <v>1478</v>
      </c>
      <c r="K384" s="41" t="s">
        <v>1562</v>
      </c>
      <c r="L384" s="41" t="s">
        <v>1563</v>
      </c>
      <c r="M384" s="41" t="s">
        <v>3</v>
      </c>
      <c r="N384" s="42" t="s">
        <v>51</v>
      </c>
      <c r="O384" s="41" t="s">
        <v>52</v>
      </c>
      <c r="P384" s="43">
        <v>125</v>
      </c>
      <c r="Q384" s="44">
        <v>125</v>
      </c>
      <c r="R384" s="45">
        <f>VLOOKUP(B384,'[2]School Detailed Data'!A$11:CF$440,84,FALSE)</f>
        <v>125</v>
      </c>
      <c r="S384" s="46">
        <v>137</v>
      </c>
      <c r="T384" s="47">
        <v>134</v>
      </c>
      <c r="U384" s="43">
        <v>115</v>
      </c>
      <c r="V384" s="44">
        <f>VLOOKUP(B384,'[2]School Detailed Data'!A$11:CJ$440,88,FALSE)</f>
        <v>115</v>
      </c>
      <c r="W384" s="45">
        <f>VLOOKUP(B384,'[2]Student Without BRN'!Z$2:AB$431,3,FALSE)</f>
        <v>111</v>
      </c>
      <c r="X384" s="46">
        <v>73</v>
      </c>
      <c r="Y384" s="47">
        <v>64</v>
      </c>
      <c r="Z384" s="43">
        <f t="shared" si="114"/>
        <v>10</v>
      </c>
      <c r="AA384" s="44">
        <f t="shared" si="114"/>
        <v>10</v>
      </c>
      <c r="AB384" s="45">
        <f t="shared" si="114"/>
        <v>14</v>
      </c>
      <c r="AC384" s="46">
        <f t="shared" si="114"/>
        <v>64</v>
      </c>
      <c r="AD384" s="47">
        <f t="shared" si="114"/>
        <v>70</v>
      </c>
      <c r="AE384" s="44">
        <f t="shared" si="100"/>
        <v>0</v>
      </c>
      <c r="AF384" s="45">
        <f>AB384-AA384</f>
        <v>4</v>
      </c>
      <c r="AG384" s="46">
        <f t="shared" si="101"/>
        <v>50</v>
      </c>
      <c r="AH384" s="47">
        <f t="shared" si="101"/>
        <v>6</v>
      </c>
      <c r="AI384" s="48">
        <v>8900</v>
      </c>
      <c r="AJ384" s="48">
        <f t="shared" si="102"/>
        <v>1192600</v>
      </c>
      <c r="AK384" s="49">
        <f t="shared" si="115"/>
        <v>89000</v>
      </c>
      <c r="AL384" s="49">
        <f>VLOOKUP(B384,'[3]Tranche 1 Actual 2024'!$B$12:$S$367,18,FALSE)</f>
        <v>400500</v>
      </c>
      <c r="AM384" s="49"/>
      <c r="AN384" s="49">
        <f t="shared" si="103"/>
        <v>-311500</v>
      </c>
      <c r="AO384" s="50">
        <f t="shared" si="110"/>
        <v>0</v>
      </c>
      <c r="AP384" s="51">
        <f t="shared" si="104"/>
        <v>35600</v>
      </c>
      <c r="AQ384" s="52">
        <v>133500</v>
      </c>
      <c r="AR384" s="47">
        <f t="shared" si="106"/>
        <v>53400</v>
      </c>
      <c r="AS384" s="53">
        <f t="shared" si="107"/>
        <v>569600</v>
      </c>
      <c r="AT384" s="49"/>
      <c r="AU384" s="49">
        <f t="shared" si="98"/>
        <v>-311500</v>
      </c>
      <c r="AV384" s="54">
        <f t="shared" si="99"/>
        <v>0</v>
      </c>
      <c r="AW384" s="55"/>
      <c r="AX384" s="56">
        <f t="shared" si="112"/>
        <v>35600</v>
      </c>
      <c r="AY384" s="57">
        <f t="shared" si="112"/>
        <v>133500</v>
      </c>
      <c r="AZ384" s="47">
        <f t="shared" si="112"/>
        <v>53400</v>
      </c>
      <c r="BA384" s="53">
        <f t="shared" si="113"/>
        <v>569600</v>
      </c>
      <c r="BB384" s="81">
        <f t="shared" si="108"/>
        <v>1192600</v>
      </c>
      <c r="BC384" s="58" t="s">
        <v>1829</v>
      </c>
    </row>
    <row r="385" spans="1:55" s="38" customFormat="1" ht="12.75" x14ac:dyDescent="0.2">
      <c r="A385" s="39">
        <f t="shared" si="109"/>
        <v>374</v>
      </c>
      <c r="B385" s="59" t="s">
        <v>1551</v>
      </c>
      <c r="C385" s="41" t="s">
        <v>1552</v>
      </c>
      <c r="D385" s="41" t="s">
        <v>43</v>
      </c>
      <c r="E385" s="41" t="s">
        <v>1855</v>
      </c>
      <c r="F385" s="41" t="s">
        <v>1476</v>
      </c>
      <c r="G385" s="41" t="s">
        <v>58</v>
      </c>
      <c r="H385" s="41" t="s">
        <v>59</v>
      </c>
      <c r="I385" s="41" t="s">
        <v>1553</v>
      </c>
      <c r="J385" s="41" t="s">
        <v>1478</v>
      </c>
      <c r="K385" s="41" t="s">
        <v>1554</v>
      </c>
      <c r="L385" s="41" t="s">
        <v>1555</v>
      </c>
      <c r="M385" s="41" t="s">
        <v>3</v>
      </c>
      <c r="N385" s="42" t="s">
        <v>51</v>
      </c>
      <c r="O385" s="41" t="s">
        <v>52</v>
      </c>
      <c r="P385" s="43">
        <v>77</v>
      </c>
      <c r="Q385" s="44">
        <v>77</v>
      </c>
      <c r="R385" s="45">
        <f>VLOOKUP(B385,'[2]School Detailed Data'!A$11:CF$440,84,FALSE)</f>
        <v>77</v>
      </c>
      <c r="S385" s="46">
        <v>79</v>
      </c>
      <c r="T385" s="47">
        <v>79</v>
      </c>
      <c r="U385" s="43">
        <v>72</v>
      </c>
      <c r="V385" s="44">
        <f>VLOOKUP(B385,'[2]School Detailed Data'!A$11:CJ$440,88,FALSE)</f>
        <v>72</v>
      </c>
      <c r="W385" s="45">
        <v>10</v>
      </c>
      <c r="X385" s="46">
        <v>10</v>
      </c>
      <c r="Y385" s="47">
        <v>10</v>
      </c>
      <c r="Z385" s="43">
        <f t="shared" si="114"/>
        <v>5</v>
      </c>
      <c r="AA385" s="44">
        <f t="shared" si="114"/>
        <v>5</v>
      </c>
      <c r="AB385" s="45">
        <f t="shared" si="114"/>
        <v>67</v>
      </c>
      <c r="AC385" s="46">
        <f t="shared" si="114"/>
        <v>69</v>
      </c>
      <c r="AD385" s="47">
        <f t="shared" si="114"/>
        <v>69</v>
      </c>
      <c r="AE385" s="44">
        <f t="shared" si="100"/>
        <v>0</v>
      </c>
      <c r="AF385" s="45">
        <f>AB385-AA385</f>
        <v>62</v>
      </c>
      <c r="AG385" s="46">
        <f t="shared" si="101"/>
        <v>2</v>
      </c>
      <c r="AH385" s="47">
        <f t="shared" si="101"/>
        <v>0</v>
      </c>
      <c r="AI385" s="48">
        <v>8900</v>
      </c>
      <c r="AJ385" s="48">
        <f t="shared" si="102"/>
        <v>703100</v>
      </c>
      <c r="AK385" s="49">
        <f t="shared" si="115"/>
        <v>44500</v>
      </c>
      <c r="AL385" s="49">
        <f>VLOOKUP(B385,'[3]Tranche 1 Actual 2024'!$B$12:$S$367,18,FALSE)</f>
        <v>192240</v>
      </c>
      <c r="AM385" s="49">
        <f>VLOOKUP(B385,'[3]Tranche 2 Actual 2024'!$B$12:$U$343,20,FALSE)</f>
        <v>192240</v>
      </c>
      <c r="AN385" s="49">
        <f t="shared" si="103"/>
        <v>-339980</v>
      </c>
      <c r="AO385" s="50">
        <f t="shared" si="110"/>
        <v>0</v>
      </c>
      <c r="AP385" s="51">
        <f t="shared" si="104"/>
        <v>551800</v>
      </c>
      <c r="AQ385" s="52">
        <v>0</v>
      </c>
      <c r="AR385" s="47">
        <f t="shared" si="106"/>
        <v>0</v>
      </c>
      <c r="AS385" s="60">
        <f t="shared" si="107"/>
        <v>-233180</v>
      </c>
      <c r="AT385" s="49"/>
      <c r="AU385" s="49">
        <f t="shared" si="98"/>
        <v>-339980</v>
      </c>
      <c r="AV385" s="54">
        <f t="shared" si="99"/>
        <v>0</v>
      </c>
      <c r="AW385" s="55"/>
      <c r="AX385" s="56">
        <f t="shared" si="112"/>
        <v>551800</v>
      </c>
      <c r="AY385" s="57">
        <f t="shared" si="112"/>
        <v>0</v>
      </c>
      <c r="AZ385" s="47">
        <f t="shared" si="112"/>
        <v>0</v>
      </c>
      <c r="BA385" s="53">
        <f t="shared" si="113"/>
        <v>0</v>
      </c>
      <c r="BB385" s="81">
        <f t="shared" si="108"/>
        <v>936280</v>
      </c>
      <c r="BC385" s="58" t="s">
        <v>1825</v>
      </c>
    </row>
    <row r="386" spans="1:55" s="38" customFormat="1" ht="12.75" x14ac:dyDescent="0.2">
      <c r="A386" s="39">
        <f t="shared" si="109"/>
        <v>375</v>
      </c>
      <c r="B386" s="59" t="s">
        <v>1564</v>
      </c>
      <c r="C386" s="41" t="s">
        <v>1565</v>
      </c>
      <c r="D386" s="41" t="s">
        <v>43</v>
      </c>
      <c r="E386" s="41" t="s">
        <v>1855</v>
      </c>
      <c r="F386" s="41" t="s">
        <v>1476</v>
      </c>
      <c r="G386" s="41" t="s">
        <v>58</v>
      </c>
      <c r="H386" s="41" t="s">
        <v>59</v>
      </c>
      <c r="I386" s="41" t="s">
        <v>1501</v>
      </c>
      <c r="J386" s="41" t="s">
        <v>1478</v>
      </c>
      <c r="K386" s="41" t="s">
        <v>1566</v>
      </c>
      <c r="L386" s="41" t="s">
        <v>1567</v>
      </c>
      <c r="M386" s="41" t="s">
        <v>3</v>
      </c>
      <c r="N386" s="42" t="s">
        <v>51</v>
      </c>
      <c r="O386" s="41" t="s">
        <v>52</v>
      </c>
      <c r="P386" s="43">
        <v>213</v>
      </c>
      <c r="Q386" s="44">
        <v>213</v>
      </c>
      <c r="R386" s="45">
        <f>VLOOKUP(B386,'[2]School Detailed Data'!A$11:CF$440,84,FALSE)</f>
        <v>213</v>
      </c>
      <c r="S386" s="46">
        <v>213</v>
      </c>
      <c r="T386" s="47">
        <v>213</v>
      </c>
      <c r="U386" s="43">
        <v>159</v>
      </c>
      <c r="V386" s="44">
        <f>VLOOKUP(B386,'[2]School Detailed Data'!A$11:CJ$440,88,FALSE)</f>
        <v>169</v>
      </c>
      <c r="W386" s="45">
        <f>VLOOKUP(B386,'[2]Student Without BRN'!Z$2:AB$431,3,FALSE)</f>
        <v>155</v>
      </c>
      <c r="X386" s="46">
        <v>34</v>
      </c>
      <c r="Y386" s="47">
        <v>21</v>
      </c>
      <c r="Z386" s="43">
        <f t="shared" si="114"/>
        <v>54</v>
      </c>
      <c r="AA386" s="44">
        <f t="shared" si="114"/>
        <v>44</v>
      </c>
      <c r="AB386" s="45">
        <f t="shared" si="114"/>
        <v>58</v>
      </c>
      <c r="AC386" s="46">
        <f t="shared" si="114"/>
        <v>179</v>
      </c>
      <c r="AD386" s="47">
        <f t="shared" si="114"/>
        <v>192</v>
      </c>
      <c r="AE386" s="44">
        <f t="shared" si="100"/>
        <v>-10</v>
      </c>
      <c r="AF386" s="45">
        <f t="shared" si="111"/>
        <v>4</v>
      </c>
      <c r="AG386" s="46">
        <f t="shared" si="101"/>
        <v>121</v>
      </c>
      <c r="AH386" s="47">
        <f t="shared" si="101"/>
        <v>13</v>
      </c>
      <c r="AI386" s="48">
        <v>8900</v>
      </c>
      <c r="AJ386" s="48">
        <f t="shared" si="102"/>
        <v>1895700</v>
      </c>
      <c r="AK386" s="49">
        <f t="shared" si="115"/>
        <v>480600</v>
      </c>
      <c r="AL386" s="49">
        <f>VLOOKUP(B386,'[3]Tranche 1 Actual 2024'!$B$12:$S$367,18,FALSE)</f>
        <v>742260</v>
      </c>
      <c r="AM386" s="49">
        <f>VLOOKUP(B386,'[3]Tranche 2 Actual 2024'!$B$12:$U$343,20,FALSE)</f>
        <v>742260</v>
      </c>
      <c r="AN386" s="49">
        <f t="shared" si="103"/>
        <v>-1003920</v>
      </c>
      <c r="AO386" s="50">
        <f t="shared" si="110"/>
        <v>-89000</v>
      </c>
      <c r="AP386" s="51">
        <f t="shared" si="104"/>
        <v>35600</v>
      </c>
      <c r="AQ386" s="52">
        <v>72980</v>
      </c>
      <c r="AR386" s="47">
        <f t="shared" si="106"/>
        <v>115700</v>
      </c>
      <c r="AS386" s="53">
        <f t="shared" si="107"/>
        <v>186900</v>
      </c>
      <c r="AT386" s="49"/>
      <c r="AU386" s="49">
        <f t="shared" si="98"/>
        <v>-1003920</v>
      </c>
      <c r="AV386" s="54">
        <f t="shared" si="99"/>
        <v>0</v>
      </c>
      <c r="AW386" s="55"/>
      <c r="AX386" s="56">
        <f t="shared" si="112"/>
        <v>35600</v>
      </c>
      <c r="AY386" s="57">
        <f t="shared" si="112"/>
        <v>72980</v>
      </c>
      <c r="AZ386" s="47">
        <f t="shared" si="112"/>
        <v>115700</v>
      </c>
      <c r="BA386" s="53">
        <f t="shared" si="113"/>
        <v>186900</v>
      </c>
      <c r="BB386" s="81">
        <f t="shared" si="108"/>
        <v>1895700</v>
      </c>
      <c r="BC386" s="58" t="s">
        <v>1825</v>
      </c>
    </row>
    <row r="387" spans="1:55" s="38" customFormat="1" ht="12.75" x14ac:dyDescent="0.2">
      <c r="A387" s="39">
        <f t="shared" si="109"/>
        <v>376</v>
      </c>
      <c r="B387" s="59" t="s">
        <v>1572</v>
      </c>
      <c r="C387" s="41" t="s">
        <v>1573</v>
      </c>
      <c r="D387" s="41" t="s">
        <v>43</v>
      </c>
      <c r="E387" s="41" t="s">
        <v>1855</v>
      </c>
      <c r="F387" s="41" t="s">
        <v>1476</v>
      </c>
      <c r="G387" s="41" t="s">
        <v>58</v>
      </c>
      <c r="H387" s="41" t="s">
        <v>59</v>
      </c>
      <c r="I387" s="41" t="s">
        <v>1501</v>
      </c>
      <c r="J387" s="41" t="s">
        <v>1478</v>
      </c>
      <c r="K387" s="41" t="s">
        <v>1574</v>
      </c>
      <c r="L387" s="41" t="s">
        <v>1575</v>
      </c>
      <c r="M387" s="41" t="s">
        <v>3</v>
      </c>
      <c r="N387" s="42" t="s">
        <v>51</v>
      </c>
      <c r="O387" s="41" t="s">
        <v>52</v>
      </c>
      <c r="P387" s="43">
        <v>313</v>
      </c>
      <c r="Q387" s="44">
        <v>313</v>
      </c>
      <c r="R387" s="45">
        <f>VLOOKUP(B387,'[2]School Detailed Data'!A$11:CF$440,84,FALSE)</f>
        <v>313</v>
      </c>
      <c r="S387" s="46">
        <v>312</v>
      </c>
      <c r="T387" s="47">
        <v>312</v>
      </c>
      <c r="U387" s="43">
        <v>265</v>
      </c>
      <c r="V387" s="44">
        <f>VLOOKUP(B387,'[2]School Detailed Data'!A$11:CJ$440,88,FALSE)</f>
        <v>265</v>
      </c>
      <c r="W387" s="45">
        <f>VLOOKUP(B387,'[2]Student Without BRN'!Z$2:AB$431,3,FALSE)</f>
        <v>255</v>
      </c>
      <c r="X387" s="46">
        <v>153</v>
      </c>
      <c r="Y387" s="47">
        <v>153</v>
      </c>
      <c r="Z387" s="43">
        <f t="shared" si="114"/>
        <v>48</v>
      </c>
      <c r="AA387" s="44">
        <f t="shared" si="114"/>
        <v>48</v>
      </c>
      <c r="AB387" s="45">
        <f t="shared" si="114"/>
        <v>58</v>
      </c>
      <c r="AC387" s="46">
        <f t="shared" si="114"/>
        <v>159</v>
      </c>
      <c r="AD387" s="47">
        <f t="shared" si="114"/>
        <v>159</v>
      </c>
      <c r="AE387" s="44">
        <f t="shared" si="100"/>
        <v>0</v>
      </c>
      <c r="AF387" s="45">
        <f>AB387-AA387</f>
        <v>10</v>
      </c>
      <c r="AG387" s="46">
        <f t="shared" si="101"/>
        <v>101</v>
      </c>
      <c r="AH387" s="47">
        <f t="shared" si="101"/>
        <v>0</v>
      </c>
      <c r="AI387" s="48">
        <v>8900</v>
      </c>
      <c r="AJ387" s="48">
        <f t="shared" si="102"/>
        <v>2776800</v>
      </c>
      <c r="AK387" s="49">
        <f t="shared" si="115"/>
        <v>427200</v>
      </c>
      <c r="AL387" s="49">
        <f>VLOOKUP(B387,'[3]Tranche 1 Actual 2024'!$B$12:$S$367,18,FALSE)</f>
        <v>480600</v>
      </c>
      <c r="AM387" s="49">
        <f>VLOOKUP(B387,'[3]Tranche 2 Actual 2024'!$B$12:$U$343,20,FALSE)</f>
        <v>480600</v>
      </c>
      <c r="AN387" s="49">
        <f t="shared" si="103"/>
        <v>-534000</v>
      </c>
      <c r="AO387" s="50">
        <f t="shared" si="110"/>
        <v>0</v>
      </c>
      <c r="AP387" s="51">
        <f t="shared" si="104"/>
        <v>89000</v>
      </c>
      <c r="AQ387" s="52">
        <v>364900</v>
      </c>
      <c r="AR387" s="47">
        <f t="shared" si="106"/>
        <v>0</v>
      </c>
      <c r="AS387" s="53">
        <f t="shared" si="107"/>
        <v>1361700</v>
      </c>
      <c r="AT387" s="49"/>
      <c r="AU387" s="49">
        <f t="shared" si="98"/>
        <v>-534000</v>
      </c>
      <c r="AV387" s="54">
        <f t="shared" si="99"/>
        <v>0</v>
      </c>
      <c r="AW387" s="55"/>
      <c r="AX387" s="56">
        <f t="shared" si="112"/>
        <v>89000</v>
      </c>
      <c r="AY387" s="57">
        <f t="shared" si="112"/>
        <v>364900</v>
      </c>
      <c r="AZ387" s="47">
        <f t="shared" si="112"/>
        <v>0</v>
      </c>
      <c r="BA387" s="53">
        <f t="shared" si="113"/>
        <v>1361700</v>
      </c>
      <c r="BB387" s="81">
        <f t="shared" si="108"/>
        <v>2776800</v>
      </c>
      <c r="BC387" s="58" t="s">
        <v>1825</v>
      </c>
    </row>
    <row r="388" spans="1:55" s="38" customFormat="1" ht="12.75" x14ac:dyDescent="0.2">
      <c r="A388" s="39">
        <f t="shared" si="109"/>
        <v>377</v>
      </c>
      <c r="B388" s="40" t="s">
        <v>1568</v>
      </c>
      <c r="C388" s="41" t="s">
        <v>1569</v>
      </c>
      <c r="D388" s="41" t="s">
        <v>56</v>
      </c>
      <c r="E388" s="41" t="s">
        <v>1855</v>
      </c>
      <c r="F388" s="41" t="s">
        <v>1476</v>
      </c>
      <c r="G388" s="41" t="s">
        <v>58</v>
      </c>
      <c r="H388" s="41" t="s">
        <v>59</v>
      </c>
      <c r="I388" s="41" t="s">
        <v>1501</v>
      </c>
      <c r="J388" s="41" t="s">
        <v>1478</v>
      </c>
      <c r="K388" s="41" t="s">
        <v>1570</v>
      </c>
      <c r="L388" s="41" t="s">
        <v>1571</v>
      </c>
      <c r="M388" s="41" t="s">
        <v>3</v>
      </c>
      <c r="N388" s="42" t="s">
        <v>51</v>
      </c>
      <c r="O388" s="41" t="s">
        <v>52</v>
      </c>
      <c r="P388" s="43">
        <v>169</v>
      </c>
      <c r="Q388" s="44">
        <f>VLOOKUP(B388,'[2]School Detailed Data'!A$11:CF$439,84,FALSE)</f>
        <v>169</v>
      </c>
      <c r="R388" s="45">
        <f>VLOOKUP(B388,'[2]School Detailed Data'!A$11:CF$440,84,FALSE)</f>
        <v>169</v>
      </c>
      <c r="S388" s="46">
        <v>169</v>
      </c>
      <c r="T388" s="47">
        <v>169</v>
      </c>
      <c r="U388" s="43">
        <v>6</v>
      </c>
      <c r="V388" s="44">
        <f>VLOOKUP(B388,'[2]School Detailed Data'!A$11:CJ$440,88,FALSE)</f>
        <v>32</v>
      </c>
      <c r="W388" s="45">
        <f>VLOOKUP(B388,'[2]Student Without BRN'!Z$2:AB$431,3,FALSE)</f>
        <v>6</v>
      </c>
      <c r="X388" s="46">
        <v>4</v>
      </c>
      <c r="Y388" s="47">
        <v>4</v>
      </c>
      <c r="Z388" s="43">
        <f t="shared" si="114"/>
        <v>163</v>
      </c>
      <c r="AA388" s="44">
        <f t="shared" si="114"/>
        <v>137</v>
      </c>
      <c r="AB388" s="45">
        <f t="shared" si="114"/>
        <v>163</v>
      </c>
      <c r="AC388" s="46">
        <f t="shared" si="114"/>
        <v>165</v>
      </c>
      <c r="AD388" s="47">
        <f t="shared" si="114"/>
        <v>165</v>
      </c>
      <c r="AE388" s="44">
        <f t="shared" si="100"/>
        <v>-26</v>
      </c>
      <c r="AF388" s="45">
        <f t="shared" si="111"/>
        <v>0</v>
      </c>
      <c r="AG388" s="46">
        <f t="shared" si="101"/>
        <v>2</v>
      </c>
      <c r="AH388" s="47">
        <f t="shared" si="101"/>
        <v>0</v>
      </c>
      <c r="AI388" s="48">
        <v>8900</v>
      </c>
      <c r="AJ388" s="48">
        <f t="shared" si="102"/>
        <v>1504100</v>
      </c>
      <c r="AK388" s="49">
        <f t="shared" si="115"/>
        <v>1450700</v>
      </c>
      <c r="AL388" s="49"/>
      <c r="AM388" s="49">
        <f>VLOOKUP(B388,'[3]Tranche 2 Actual 2024'!$B$12:$U$343,20,FALSE)</f>
        <v>715560</v>
      </c>
      <c r="AN388" s="49">
        <f t="shared" si="103"/>
        <v>735140</v>
      </c>
      <c r="AO388" s="50">
        <f t="shared" si="110"/>
        <v>-231400</v>
      </c>
      <c r="AP388" s="51">
        <f t="shared" si="104"/>
        <v>0</v>
      </c>
      <c r="AQ388" s="52">
        <f t="shared" si="105"/>
        <v>17800</v>
      </c>
      <c r="AR388" s="47">
        <f t="shared" si="106"/>
        <v>0</v>
      </c>
      <c r="AS388" s="53">
        <f t="shared" si="107"/>
        <v>35600</v>
      </c>
      <c r="AT388" s="49"/>
      <c r="AU388" s="49">
        <f t="shared" si="98"/>
        <v>735140</v>
      </c>
      <c r="AV388" s="54">
        <f t="shared" si="99"/>
        <v>735140</v>
      </c>
      <c r="AW388" s="55"/>
      <c r="AX388" s="56">
        <f t="shared" si="112"/>
        <v>0</v>
      </c>
      <c r="AY388" s="57">
        <f t="shared" si="112"/>
        <v>17800</v>
      </c>
      <c r="AZ388" s="47">
        <f t="shared" si="112"/>
        <v>0</v>
      </c>
      <c r="BA388" s="53">
        <f t="shared" si="113"/>
        <v>35600</v>
      </c>
      <c r="BB388" s="81">
        <f t="shared" si="108"/>
        <v>1504100</v>
      </c>
      <c r="BC388" s="58" t="s">
        <v>1825</v>
      </c>
    </row>
    <row r="389" spans="1:55" s="38" customFormat="1" ht="12.75" x14ac:dyDescent="0.2">
      <c r="A389" s="39">
        <f t="shared" si="109"/>
        <v>378</v>
      </c>
      <c r="B389" s="59" t="s">
        <v>1766</v>
      </c>
      <c r="C389" s="41" t="s">
        <v>1767</v>
      </c>
      <c r="D389" s="41" t="s">
        <v>43</v>
      </c>
      <c r="E389" s="41" t="s">
        <v>1855</v>
      </c>
      <c r="F389" s="41" t="s">
        <v>1476</v>
      </c>
      <c r="G389" s="41" t="s">
        <v>58</v>
      </c>
      <c r="H389" s="41" t="s">
        <v>59</v>
      </c>
      <c r="I389" s="41" t="s">
        <v>1768</v>
      </c>
      <c r="J389" s="41" t="s">
        <v>1478</v>
      </c>
      <c r="K389" s="41" t="s">
        <v>1769</v>
      </c>
      <c r="L389" s="41" t="s">
        <v>1770</v>
      </c>
      <c r="M389" s="41" t="s">
        <v>3</v>
      </c>
      <c r="N389" s="42" t="s">
        <v>51</v>
      </c>
      <c r="O389" s="41" t="s">
        <v>52</v>
      </c>
      <c r="P389" s="43">
        <v>138</v>
      </c>
      <c r="Q389" s="44">
        <f>VLOOKUP(B389,'[2]School Detailed Data'!A$11:CF$439,84,FALSE)</f>
        <v>138</v>
      </c>
      <c r="R389" s="45">
        <f>VLOOKUP(B389,'[2]School Detailed Data'!A$11:CF$440,84,FALSE)</f>
        <v>138</v>
      </c>
      <c r="S389" s="46">
        <v>138</v>
      </c>
      <c r="T389" s="47">
        <v>138</v>
      </c>
      <c r="U389" s="43">
        <v>17</v>
      </c>
      <c r="V389" s="44">
        <f>VLOOKUP(B389,'[2]School Detailed Data'!A$11:CJ$440,88,FALSE)</f>
        <v>22</v>
      </c>
      <c r="W389" s="45">
        <f>VLOOKUP(B389,'[2]Student Without BRN'!Z$2:AB$431,3,FALSE)</f>
        <v>17</v>
      </c>
      <c r="X389" s="46">
        <v>17</v>
      </c>
      <c r="Y389" s="47">
        <v>9</v>
      </c>
      <c r="Z389" s="43">
        <f t="shared" si="114"/>
        <v>121</v>
      </c>
      <c r="AA389" s="44">
        <f t="shared" si="114"/>
        <v>116</v>
      </c>
      <c r="AB389" s="45">
        <f t="shared" si="114"/>
        <v>121</v>
      </c>
      <c r="AC389" s="46">
        <f t="shared" si="114"/>
        <v>121</v>
      </c>
      <c r="AD389" s="47">
        <f t="shared" si="114"/>
        <v>129</v>
      </c>
      <c r="AE389" s="44">
        <f t="shared" si="100"/>
        <v>-5</v>
      </c>
      <c r="AF389" s="45">
        <f t="shared" si="111"/>
        <v>0</v>
      </c>
      <c r="AG389" s="46">
        <f t="shared" si="101"/>
        <v>0</v>
      </c>
      <c r="AH389" s="47">
        <f t="shared" si="101"/>
        <v>8</v>
      </c>
      <c r="AI389" s="48">
        <v>8900</v>
      </c>
      <c r="AJ389" s="48">
        <f t="shared" si="102"/>
        <v>1228200</v>
      </c>
      <c r="AK389" s="49">
        <f t="shared" si="115"/>
        <v>1076900</v>
      </c>
      <c r="AL389" s="49">
        <f>VLOOKUP(B389,'[3]Tranche 1 Actual 2024'!$B$12:$S$367,18,FALSE)</f>
        <v>347100</v>
      </c>
      <c r="AM389" s="49">
        <f>VLOOKUP(B389,'[3]Tranche 2 Actual 2024'!$B$12:$U$343,20,FALSE)</f>
        <v>347100</v>
      </c>
      <c r="AN389" s="49">
        <f t="shared" si="103"/>
        <v>382700</v>
      </c>
      <c r="AO389" s="50">
        <f t="shared" si="110"/>
        <v>-44500</v>
      </c>
      <c r="AP389" s="51">
        <f t="shared" si="104"/>
        <v>0</v>
      </c>
      <c r="AQ389" s="52">
        <f t="shared" si="105"/>
        <v>0</v>
      </c>
      <c r="AR389" s="47">
        <f t="shared" si="106"/>
        <v>71200</v>
      </c>
      <c r="AS389" s="53">
        <f t="shared" si="107"/>
        <v>80100</v>
      </c>
      <c r="AT389" s="49"/>
      <c r="AU389" s="49">
        <f t="shared" si="98"/>
        <v>382700</v>
      </c>
      <c r="AV389" s="54">
        <f t="shared" si="99"/>
        <v>382700</v>
      </c>
      <c r="AW389" s="55"/>
      <c r="AX389" s="56">
        <f t="shared" si="112"/>
        <v>0</v>
      </c>
      <c r="AY389" s="57">
        <f t="shared" si="112"/>
        <v>0</v>
      </c>
      <c r="AZ389" s="47">
        <f t="shared" si="112"/>
        <v>71200</v>
      </c>
      <c r="BA389" s="53">
        <f t="shared" si="113"/>
        <v>80100</v>
      </c>
      <c r="BB389" s="81">
        <f t="shared" si="108"/>
        <v>1228200</v>
      </c>
      <c r="BC389" s="58" t="s">
        <v>1825</v>
      </c>
    </row>
    <row r="390" spans="1:55" s="38" customFormat="1" ht="12.75" x14ac:dyDescent="0.2">
      <c r="A390" s="39">
        <f t="shared" si="109"/>
        <v>379</v>
      </c>
      <c r="B390" s="59" t="s">
        <v>1576</v>
      </c>
      <c r="C390" s="41" t="s">
        <v>1577</v>
      </c>
      <c r="D390" s="41" t="s">
        <v>43</v>
      </c>
      <c r="E390" s="41" t="s">
        <v>1855</v>
      </c>
      <c r="F390" s="41" t="s">
        <v>1476</v>
      </c>
      <c r="G390" s="41" t="s">
        <v>58</v>
      </c>
      <c r="H390" s="41" t="s">
        <v>59</v>
      </c>
      <c r="I390" s="41" t="s">
        <v>1501</v>
      </c>
      <c r="J390" s="41" t="s">
        <v>1478</v>
      </c>
      <c r="K390" s="41" t="s">
        <v>1578</v>
      </c>
      <c r="L390" s="41" t="s">
        <v>1579</v>
      </c>
      <c r="M390" s="41" t="s">
        <v>3</v>
      </c>
      <c r="N390" s="42" t="s">
        <v>51</v>
      </c>
      <c r="O390" s="41" t="s">
        <v>52</v>
      </c>
      <c r="P390" s="43">
        <v>126</v>
      </c>
      <c r="Q390" s="44">
        <v>126</v>
      </c>
      <c r="R390" s="45">
        <f>VLOOKUP(B390,'[2]School Detailed Data'!A$11:CF$440,84,FALSE)</f>
        <v>126</v>
      </c>
      <c r="S390" s="46">
        <v>126</v>
      </c>
      <c r="T390" s="47">
        <v>126</v>
      </c>
      <c r="U390" s="43">
        <v>126</v>
      </c>
      <c r="V390" s="44">
        <f>VLOOKUP(B390,'[2]School Detailed Data'!A$11:CJ$440,88,FALSE)</f>
        <v>126</v>
      </c>
      <c r="W390" s="45">
        <f>VLOOKUP(B390,'[2]Student Without BRN'!Z$2:AB$431,3,FALSE)</f>
        <v>123</v>
      </c>
      <c r="X390" s="46">
        <v>123</v>
      </c>
      <c r="Y390" s="47">
        <v>123</v>
      </c>
      <c r="Z390" s="43">
        <f t="shared" si="114"/>
        <v>0</v>
      </c>
      <c r="AA390" s="44">
        <f t="shared" si="114"/>
        <v>0</v>
      </c>
      <c r="AB390" s="45">
        <f t="shared" si="114"/>
        <v>3</v>
      </c>
      <c r="AC390" s="46">
        <f t="shared" si="114"/>
        <v>3</v>
      </c>
      <c r="AD390" s="47">
        <f t="shared" si="114"/>
        <v>3</v>
      </c>
      <c r="AE390" s="44">
        <f t="shared" si="100"/>
        <v>0</v>
      </c>
      <c r="AF390" s="45">
        <f t="shared" si="111"/>
        <v>3</v>
      </c>
      <c r="AG390" s="46">
        <f t="shared" si="101"/>
        <v>0</v>
      </c>
      <c r="AH390" s="47">
        <f t="shared" si="101"/>
        <v>0</v>
      </c>
      <c r="AI390" s="48">
        <v>8900</v>
      </c>
      <c r="AJ390" s="48">
        <f t="shared" si="102"/>
        <v>1121400</v>
      </c>
      <c r="AK390" s="49">
        <f t="shared" si="115"/>
        <v>0</v>
      </c>
      <c r="AL390" s="49">
        <f>VLOOKUP(B390,'[3]Tranche 1 Actual 2024'!$B$12:$S$367,18,FALSE)</f>
        <v>483270</v>
      </c>
      <c r="AM390" s="49"/>
      <c r="AN390" s="49">
        <f t="shared" si="103"/>
        <v>-483270</v>
      </c>
      <c r="AO390" s="50">
        <f t="shared" si="110"/>
        <v>0</v>
      </c>
      <c r="AP390" s="51">
        <f t="shared" si="104"/>
        <v>26700</v>
      </c>
      <c r="AQ390" s="52">
        <f t="shared" si="105"/>
        <v>0</v>
      </c>
      <c r="AR390" s="47">
        <f t="shared" si="106"/>
        <v>0</v>
      </c>
      <c r="AS390" s="53">
        <f t="shared" si="107"/>
        <v>611430</v>
      </c>
      <c r="AT390" s="49"/>
      <c r="AU390" s="49">
        <f t="shared" si="98"/>
        <v>-483270</v>
      </c>
      <c r="AV390" s="54">
        <f t="shared" si="99"/>
        <v>0</v>
      </c>
      <c r="AW390" s="55"/>
      <c r="AX390" s="56">
        <f t="shared" si="112"/>
        <v>26700</v>
      </c>
      <c r="AY390" s="57">
        <f t="shared" si="112"/>
        <v>0</v>
      </c>
      <c r="AZ390" s="47">
        <f t="shared" si="112"/>
        <v>0</v>
      </c>
      <c r="BA390" s="53">
        <f t="shared" si="113"/>
        <v>611430</v>
      </c>
      <c r="BB390" s="81">
        <f t="shared" si="108"/>
        <v>1121400</v>
      </c>
      <c r="BC390" s="58" t="s">
        <v>1829</v>
      </c>
    </row>
    <row r="391" spans="1:55" s="38" customFormat="1" ht="12.75" x14ac:dyDescent="0.2">
      <c r="A391" s="39">
        <f t="shared" si="109"/>
        <v>380</v>
      </c>
      <c r="B391" s="59" t="s">
        <v>1580</v>
      </c>
      <c r="C391" s="41" t="s">
        <v>1581</v>
      </c>
      <c r="D391" s="41" t="s">
        <v>56</v>
      </c>
      <c r="E391" s="41" t="s">
        <v>1833</v>
      </c>
      <c r="F391" s="41" t="s">
        <v>179</v>
      </c>
      <c r="G391" s="41" t="s">
        <v>45</v>
      </c>
      <c r="H391" s="41" t="s">
        <v>46</v>
      </c>
      <c r="I391" s="41" t="s">
        <v>1501</v>
      </c>
      <c r="J391" s="41" t="s">
        <v>1478</v>
      </c>
      <c r="K391" s="41" t="s">
        <v>1582</v>
      </c>
      <c r="L391" s="41" t="s">
        <v>1583</v>
      </c>
      <c r="M391" s="41" t="s">
        <v>3</v>
      </c>
      <c r="N391" s="42" t="s">
        <v>51</v>
      </c>
      <c r="O391" s="41" t="s">
        <v>52</v>
      </c>
      <c r="P391" s="43">
        <v>145</v>
      </c>
      <c r="Q391" s="44">
        <v>145</v>
      </c>
      <c r="R391" s="45">
        <f>VLOOKUP(B391,'[2]School Detailed Data'!A$11:CF$440,84,FALSE)</f>
        <v>144</v>
      </c>
      <c r="S391" s="46">
        <v>144</v>
      </c>
      <c r="T391" s="47">
        <v>144</v>
      </c>
      <c r="U391" s="43">
        <v>138</v>
      </c>
      <c r="V391" s="44">
        <f>VLOOKUP(B391,'[3]PS T3 1st New BRN'!$B$12:$S$104,18,FALSE)</f>
        <v>0</v>
      </c>
      <c r="W391" s="45">
        <f>VLOOKUP(B391,'[2]Student Without BRN'!Z$2:AB$431,3,FALSE)</f>
        <v>0</v>
      </c>
      <c r="X391" s="46">
        <v>0</v>
      </c>
      <c r="Y391" s="47">
        <v>0</v>
      </c>
      <c r="Z391" s="43">
        <f t="shared" si="114"/>
        <v>7</v>
      </c>
      <c r="AA391" s="44">
        <f t="shared" si="114"/>
        <v>145</v>
      </c>
      <c r="AB391" s="45">
        <f t="shared" si="114"/>
        <v>144</v>
      </c>
      <c r="AC391" s="46">
        <f t="shared" si="114"/>
        <v>144</v>
      </c>
      <c r="AD391" s="47">
        <f t="shared" si="114"/>
        <v>144</v>
      </c>
      <c r="AE391" s="44">
        <f t="shared" si="100"/>
        <v>138</v>
      </c>
      <c r="AF391" s="45">
        <f>AB391-AA391</f>
        <v>-1</v>
      </c>
      <c r="AG391" s="46">
        <f t="shared" si="101"/>
        <v>0</v>
      </c>
      <c r="AH391" s="47">
        <f t="shared" si="101"/>
        <v>0</v>
      </c>
      <c r="AI391" s="48">
        <v>8900</v>
      </c>
      <c r="AJ391" s="48">
        <f t="shared" si="102"/>
        <v>1281600</v>
      </c>
      <c r="AK391" s="49">
        <f t="shared" si="115"/>
        <v>62300</v>
      </c>
      <c r="AL391" s="49">
        <f>VLOOKUP(B391,'[3]Tranche 1 Actual 2024'!$B$12:$S$367,18,FALSE)</f>
        <v>392490</v>
      </c>
      <c r="AM391" s="49">
        <f>VLOOKUP(B391,'[3]Tranche 2 Actual 2024'!$B$12:$U$343,20,FALSE)</f>
        <v>392490</v>
      </c>
      <c r="AN391" s="49">
        <f t="shared" si="103"/>
        <v>-722680</v>
      </c>
      <c r="AO391" s="50">
        <f t="shared" si="110"/>
        <v>1228200</v>
      </c>
      <c r="AP391" s="51">
        <f t="shared" si="104"/>
        <v>-8900</v>
      </c>
      <c r="AQ391" s="52">
        <f t="shared" si="105"/>
        <v>0</v>
      </c>
      <c r="AR391" s="47">
        <f t="shared" si="106"/>
        <v>0</v>
      </c>
      <c r="AS391" s="60">
        <f t="shared" si="107"/>
        <v>-8900</v>
      </c>
      <c r="AT391" s="49"/>
      <c r="AU391" s="49">
        <f t="shared" si="98"/>
        <v>-722680</v>
      </c>
      <c r="AV391" s="54">
        <f t="shared" si="99"/>
        <v>0</v>
      </c>
      <c r="AW391" s="55">
        <f>AN391+AO391</f>
        <v>505520</v>
      </c>
      <c r="AX391" s="56">
        <f t="shared" si="112"/>
        <v>0</v>
      </c>
      <c r="AY391" s="57">
        <f t="shared" si="112"/>
        <v>0</v>
      </c>
      <c r="AZ391" s="47">
        <f t="shared" si="112"/>
        <v>0</v>
      </c>
      <c r="BA391" s="53">
        <f t="shared" si="113"/>
        <v>0</v>
      </c>
      <c r="BB391" s="81">
        <f t="shared" si="108"/>
        <v>1290500</v>
      </c>
      <c r="BC391" s="58" t="s">
        <v>1825</v>
      </c>
    </row>
    <row r="392" spans="1:55" s="38" customFormat="1" ht="12.75" x14ac:dyDescent="0.2">
      <c r="A392" s="39">
        <f t="shared" si="109"/>
        <v>381</v>
      </c>
      <c r="B392" s="40" t="s">
        <v>1584</v>
      </c>
      <c r="C392" s="41" t="s">
        <v>1585</v>
      </c>
      <c r="D392" s="41" t="s">
        <v>43</v>
      </c>
      <c r="E392" s="41" t="s">
        <v>1855</v>
      </c>
      <c r="F392" s="41" t="s">
        <v>1476</v>
      </c>
      <c r="G392" s="41" t="s">
        <v>58</v>
      </c>
      <c r="H392" s="41" t="s">
        <v>59</v>
      </c>
      <c r="I392" s="41" t="s">
        <v>1501</v>
      </c>
      <c r="J392" s="41" t="s">
        <v>1478</v>
      </c>
      <c r="K392" s="41" t="s">
        <v>1586</v>
      </c>
      <c r="L392" s="41" t="s">
        <v>1587</v>
      </c>
      <c r="M392" s="41" t="s">
        <v>3</v>
      </c>
      <c r="N392" s="42" t="s">
        <v>51</v>
      </c>
      <c r="O392" s="41" t="s">
        <v>52</v>
      </c>
      <c r="P392" s="43">
        <v>166</v>
      </c>
      <c r="Q392" s="44">
        <f>VLOOKUP(B392,'[2]School Detailed Data'!A$11:CF$439,84,FALSE)</f>
        <v>166</v>
      </c>
      <c r="R392" s="45">
        <f>VLOOKUP(B392,'[2]School Detailed Data'!A$11:CF$440,84,FALSE)</f>
        <v>166</v>
      </c>
      <c r="S392" s="46">
        <v>159</v>
      </c>
      <c r="T392" s="47">
        <v>159</v>
      </c>
      <c r="U392" s="43">
        <v>77</v>
      </c>
      <c r="V392" s="44">
        <f>VLOOKUP(B392,'[2]School Detailed Data'!A$11:CJ$440,88,FALSE)</f>
        <v>79</v>
      </c>
      <c r="W392" s="45">
        <f>VLOOKUP(B392,'[2]Student Without BRN'!Z$2:AB$431,3,FALSE)</f>
        <v>77</v>
      </c>
      <c r="X392" s="46">
        <v>2</v>
      </c>
      <c r="Y392" s="47">
        <v>0</v>
      </c>
      <c r="Z392" s="43">
        <f t="shared" si="114"/>
        <v>89</v>
      </c>
      <c r="AA392" s="44">
        <f t="shared" si="114"/>
        <v>87</v>
      </c>
      <c r="AB392" s="45">
        <f t="shared" si="114"/>
        <v>89</v>
      </c>
      <c r="AC392" s="46">
        <f t="shared" si="114"/>
        <v>157</v>
      </c>
      <c r="AD392" s="47">
        <f t="shared" si="114"/>
        <v>159</v>
      </c>
      <c r="AE392" s="44">
        <f t="shared" si="100"/>
        <v>-2</v>
      </c>
      <c r="AF392" s="45">
        <f t="shared" si="111"/>
        <v>0</v>
      </c>
      <c r="AG392" s="46">
        <f t="shared" si="101"/>
        <v>68</v>
      </c>
      <c r="AH392" s="47">
        <f t="shared" si="101"/>
        <v>2</v>
      </c>
      <c r="AI392" s="48">
        <v>8900</v>
      </c>
      <c r="AJ392" s="48">
        <f t="shared" si="102"/>
        <v>1415100</v>
      </c>
      <c r="AK392" s="49">
        <f t="shared" si="115"/>
        <v>792100</v>
      </c>
      <c r="AL392" s="49">
        <f>VLOOKUP(B392,'[3]Tranche 1 Actual 2024'!$B$12:$S$367,18,FALSE)</f>
        <v>480600</v>
      </c>
      <c r="AM392" s="49">
        <f>VLOOKUP(B392,'[3]Tranche 2 Actual 2024'!$B$12:$U$343,20,FALSE)</f>
        <v>480600</v>
      </c>
      <c r="AN392" s="49">
        <f t="shared" si="103"/>
        <v>-169100</v>
      </c>
      <c r="AO392" s="50">
        <f t="shared" si="110"/>
        <v>-17800</v>
      </c>
      <c r="AP392" s="51">
        <f t="shared" si="104"/>
        <v>0</v>
      </c>
      <c r="AQ392" s="52">
        <v>436100</v>
      </c>
      <c r="AR392" s="47">
        <f t="shared" si="106"/>
        <v>17800</v>
      </c>
      <c r="AS392" s="53">
        <f t="shared" si="107"/>
        <v>0</v>
      </c>
      <c r="AT392" s="49"/>
      <c r="AU392" s="49">
        <f t="shared" si="98"/>
        <v>-169100</v>
      </c>
      <c r="AV392" s="54">
        <f t="shared" si="99"/>
        <v>0</v>
      </c>
      <c r="AW392" s="55"/>
      <c r="AX392" s="56">
        <f t="shared" si="112"/>
        <v>0</v>
      </c>
      <c r="AY392" s="57">
        <f t="shared" si="112"/>
        <v>436100</v>
      </c>
      <c r="AZ392" s="47">
        <f t="shared" si="112"/>
        <v>17800</v>
      </c>
      <c r="BA392" s="53">
        <f t="shared" si="113"/>
        <v>0</v>
      </c>
      <c r="BB392" s="81">
        <f t="shared" si="108"/>
        <v>1415100</v>
      </c>
      <c r="BC392" s="58" t="s">
        <v>1825</v>
      </c>
    </row>
    <row r="393" spans="1:55" s="38" customFormat="1" ht="12.75" x14ac:dyDescent="0.2">
      <c r="A393" s="39">
        <f t="shared" si="109"/>
        <v>382</v>
      </c>
      <c r="B393" s="59" t="s">
        <v>1588</v>
      </c>
      <c r="C393" s="41" t="s">
        <v>1589</v>
      </c>
      <c r="D393" s="41" t="s">
        <v>43</v>
      </c>
      <c r="E393" s="41" t="s">
        <v>1836</v>
      </c>
      <c r="F393" s="41" t="s">
        <v>193</v>
      </c>
      <c r="G393" s="41" t="s">
        <v>45</v>
      </c>
      <c r="H393" s="41" t="s">
        <v>46</v>
      </c>
      <c r="I393" s="41" t="s">
        <v>1501</v>
      </c>
      <c r="J393" s="41" t="s">
        <v>1478</v>
      </c>
      <c r="K393" s="41" t="s">
        <v>1590</v>
      </c>
      <c r="L393" s="41" t="s">
        <v>1591</v>
      </c>
      <c r="M393" s="41" t="s">
        <v>3</v>
      </c>
      <c r="N393" s="42" t="s">
        <v>51</v>
      </c>
      <c r="O393" s="41" t="s">
        <v>52</v>
      </c>
      <c r="P393" s="43">
        <v>143</v>
      </c>
      <c r="Q393" s="44">
        <v>143</v>
      </c>
      <c r="R393" s="45">
        <f>VLOOKUP(B393,'[2]School Detailed Data'!A$11:CF$440,84,FALSE)</f>
        <v>143</v>
      </c>
      <c r="S393" s="46">
        <v>144</v>
      </c>
      <c r="T393" s="47">
        <v>144</v>
      </c>
      <c r="U393" s="43">
        <v>139</v>
      </c>
      <c r="V393" s="44">
        <f>VLOOKUP(B393,'[2]School Detailed Data'!A$11:CJ$440,88,FALSE)</f>
        <v>140</v>
      </c>
      <c r="W393" s="45">
        <f>VLOOKUP(B393,'[2]Student Without BRN'!Z$2:AB$431,3,FALSE)</f>
        <v>131</v>
      </c>
      <c r="X393" s="46">
        <v>86</v>
      </c>
      <c r="Y393" s="47">
        <v>86</v>
      </c>
      <c r="Z393" s="43">
        <f t="shared" si="114"/>
        <v>4</v>
      </c>
      <c r="AA393" s="44">
        <f t="shared" si="114"/>
        <v>3</v>
      </c>
      <c r="AB393" s="45">
        <f t="shared" si="114"/>
        <v>12</v>
      </c>
      <c r="AC393" s="46">
        <f t="shared" si="114"/>
        <v>58</v>
      </c>
      <c r="AD393" s="47">
        <f t="shared" si="114"/>
        <v>58</v>
      </c>
      <c r="AE393" s="44">
        <f t="shared" si="100"/>
        <v>-1</v>
      </c>
      <c r="AF393" s="45">
        <f t="shared" si="111"/>
        <v>8</v>
      </c>
      <c r="AG393" s="46">
        <f t="shared" si="101"/>
        <v>46</v>
      </c>
      <c r="AH393" s="47">
        <f t="shared" si="101"/>
        <v>0</v>
      </c>
      <c r="AI393" s="48">
        <v>8900</v>
      </c>
      <c r="AJ393" s="48">
        <f t="shared" si="102"/>
        <v>1281600</v>
      </c>
      <c r="AK393" s="49">
        <f t="shared" si="115"/>
        <v>35600</v>
      </c>
      <c r="AL393" s="49">
        <f>VLOOKUP(B393,'[3]Tranche 1 Actual 2024'!$B$12:$S$367,18,FALSE)</f>
        <v>312390</v>
      </c>
      <c r="AM393" s="49">
        <f>VLOOKUP(B393,'[3]Tranche 2 Actual 2024'!$B$12:$U$343,20,FALSE)</f>
        <v>312390</v>
      </c>
      <c r="AN393" s="49">
        <f t="shared" si="103"/>
        <v>-589180</v>
      </c>
      <c r="AO393" s="50">
        <f t="shared" si="110"/>
        <v>-8900</v>
      </c>
      <c r="AP393" s="51">
        <f t="shared" si="104"/>
        <v>71200</v>
      </c>
      <c r="AQ393" s="52">
        <v>0</v>
      </c>
      <c r="AR393" s="47">
        <f t="shared" si="106"/>
        <v>0</v>
      </c>
      <c r="AS393" s="53">
        <f t="shared" si="107"/>
        <v>585620</v>
      </c>
      <c r="AT393" s="49"/>
      <c r="AU393" s="49">
        <f t="shared" si="98"/>
        <v>-589180</v>
      </c>
      <c r="AV393" s="54">
        <f t="shared" si="99"/>
        <v>0</v>
      </c>
      <c r="AW393" s="55"/>
      <c r="AX393" s="56">
        <f t="shared" si="112"/>
        <v>71200</v>
      </c>
      <c r="AY393" s="57">
        <f t="shared" si="112"/>
        <v>0</v>
      </c>
      <c r="AZ393" s="47">
        <f t="shared" si="112"/>
        <v>0</v>
      </c>
      <c r="BA393" s="53">
        <f t="shared" si="113"/>
        <v>585620</v>
      </c>
      <c r="BB393" s="81">
        <f t="shared" si="108"/>
        <v>1281600</v>
      </c>
      <c r="BC393" s="58" t="s">
        <v>1825</v>
      </c>
    </row>
    <row r="394" spans="1:55" s="38" customFormat="1" ht="12.75" x14ac:dyDescent="0.2">
      <c r="A394" s="39">
        <f t="shared" si="109"/>
        <v>383</v>
      </c>
      <c r="B394" s="59" t="s">
        <v>1592</v>
      </c>
      <c r="C394" s="41" t="s">
        <v>1593</v>
      </c>
      <c r="D394" s="41" t="s">
        <v>56</v>
      </c>
      <c r="E394" s="41" t="s">
        <v>1855</v>
      </c>
      <c r="F394" s="41" t="s">
        <v>1476</v>
      </c>
      <c r="G394" s="41" t="s">
        <v>58</v>
      </c>
      <c r="H394" s="41" t="s">
        <v>59</v>
      </c>
      <c r="I394" s="41" t="s">
        <v>1501</v>
      </c>
      <c r="J394" s="41" t="s">
        <v>1478</v>
      </c>
      <c r="K394" s="41" t="s">
        <v>1594</v>
      </c>
      <c r="L394" s="41" t="s">
        <v>1595</v>
      </c>
      <c r="M394" s="41" t="s">
        <v>3</v>
      </c>
      <c r="N394" s="42" t="s">
        <v>51</v>
      </c>
      <c r="O394" s="41" t="s">
        <v>52</v>
      </c>
      <c r="P394" s="43">
        <v>75</v>
      </c>
      <c r="Q394" s="44">
        <v>75</v>
      </c>
      <c r="R394" s="45">
        <f>VLOOKUP(B394,'[2]School Detailed Data'!A$11:CF$440,84,FALSE)</f>
        <v>75</v>
      </c>
      <c r="S394" s="46">
        <v>75</v>
      </c>
      <c r="T394" s="47">
        <v>75</v>
      </c>
      <c r="U394" s="43">
        <v>73</v>
      </c>
      <c r="V394" s="44">
        <f>VLOOKUP(B394,'[2]School Detailed Data'!A$11:CJ$440,88,FALSE)</f>
        <v>74</v>
      </c>
      <c r="W394" s="45">
        <f>VLOOKUP(B394,'[2]Student Without BRN'!Z$2:AB$431,3,FALSE)</f>
        <v>71</v>
      </c>
      <c r="X394" s="46">
        <v>71</v>
      </c>
      <c r="Y394" s="47">
        <v>71</v>
      </c>
      <c r="Z394" s="43">
        <f t="shared" si="114"/>
        <v>2</v>
      </c>
      <c r="AA394" s="44">
        <f t="shared" si="114"/>
        <v>1</v>
      </c>
      <c r="AB394" s="45">
        <f t="shared" si="114"/>
        <v>4</v>
      </c>
      <c r="AC394" s="46">
        <f t="shared" si="114"/>
        <v>4</v>
      </c>
      <c r="AD394" s="47">
        <f t="shared" si="114"/>
        <v>4</v>
      </c>
      <c r="AE394" s="44">
        <f t="shared" si="100"/>
        <v>-1</v>
      </c>
      <c r="AF394" s="45">
        <f t="shared" si="111"/>
        <v>2</v>
      </c>
      <c r="AG394" s="46">
        <f t="shared" si="101"/>
        <v>0</v>
      </c>
      <c r="AH394" s="47">
        <f t="shared" si="101"/>
        <v>0</v>
      </c>
      <c r="AI394" s="48">
        <v>8900</v>
      </c>
      <c r="AJ394" s="48">
        <f t="shared" si="102"/>
        <v>667500</v>
      </c>
      <c r="AK394" s="49">
        <f t="shared" si="115"/>
        <v>17800</v>
      </c>
      <c r="AL394" s="49">
        <f>VLOOKUP(B394,'[3]Tranche 1 Actual 2024'!$B$12:$S$367,18,FALSE)</f>
        <v>226950</v>
      </c>
      <c r="AM394" s="49">
        <f>VLOOKUP(B394,'[3]Tranche 2 Actual 2024'!$B$12:$U$343,20,FALSE)</f>
        <v>226950</v>
      </c>
      <c r="AN394" s="49">
        <f t="shared" si="103"/>
        <v>-436100</v>
      </c>
      <c r="AO394" s="50">
        <f t="shared" si="110"/>
        <v>-8900</v>
      </c>
      <c r="AP394" s="51">
        <f t="shared" si="104"/>
        <v>17800</v>
      </c>
      <c r="AQ394" s="52">
        <f t="shared" si="105"/>
        <v>0</v>
      </c>
      <c r="AR394" s="47">
        <f t="shared" si="106"/>
        <v>0</v>
      </c>
      <c r="AS394" s="53">
        <f t="shared" si="107"/>
        <v>195800</v>
      </c>
      <c r="AT394" s="49"/>
      <c r="AU394" s="49">
        <f t="shared" si="98"/>
        <v>-436100</v>
      </c>
      <c r="AV394" s="54">
        <f t="shared" si="99"/>
        <v>0</v>
      </c>
      <c r="AW394" s="55"/>
      <c r="AX394" s="56">
        <f t="shared" si="112"/>
        <v>17800</v>
      </c>
      <c r="AY394" s="57">
        <f t="shared" si="112"/>
        <v>0</v>
      </c>
      <c r="AZ394" s="47">
        <f t="shared" si="112"/>
        <v>0</v>
      </c>
      <c r="BA394" s="53">
        <f t="shared" si="113"/>
        <v>195800</v>
      </c>
      <c r="BB394" s="81">
        <f t="shared" si="108"/>
        <v>667500</v>
      </c>
      <c r="BC394" s="58" t="s">
        <v>1825</v>
      </c>
    </row>
    <row r="395" spans="1:55" s="38" customFormat="1" ht="12.75" x14ac:dyDescent="0.2">
      <c r="A395" s="39">
        <f t="shared" si="109"/>
        <v>384</v>
      </c>
      <c r="B395" s="40" t="s">
        <v>1596</v>
      </c>
      <c r="C395" s="41" t="s">
        <v>1597</v>
      </c>
      <c r="D395" s="41" t="s">
        <v>43</v>
      </c>
      <c r="E395" s="41" t="s">
        <v>1855</v>
      </c>
      <c r="F395" s="41" t="s">
        <v>1476</v>
      </c>
      <c r="G395" s="41" t="s">
        <v>58</v>
      </c>
      <c r="H395" s="41" t="s">
        <v>59</v>
      </c>
      <c r="I395" s="41" t="s">
        <v>1501</v>
      </c>
      <c r="J395" s="41" t="s">
        <v>1478</v>
      </c>
      <c r="K395" s="41" t="s">
        <v>1598</v>
      </c>
      <c r="L395" s="41" t="s">
        <v>1599</v>
      </c>
      <c r="M395" s="41" t="s">
        <v>3</v>
      </c>
      <c r="N395" s="42" t="s">
        <v>51</v>
      </c>
      <c r="O395" s="41" t="s">
        <v>52</v>
      </c>
      <c r="P395" s="43">
        <v>138</v>
      </c>
      <c r="Q395" s="44">
        <v>138</v>
      </c>
      <c r="R395" s="45">
        <f>VLOOKUP(B395,'[2]School Detailed Data'!A$11:CF$440,84,FALSE)</f>
        <v>138</v>
      </c>
      <c r="S395" s="46">
        <v>139</v>
      </c>
      <c r="T395" s="47">
        <v>139</v>
      </c>
      <c r="U395" s="43">
        <v>112</v>
      </c>
      <c r="V395" s="44">
        <f>VLOOKUP(B395,'[2]School Detailed Data'!A$11:CJ$440,88,FALSE)</f>
        <v>115</v>
      </c>
      <c r="W395" s="45">
        <f>VLOOKUP(B395,'[2]Student Without BRN'!Z$2:AB$431,3,FALSE)</f>
        <v>107</v>
      </c>
      <c r="X395" s="46">
        <v>15</v>
      </c>
      <c r="Y395" s="47">
        <v>14</v>
      </c>
      <c r="Z395" s="43">
        <f t="shared" si="114"/>
        <v>26</v>
      </c>
      <c r="AA395" s="44">
        <f t="shared" si="114"/>
        <v>23</v>
      </c>
      <c r="AB395" s="45">
        <f t="shared" si="114"/>
        <v>31</v>
      </c>
      <c r="AC395" s="46">
        <f t="shared" si="114"/>
        <v>124</v>
      </c>
      <c r="AD395" s="47">
        <f t="shared" si="114"/>
        <v>125</v>
      </c>
      <c r="AE395" s="44">
        <f t="shared" si="100"/>
        <v>-3</v>
      </c>
      <c r="AF395" s="45">
        <f t="shared" si="111"/>
        <v>5</v>
      </c>
      <c r="AG395" s="46">
        <f t="shared" si="101"/>
        <v>93</v>
      </c>
      <c r="AH395" s="47">
        <f t="shared" si="101"/>
        <v>1</v>
      </c>
      <c r="AI395" s="48">
        <v>8900</v>
      </c>
      <c r="AJ395" s="48">
        <f t="shared" si="102"/>
        <v>1237100</v>
      </c>
      <c r="AK395" s="49">
        <f t="shared" si="115"/>
        <v>231400</v>
      </c>
      <c r="AL395" s="49">
        <f>VLOOKUP(B395,'[3]Tranche 1 Actual 2024'!$B$12:$S$367,18,FALSE)</f>
        <v>389820</v>
      </c>
      <c r="AM395" s="49">
        <f>VLOOKUP(B395,'[3]Tranche 2 Actual 2024'!$B$12:$U$343,20,FALSE)</f>
        <v>389820</v>
      </c>
      <c r="AN395" s="49">
        <f t="shared" si="103"/>
        <v>-548240</v>
      </c>
      <c r="AO395" s="50">
        <f t="shared" si="110"/>
        <v>-26700</v>
      </c>
      <c r="AP395" s="51">
        <f t="shared" si="104"/>
        <v>44500</v>
      </c>
      <c r="AQ395" s="52">
        <v>279460</v>
      </c>
      <c r="AR395" s="47">
        <f t="shared" si="106"/>
        <v>8900</v>
      </c>
      <c r="AS395" s="53">
        <f t="shared" si="107"/>
        <v>124600</v>
      </c>
      <c r="AT395" s="49"/>
      <c r="AU395" s="49">
        <f t="shared" si="98"/>
        <v>-548240</v>
      </c>
      <c r="AV395" s="54">
        <f t="shared" si="99"/>
        <v>0</v>
      </c>
      <c r="AW395" s="55"/>
      <c r="AX395" s="56">
        <f t="shared" si="112"/>
        <v>44500</v>
      </c>
      <c r="AY395" s="57">
        <f t="shared" si="112"/>
        <v>279460</v>
      </c>
      <c r="AZ395" s="47">
        <f t="shared" si="112"/>
        <v>8900</v>
      </c>
      <c r="BA395" s="53">
        <f t="shared" si="113"/>
        <v>124600</v>
      </c>
      <c r="BB395" s="81">
        <f t="shared" si="108"/>
        <v>1237100</v>
      </c>
      <c r="BC395" s="58" t="s">
        <v>1825</v>
      </c>
    </row>
    <row r="396" spans="1:55" s="38" customFormat="1" ht="12.75" x14ac:dyDescent="0.2">
      <c r="A396" s="39">
        <f t="shared" si="109"/>
        <v>385</v>
      </c>
      <c r="B396" s="59" t="s">
        <v>1600</v>
      </c>
      <c r="C396" s="41" t="s">
        <v>1601</v>
      </c>
      <c r="D396" s="41" t="s">
        <v>56</v>
      </c>
      <c r="E396" s="41" t="s">
        <v>1855</v>
      </c>
      <c r="F396" s="41" t="s">
        <v>1476</v>
      </c>
      <c r="G396" s="41" t="s">
        <v>58</v>
      </c>
      <c r="H396" s="41" t="s">
        <v>59</v>
      </c>
      <c r="I396" s="41" t="s">
        <v>1501</v>
      </c>
      <c r="J396" s="41" t="s">
        <v>1478</v>
      </c>
      <c r="K396" s="41" t="s">
        <v>1602</v>
      </c>
      <c r="L396" s="41" t="s">
        <v>1603</v>
      </c>
      <c r="M396" s="41" t="s">
        <v>3</v>
      </c>
      <c r="N396" s="42" t="s">
        <v>51</v>
      </c>
      <c r="O396" s="41" t="s">
        <v>52</v>
      </c>
      <c r="P396" s="43">
        <v>84</v>
      </c>
      <c r="Q396" s="44">
        <v>84</v>
      </c>
      <c r="R396" s="45">
        <f>VLOOKUP(B396,'[2]School Detailed Data'!A$11:CF$440,84,FALSE)</f>
        <v>84</v>
      </c>
      <c r="S396" s="46">
        <v>84</v>
      </c>
      <c r="T396" s="47">
        <v>84</v>
      </c>
      <c r="U396" s="43">
        <v>84</v>
      </c>
      <c r="V396" s="44">
        <f>VLOOKUP(B396,'[2]School Detailed Data'!A$11:CJ$440,88,FALSE)</f>
        <v>84</v>
      </c>
      <c r="W396" s="45">
        <f>VLOOKUP(B396,'[2]Student Without BRN'!Z$2:AB$431,3,FALSE)</f>
        <v>77</v>
      </c>
      <c r="X396" s="46">
        <v>77</v>
      </c>
      <c r="Y396" s="47">
        <v>77</v>
      </c>
      <c r="Z396" s="43">
        <f t="shared" si="114"/>
        <v>0</v>
      </c>
      <c r="AA396" s="44">
        <f t="shared" si="114"/>
        <v>0</v>
      </c>
      <c r="AB396" s="45">
        <f t="shared" si="114"/>
        <v>7</v>
      </c>
      <c r="AC396" s="46">
        <f t="shared" si="114"/>
        <v>7</v>
      </c>
      <c r="AD396" s="47">
        <f t="shared" si="114"/>
        <v>7</v>
      </c>
      <c r="AE396" s="44">
        <f t="shared" si="100"/>
        <v>0</v>
      </c>
      <c r="AF396" s="45">
        <f t="shared" si="111"/>
        <v>7</v>
      </c>
      <c r="AG396" s="46">
        <f t="shared" si="101"/>
        <v>0</v>
      </c>
      <c r="AH396" s="47">
        <f t="shared" si="101"/>
        <v>0</v>
      </c>
      <c r="AI396" s="48">
        <v>8900</v>
      </c>
      <c r="AJ396" s="48">
        <f t="shared" si="102"/>
        <v>747600</v>
      </c>
      <c r="AK396" s="49">
        <f t="shared" si="115"/>
        <v>0</v>
      </c>
      <c r="AL396" s="49">
        <f>VLOOKUP(B396,'[3]Tranche 1 Actual 2024'!$B$12:$S$367,18,FALSE)</f>
        <v>181560</v>
      </c>
      <c r="AM396" s="49"/>
      <c r="AN396" s="49">
        <f t="shared" si="103"/>
        <v>-181560</v>
      </c>
      <c r="AO396" s="50">
        <f t="shared" si="110"/>
        <v>0</v>
      </c>
      <c r="AP396" s="51">
        <f t="shared" si="104"/>
        <v>62300</v>
      </c>
      <c r="AQ396" s="52">
        <f t="shared" si="105"/>
        <v>0</v>
      </c>
      <c r="AR396" s="47">
        <f t="shared" si="106"/>
        <v>0</v>
      </c>
      <c r="AS396" s="53">
        <f t="shared" si="107"/>
        <v>503740</v>
      </c>
      <c r="AT396" s="49"/>
      <c r="AU396" s="49">
        <f t="shared" ref="AU396:AU441" si="116">AK396-AL396-AM396-AT396</f>
        <v>-181560</v>
      </c>
      <c r="AV396" s="54">
        <f t="shared" ref="AV396:AV441" si="117">IF(AU396&gt;=0,AU396,0)</f>
        <v>0</v>
      </c>
      <c r="AW396" s="55"/>
      <c r="AX396" s="56">
        <f t="shared" si="112"/>
        <v>62300</v>
      </c>
      <c r="AY396" s="57">
        <f t="shared" si="112"/>
        <v>0</v>
      </c>
      <c r="AZ396" s="47">
        <f t="shared" si="112"/>
        <v>0</v>
      </c>
      <c r="BA396" s="53">
        <f t="shared" si="113"/>
        <v>503740</v>
      </c>
      <c r="BB396" s="81">
        <f t="shared" si="108"/>
        <v>747600</v>
      </c>
      <c r="BC396" s="58" t="s">
        <v>1829</v>
      </c>
    </row>
    <row r="397" spans="1:55" s="38" customFormat="1" ht="12.75" x14ac:dyDescent="0.2">
      <c r="A397" s="39">
        <f t="shared" si="109"/>
        <v>386</v>
      </c>
      <c r="B397" s="40" t="s">
        <v>1604</v>
      </c>
      <c r="C397" s="41" t="s">
        <v>1605</v>
      </c>
      <c r="D397" s="41" t="s">
        <v>56</v>
      </c>
      <c r="E397" s="41" t="s">
        <v>1855</v>
      </c>
      <c r="F397" s="41" t="s">
        <v>1476</v>
      </c>
      <c r="G397" s="41" t="s">
        <v>58</v>
      </c>
      <c r="H397" s="41" t="s">
        <v>59</v>
      </c>
      <c r="I397" s="41" t="s">
        <v>1501</v>
      </c>
      <c r="J397" s="41" t="s">
        <v>1478</v>
      </c>
      <c r="K397" s="41" t="s">
        <v>1606</v>
      </c>
      <c r="L397" s="41" t="s">
        <v>1607</v>
      </c>
      <c r="M397" s="41" t="s">
        <v>3</v>
      </c>
      <c r="N397" s="42" t="s">
        <v>51</v>
      </c>
      <c r="O397" s="41" t="s">
        <v>52</v>
      </c>
      <c r="P397" s="43">
        <v>72</v>
      </c>
      <c r="Q397" s="44">
        <v>72</v>
      </c>
      <c r="R397" s="45">
        <f>VLOOKUP(B397,'[2]School Detailed Data'!A$11:CF$440,84,FALSE)</f>
        <v>72</v>
      </c>
      <c r="S397" s="46">
        <v>72</v>
      </c>
      <c r="T397" s="47">
        <v>72</v>
      </c>
      <c r="U397" s="43">
        <v>68</v>
      </c>
      <c r="V397" s="44">
        <f>VLOOKUP(B397,'[2]School Detailed Data'!A$11:CJ$440,88,FALSE)</f>
        <v>68</v>
      </c>
      <c r="W397" s="45">
        <f>VLOOKUP(B397,'[2]Student Without BRN'!Z$2:AB$431,3,FALSE)</f>
        <v>66</v>
      </c>
      <c r="X397" s="46">
        <v>31</v>
      </c>
      <c r="Y397" s="47">
        <v>28</v>
      </c>
      <c r="Z397" s="43">
        <f t="shared" si="114"/>
        <v>4</v>
      </c>
      <c r="AA397" s="44">
        <f t="shared" si="114"/>
        <v>4</v>
      </c>
      <c r="AB397" s="45">
        <f t="shared" si="114"/>
        <v>6</v>
      </c>
      <c r="AC397" s="46">
        <f t="shared" si="114"/>
        <v>41</v>
      </c>
      <c r="AD397" s="47">
        <f t="shared" si="114"/>
        <v>44</v>
      </c>
      <c r="AE397" s="44">
        <f t="shared" ref="AE397:AE441" si="118">AA397-Z397</f>
        <v>0</v>
      </c>
      <c r="AF397" s="45">
        <f t="shared" si="111"/>
        <v>2</v>
      </c>
      <c r="AG397" s="46">
        <f t="shared" ref="AG397:AH441" si="119">AC397-AB397</f>
        <v>35</v>
      </c>
      <c r="AH397" s="47">
        <f t="shared" si="119"/>
        <v>3</v>
      </c>
      <c r="AI397" s="48">
        <v>8900</v>
      </c>
      <c r="AJ397" s="48">
        <f t="shared" ref="AJ397:AJ441" si="120">T397*AI397</f>
        <v>640800</v>
      </c>
      <c r="AK397" s="49">
        <f t="shared" si="115"/>
        <v>35600</v>
      </c>
      <c r="AL397" s="49">
        <f>VLOOKUP(B397,'[3]Tranche 1 Actual 2024'!$B$12:$S$367,18,FALSE)</f>
        <v>162870</v>
      </c>
      <c r="AM397" s="49">
        <f>VLOOKUP(B397,'[3]Tranche 2 Actual 2024'!$B$12:$U$343,20,FALSE)</f>
        <v>162870</v>
      </c>
      <c r="AN397" s="49">
        <f t="shared" ref="AN397:AN441" si="121">AK397-AL397-AM397</f>
        <v>-290140</v>
      </c>
      <c r="AO397" s="50">
        <f t="shared" si="110"/>
        <v>0</v>
      </c>
      <c r="AP397" s="51">
        <f t="shared" ref="AP397:AP441" si="122">AF397*AI397</f>
        <v>17800</v>
      </c>
      <c r="AQ397" s="52">
        <v>21360</v>
      </c>
      <c r="AR397" s="47">
        <f t="shared" ref="AR397:AR441" si="123">AH397*AI397</f>
        <v>26700</v>
      </c>
      <c r="AS397" s="53">
        <f t="shared" ref="AS397:AS441" si="124">AJ397-AL397-AM397-AV397-AW397-AX397-AY397-AZ397</f>
        <v>249200</v>
      </c>
      <c r="AT397" s="49"/>
      <c r="AU397" s="49">
        <f t="shared" si="116"/>
        <v>-290140</v>
      </c>
      <c r="AV397" s="54">
        <f t="shared" si="117"/>
        <v>0</v>
      </c>
      <c r="AW397" s="55"/>
      <c r="AX397" s="56">
        <f t="shared" si="112"/>
        <v>17800</v>
      </c>
      <c r="AY397" s="57">
        <f t="shared" si="112"/>
        <v>21360</v>
      </c>
      <c r="AZ397" s="47">
        <f t="shared" si="112"/>
        <v>26700</v>
      </c>
      <c r="BA397" s="53">
        <f t="shared" si="113"/>
        <v>249200</v>
      </c>
      <c r="BB397" s="81">
        <f t="shared" ref="BB397:BB441" si="125">AL397+AM397+AV397+AW397+AX397+AY397+AZ397+BA397</f>
        <v>640800</v>
      </c>
      <c r="BC397" s="58" t="s">
        <v>1825</v>
      </c>
    </row>
    <row r="398" spans="1:55" s="38" customFormat="1" ht="12.75" x14ac:dyDescent="0.2">
      <c r="A398" s="39">
        <f t="shared" ref="A398:A441" si="126">A397+1</f>
        <v>387</v>
      </c>
      <c r="B398" s="59" t="s">
        <v>1608</v>
      </c>
      <c r="C398" s="41" t="s">
        <v>1609</v>
      </c>
      <c r="D398" s="41" t="s">
        <v>56</v>
      </c>
      <c r="E398" s="41" t="s">
        <v>1833</v>
      </c>
      <c r="F398" s="41" t="s">
        <v>179</v>
      </c>
      <c r="G398" s="41" t="s">
        <v>45</v>
      </c>
      <c r="H398" s="41" t="s">
        <v>46</v>
      </c>
      <c r="I398" s="41" t="s">
        <v>1501</v>
      </c>
      <c r="J398" s="41" t="s">
        <v>1478</v>
      </c>
      <c r="K398" s="41" t="s">
        <v>1610</v>
      </c>
      <c r="L398" s="41" t="s">
        <v>1611</v>
      </c>
      <c r="M398" s="41" t="s">
        <v>3</v>
      </c>
      <c r="N398" s="42" t="s">
        <v>51</v>
      </c>
      <c r="O398" s="41" t="s">
        <v>52</v>
      </c>
      <c r="P398" s="43">
        <v>107</v>
      </c>
      <c r="Q398" s="44">
        <v>107</v>
      </c>
      <c r="R398" s="45">
        <f>VLOOKUP(B398,'[2]School Detailed Data'!A$11:CF$440,84,FALSE)</f>
        <v>107</v>
      </c>
      <c r="S398" s="46">
        <v>107</v>
      </c>
      <c r="T398" s="47">
        <v>107</v>
      </c>
      <c r="U398" s="43">
        <v>107</v>
      </c>
      <c r="V398" s="44">
        <f>VLOOKUP(B398,'[2]School Detailed Data'!A$11:CJ$440,88,FALSE)</f>
        <v>107</v>
      </c>
      <c r="W398" s="45">
        <f>VLOOKUP(B398,'[2]Student Without BRN'!Z$2:AB$431,3,FALSE)</f>
        <v>103</v>
      </c>
      <c r="X398" s="46">
        <v>103</v>
      </c>
      <c r="Y398" s="47">
        <v>103</v>
      </c>
      <c r="Z398" s="43">
        <f t="shared" si="114"/>
        <v>0</v>
      </c>
      <c r="AA398" s="44">
        <f t="shared" si="114"/>
        <v>0</v>
      </c>
      <c r="AB398" s="45">
        <f t="shared" si="114"/>
        <v>4</v>
      </c>
      <c r="AC398" s="46">
        <f t="shared" si="114"/>
        <v>4</v>
      </c>
      <c r="AD398" s="47">
        <f t="shared" si="114"/>
        <v>4</v>
      </c>
      <c r="AE398" s="44">
        <f t="shared" si="118"/>
        <v>0</v>
      </c>
      <c r="AF398" s="45">
        <f t="shared" si="111"/>
        <v>4</v>
      </c>
      <c r="AG398" s="46">
        <f t="shared" si="119"/>
        <v>0</v>
      </c>
      <c r="AH398" s="47">
        <f t="shared" si="119"/>
        <v>0</v>
      </c>
      <c r="AI398" s="48">
        <v>8900</v>
      </c>
      <c r="AJ398" s="48">
        <f t="shared" si="120"/>
        <v>952300</v>
      </c>
      <c r="AK398" s="49">
        <f t="shared" si="115"/>
        <v>0</v>
      </c>
      <c r="AL398" s="49">
        <f>VLOOKUP(B398,'[3]Tranche 1 Actual 2024'!$B$12:$S$367,18,FALSE)</f>
        <v>288360</v>
      </c>
      <c r="AM398" s="49"/>
      <c r="AN398" s="49">
        <f t="shared" si="121"/>
        <v>-288360</v>
      </c>
      <c r="AO398" s="50">
        <f t="shared" si="110"/>
        <v>0</v>
      </c>
      <c r="AP398" s="51">
        <f t="shared" si="122"/>
        <v>35600</v>
      </c>
      <c r="AQ398" s="52">
        <f t="shared" ref="AQ398:AQ441" si="127">AG398*AI398</f>
        <v>0</v>
      </c>
      <c r="AR398" s="47">
        <f t="shared" si="123"/>
        <v>0</v>
      </c>
      <c r="AS398" s="53">
        <f t="shared" si="124"/>
        <v>628340</v>
      </c>
      <c r="AT398" s="49"/>
      <c r="AU398" s="49">
        <f t="shared" si="116"/>
        <v>-288360</v>
      </c>
      <c r="AV398" s="54">
        <f t="shared" si="117"/>
        <v>0</v>
      </c>
      <c r="AW398" s="55"/>
      <c r="AX398" s="56">
        <f t="shared" si="112"/>
        <v>35600</v>
      </c>
      <c r="AY398" s="57">
        <f t="shared" si="112"/>
        <v>0</v>
      </c>
      <c r="AZ398" s="47">
        <f t="shared" si="112"/>
        <v>0</v>
      </c>
      <c r="BA398" s="53">
        <f t="shared" si="113"/>
        <v>628340</v>
      </c>
      <c r="BB398" s="81">
        <f t="shared" si="125"/>
        <v>952300</v>
      </c>
      <c r="BC398" s="58" t="s">
        <v>1829</v>
      </c>
    </row>
    <row r="399" spans="1:55" s="38" customFormat="1" ht="12.75" x14ac:dyDescent="0.2">
      <c r="A399" s="39">
        <f t="shared" si="126"/>
        <v>388</v>
      </c>
      <c r="B399" s="59" t="s">
        <v>1519</v>
      </c>
      <c r="C399" s="41" t="s">
        <v>1520</v>
      </c>
      <c r="D399" s="41" t="s">
        <v>43</v>
      </c>
      <c r="E399" s="41" t="s">
        <v>1855</v>
      </c>
      <c r="F399" s="41" t="s">
        <v>1476</v>
      </c>
      <c r="G399" s="41" t="s">
        <v>58</v>
      </c>
      <c r="H399" s="41" t="s">
        <v>59</v>
      </c>
      <c r="I399" s="41" t="s">
        <v>1501</v>
      </c>
      <c r="J399" s="41" t="s">
        <v>1478</v>
      </c>
      <c r="K399" s="41" t="s">
        <v>1521</v>
      </c>
      <c r="L399" s="41" t="s">
        <v>1522</v>
      </c>
      <c r="M399" s="41" t="s">
        <v>3</v>
      </c>
      <c r="N399" s="42" t="s">
        <v>51</v>
      </c>
      <c r="O399" s="41" t="s">
        <v>52</v>
      </c>
      <c r="P399" s="43">
        <v>233</v>
      </c>
      <c r="Q399" s="44">
        <v>233</v>
      </c>
      <c r="R399" s="45">
        <f>VLOOKUP(B399,'[2]School Detailed Data'!A$11:CF$440,84,FALSE)</f>
        <v>233</v>
      </c>
      <c r="S399" s="46">
        <v>233</v>
      </c>
      <c r="T399" s="47">
        <v>233</v>
      </c>
      <c r="U399" s="43">
        <v>163</v>
      </c>
      <c r="V399" s="44">
        <f>VLOOKUP(B399,'[2]School Detailed Data'!A$11:CJ$440,88,FALSE)</f>
        <v>170</v>
      </c>
      <c r="W399" s="45">
        <f>VLOOKUP(B399,'[2]Student Without BRN'!Z$2:AB$431,3,FALSE)</f>
        <v>154</v>
      </c>
      <c r="X399" s="46">
        <v>154</v>
      </c>
      <c r="Y399" s="47">
        <v>150</v>
      </c>
      <c r="Z399" s="43">
        <f t="shared" si="114"/>
        <v>70</v>
      </c>
      <c r="AA399" s="44">
        <f t="shared" si="114"/>
        <v>63</v>
      </c>
      <c r="AB399" s="45">
        <f t="shared" si="114"/>
        <v>79</v>
      </c>
      <c r="AC399" s="46">
        <f t="shared" si="114"/>
        <v>79</v>
      </c>
      <c r="AD399" s="47">
        <f t="shared" si="114"/>
        <v>83</v>
      </c>
      <c r="AE399" s="44">
        <f t="shared" si="118"/>
        <v>-7</v>
      </c>
      <c r="AF399" s="45">
        <f t="shared" si="111"/>
        <v>9</v>
      </c>
      <c r="AG399" s="46">
        <f t="shared" si="119"/>
        <v>0</v>
      </c>
      <c r="AH399" s="47">
        <f t="shared" si="119"/>
        <v>4</v>
      </c>
      <c r="AI399" s="48">
        <v>8900</v>
      </c>
      <c r="AJ399" s="48">
        <f t="shared" si="120"/>
        <v>2073700</v>
      </c>
      <c r="AK399" s="49">
        <f t="shared" si="115"/>
        <v>623000</v>
      </c>
      <c r="AL399" s="49">
        <f>VLOOKUP(B399,'[3]Tranche 1 Actual 2024'!$B$12:$S$367,18,FALSE)</f>
        <v>579390</v>
      </c>
      <c r="AM399" s="49">
        <f>VLOOKUP(B399,'[3]Tranche 2 Actual 2024'!$B$12:$U$343,20,FALSE)</f>
        <v>579390</v>
      </c>
      <c r="AN399" s="49">
        <f t="shared" si="121"/>
        <v>-535780</v>
      </c>
      <c r="AO399" s="50">
        <f t="shared" si="110"/>
        <v>-62300</v>
      </c>
      <c r="AP399" s="51">
        <f t="shared" si="122"/>
        <v>80100</v>
      </c>
      <c r="AQ399" s="52">
        <f t="shared" si="127"/>
        <v>0</v>
      </c>
      <c r="AR399" s="47">
        <f t="shared" si="123"/>
        <v>35600</v>
      </c>
      <c r="AS399" s="53">
        <f t="shared" si="124"/>
        <v>799220</v>
      </c>
      <c r="AT399" s="49"/>
      <c r="AU399" s="49">
        <f t="shared" si="116"/>
        <v>-535780</v>
      </c>
      <c r="AV399" s="54">
        <f t="shared" si="117"/>
        <v>0</v>
      </c>
      <c r="AW399" s="55"/>
      <c r="AX399" s="56">
        <f t="shared" si="112"/>
        <v>80100</v>
      </c>
      <c r="AY399" s="57">
        <f t="shared" si="112"/>
        <v>0</v>
      </c>
      <c r="AZ399" s="47">
        <f t="shared" si="112"/>
        <v>35600</v>
      </c>
      <c r="BA399" s="53">
        <f t="shared" si="113"/>
        <v>799220</v>
      </c>
      <c r="BB399" s="81">
        <f t="shared" si="125"/>
        <v>2073700</v>
      </c>
      <c r="BC399" s="58" t="s">
        <v>1825</v>
      </c>
    </row>
    <row r="400" spans="1:55" s="38" customFormat="1" ht="12.75" x14ac:dyDescent="0.2">
      <c r="A400" s="39">
        <f t="shared" si="126"/>
        <v>389</v>
      </c>
      <c r="B400" s="59" t="s">
        <v>1612</v>
      </c>
      <c r="C400" s="41" t="s">
        <v>1613</v>
      </c>
      <c r="D400" s="41" t="s">
        <v>56</v>
      </c>
      <c r="E400" s="41" t="s">
        <v>1833</v>
      </c>
      <c r="F400" s="41" t="s">
        <v>179</v>
      </c>
      <c r="G400" s="41" t="s">
        <v>45</v>
      </c>
      <c r="H400" s="41" t="s">
        <v>46</v>
      </c>
      <c r="I400" s="41" t="s">
        <v>1501</v>
      </c>
      <c r="J400" s="41" t="s">
        <v>1478</v>
      </c>
      <c r="K400" s="41" t="s">
        <v>1614</v>
      </c>
      <c r="L400" s="41" t="s">
        <v>1615</v>
      </c>
      <c r="M400" s="41" t="s">
        <v>3</v>
      </c>
      <c r="N400" s="42" t="s">
        <v>53</v>
      </c>
      <c r="O400" s="41" t="s">
        <v>52</v>
      </c>
      <c r="P400" s="43">
        <v>119</v>
      </c>
      <c r="Q400" s="44">
        <f>VLOOKUP(B400,'[2]School Detailed Data'!A$11:CF$439,84,FALSE)</f>
        <v>119</v>
      </c>
      <c r="R400" s="45">
        <f>VLOOKUP(B400,'[2]School Detailed Data'!A$11:CF$440,84,FALSE)</f>
        <v>119</v>
      </c>
      <c r="S400" s="46">
        <v>119</v>
      </c>
      <c r="T400" s="47">
        <v>119</v>
      </c>
      <c r="U400" s="43">
        <v>89</v>
      </c>
      <c r="V400" s="44">
        <f>VLOOKUP(B400,'[2]School Detailed Data'!A$11:CJ$440,88,FALSE)</f>
        <v>91</v>
      </c>
      <c r="W400" s="45">
        <f>VLOOKUP(B400,'[2]Student Without BRN'!Z$2:AB$431,3,FALSE)</f>
        <v>89</v>
      </c>
      <c r="X400" s="46">
        <v>82</v>
      </c>
      <c r="Y400" s="47">
        <v>82</v>
      </c>
      <c r="Z400" s="43">
        <f t="shared" si="114"/>
        <v>30</v>
      </c>
      <c r="AA400" s="44">
        <f t="shared" si="114"/>
        <v>28</v>
      </c>
      <c r="AB400" s="45">
        <f t="shared" si="114"/>
        <v>30</v>
      </c>
      <c r="AC400" s="46">
        <f t="shared" si="114"/>
        <v>37</v>
      </c>
      <c r="AD400" s="47">
        <f t="shared" si="114"/>
        <v>37</v>
      </c>
      <c r="AE400" s="44">
        <f t="shared" si="118"/>
        <v>-2</v>
      </c>
      <c r="AF400" s="45">
        <f t="shared" si="111"/>
        <v>0</v>
      </c>
      <c r="AG400" s="46">
        <f t="shared" si="119"/>
        <v>7</v>
      </c>
      <c r="AH400" s="47">
        <f t="shared" si="119"/>
        <v>0</v>
      </c>
      <c r="AI400" s="48">
        <v>8900</v>
      </c>
      <c r="AJ400" s="48">
        <f t="shared" si="120"/>
        <v>1059100</v>
      </c>
      <c r="AK400" s="49">
        <f t="shared" si="115"/>
        <v>267000</v>
      </c>
      <c r="AL400" s="49">
        <f>VLOOKUP(B400,'[3]Tranche 1 Actual 2024'!$B$12:$S$367,18,FALSE)</f>
        <v>389820</v>
      </c>
      <c r="AM400" s="49"/>
      <c r="AN400" s="49">
        <f t="shared" si="121"/>
        <v>-122820</v>
      </c>
      <c r="AO400" s="50">
        <f t="shared" ref="AO400:AO441" si="128">AE400*AI400</f>
        <v>-17800</v>
      </c>
      <c r="AP400" s="51">
        <f t="shared" si="122"/>
        <v>0</v>
      </c>
      <c r="AQ400" s="52">
        <v>0</v>
      </c>
      <c r="AR400" s="47">
        <f t="shared" si="123"/>
        <v>0</v>
      </c>
      <c r="AS400" s="53">
        <f t="shared" si="124"/>
        <v>669280</v>
      </c>
      <c r="AT400" s="49"/>
      <c r="AU400" s="49">
        <f t="shared" si="116"/>
        <v>-122820</v>
      </c>
      <c r="AV400" s="54">
        <f t="shared" si="117"/>
        <v>0</v>
      </c>
      <c r="AW400" s="55"/>
      <c r="AX400" s="56">
        <f t="shared" si="112"/>
        <v>0</v>
      </c>
      <c r="AY400" s="57">
        <f t="shared" si="112"/>
        <v>0</v>
      </c>
      <c r="AZ400" s="47">
        <f t="shared" si="112"/>
        <v>0</v>
      </c>
      <c r="BA400" s="53">
        <f t="shared" si="113"/>
        <v>669280</v>
      </c>
      <c r="BB400" s="81">
        <f t="shared" si="125"/>
        <v>1059100</v>
      </c>
      <c r="BC400" s="58" t="s">
        <v>1829</v>
      </c>
    </row>
    <row r="401" spans="1:55" s="38" customFormat="1" ht="12.75" x14ac:dyDescent="0.2">
      <c r="A401" s="39">
        <f t="shared" si="126"/>
        <v>390</v>
      </c>
      <c r="B401" s="40" t="s">
        <v>1616</v>
      </c>
      <c r="C401" s="41" t="s">
        <v>1617</v>
      </c>
      <c r="D401" s="41" t="s">
        <v>56</v>
      </c>
      <c r="E401" s="41" t="s">
        <v>1855</v>
      </c>
      <c r="F401" s="41" t="s">
        <v>1476</v>
      </c>
      <c r="G401" s="41" t="s">
        <v>58</v>
      </c>
      <c r="H401" s="41" t="s">
        <v>59</v>
      </c>
      <c r="I401" s="41" t="s">
        <v>1501</v>
      </c>
      <c r="J401" s="41" t="s">
        <v>1478</v>
      </c>
      <c r="K401" s="41" t="s">
        <v>1618</v>
      </c>
      <c r="L401" s="41" t="s">
        <v>1619</v>
      </c>
      <c r="M401" s="41" t="s">
        <v>3</v>
      </c>
      <c r="N401" s="42" t="s">
        <v>51</v>
      </c>
      <c r="O401" s="41" t="s">
        <v>52</v>
      </c>
      <c r="P401" s="43">
        <v>133</v>
      </c>
      <c r="Q401" s="44">
        <v>133</v>
      </c>
      <c r="R401" s="45">
        <f>VLOOKUP(B401,'[2]School Detailed Data'!A$11:CF$440,84,FALSE)</f>
        <v>133</v>
      </c>
      <c r="S401" s="46">
        <v>134</v>
      </c>
      <c r="T401" s="47">
        <v>134</v>
      </c>
      <c r="U401" s="43">
        <v>97</v>
      </c>
      <c r="V401" s="44">
        <f>VLOOKUP(B401,'[2]School Detailed Data'!A$11:CJ$440,88,FALSE)</f>
        <v>97</v>
      </c>
      <c r="W401" s="45">
        <f>VLOOKUP(B401,'[2]Student Without BRN'!Z$2:AB$431,3,FALSE)</f>
        <v>94</v>
      </c>
      <c r="X401" s="46">
        <v>57</v>
      </c>
      <c r="Y401" s="47">
        <v>48</v>
      </c>
      <c r="Z401" s="43">
        <f t="shared" si="114"/>
        <v>36</v>
      </c>
      <c r="AA401" s="44">
        <f t="shared" si="114"/>
        <v>36</v>
      </c>
      <c r="AB401" s="45">
        <f t="shared" si="114"/>
        <v>39</v>
      </c>
      <c r="AC401" s="46">
        <f t="shared" si="114"/>
        <v>77</v>
      </c>
      <c r="AD401" s="47">
        <f t="shared" si="114"/>
        <v>86</v>
      </c>
      <c r="AE401" s="44">
        <f t="shared" si="118"/>
        <v>0</v>
      </c>
      <c r="AF401" s="45">
        <f t="shared" si="111"/>
        <v>3</v>
      </c>
      <c r="AG401" s="46">
        <f t="shared" si="119"/>
        <v>38</v>
      </c>
      <c r="AH401" s="47">
        <f t="shared" si="119"/>
        <v>9</v>
      </c>
      <c r="AI401" s="48">
        <v>8900</v>
      </c>
      <c r="AJ401" s="48">
        <f t="shared" si="120"/>
        <v>1192600</v>
      </c>
      <c r="AK401" s="49">
        <f t="shared" si="115"/>
        <v>320400</v>
      </c>
      <c r="AL401" s="49">
        <f>VLOOKUP(B401,'[3]Tranche 1 Actual 2024'!$B$12:$S$367,18,FALSE)</f>
        <v>389820</v>
      </c>
      <c r="AM401" s="49">
        <f>VLOOKUP(B401,'[3]Tranche 2 Actual 2024'!$B$12:$U$343,20,FALSE)</f>
        <v>389820</v>
      </c>
      <c r="AN401" s="49">
        <f t="shared" si="121"/>
        <v>-459240</v>
      </c>
      <c r="AO401" s="50">
        <f t="shared" si="128"/>
        <v>0</v>
      </c>
      <c r="AP401" s="51">
        <f t="shared" si="122"/>
        <v>26700</v>
      </c>
      <c r="AQ401" s="52">
        <v>0</v>
      </c>
      <c r="AR401" s="47">
        <f t="shared" si="123"/>
        <v>80100</v>
      </c>
      <c r="AS401" s="53">
        <f t="shared" si="124"/>
        <v>306160</v>
      </c>
      <c r="AT401" s="49"/>
      <c r="AU401" s="49">
        <f t="shared" si="116"/>
        <v>-459240</v>
      </c>
      <c r="AV401" s="54">
        <f t="shared" si="117"/>
        <v>0</v>
      </c>
      <c r="AW401" s="55"/>
      <c r="AX401" s="56">
        <f t="shared" si="112"/>
        <v>26700</v>
      </c>
      <c r="AY401" s="57">
        <f t="shared" si="112"/>
        <v>0</v>
      </c>
      <c r="AZ401" s="47">
        <f t="shared" si="112"/>
        <v>80100</v>
      </c>
      <c r="BA401" s="53">
        <f t="shared" si="113"/>
        <v>306160</v>
      </c>
      <c r="BB401" s="81">
        <f t="shared" si="125"/>
        <v>1192600</v>
      </c>
      <c r="BC401" s="58" t="s">
        <v>1825</v>
      </c>
    </row>
    <row r="402" spans="1:55" s="38" customFormat="1" ht="12.75" x14ac:dyDescent="0.2">
      <c r="A402" s="39">
        <f t="shared" si="126"/>
        <v>391</v>
      </c>
      <c r="B402" s="59" t="s">
        <v>1620</v>
      </c>
      <c r="C402" s="41" t="s">
        <v>1621</v>
      </c>
      <c r="D402" s="41" t="s">
        <v>56</v>
      </c>
      <c r="E402" s="41" t="s">
        <v>1855</v>
      </c>
      <c r="F402" s="41" t="s">
        <v>1476</v>
      </c>
      <c r="G402" s="41" t="s">
        <v>58</v>
      </c>
      <c r="H402" s="41" t="s">
        <v>59</v>
      </c>
      <c r="I402" s="41" t="s">
        <v>1501</v>
      </c>
      <c r="J402" s="41" t="s">
        <v>1478</v>
      </c>
      <c r="K402" s="41" t="s">
        <v>1622</v>
      </c>
      <c r="L402" s="41" t="s">
        <v>1623</v>
      </c>
      <c r="M402" s="41" t="s">
        <v>3</v>
      </c>
      <c r="N402" s="42" t="s">
        <v>51</v>
      </c>
      <c r="O402" s="41" t="s">
        <v>52</v>
      </c>
      <c r="P402" s="43">
        <v>44</v>
      </c>
      <c r="Q402" s="44">
        <v>44</v>
      </c>
      <c r="R402" s="45">
        <f>VLOOKUP(B402,'[2]School Detailed Data'!A$11:CF$440,84,FALSE)</f>
        <v>44</v>
      </c>
      <c r="S402" s="46">
        <v>44</v>
      </c>
      <c r="T402" s="47">
        <v>44</v>
      </c>
      <c r="U402" s="43">
        <v>32</v>
      </c>
      <c r="V402" s="44">
        <f>VLOOKUP(B402,'[3]PS T3 1st New BRN'!$B$12:$S$104,18,FALSE)</f>
        <v>30</v>
      </c>
      <c r="W402" s="45">
        <f>VLOOKUP(B402,'[2]Student Without BRN'!Z$2:AB$431,3,FALSE)</f>
        <v>30</v>
      </c>
      <c r="X402" s="46">
        <v>30</v>
      </c>
      <c r="Y402" s="47">
        <v>30</v>
      </c>
      <c r="Z402" s="43">
        <f t="shared" si="114"/>
        <v>12</v>
      </c>
      <c r="AA402" s="44">
        <f t="shared" si="114"/>
        <v>14</v>
      </c>
      <c r="AB402" s="45">
        <f t="shared" si="114"/>
        <v>14</v>
      </c>
      <c r="AC402" s="46">
        <f t="shared" si="114"/>
        <v>14</v>
      </c>
      <c r="AD402" s="47">
        <f t="shared" si="114"/>
        <v>14</v>
      </c>
      <c r="AE402" s="44">
        <f t="shared" si="118"/>
        <v>2</v>
      </c>
      <c r="AF402" s="45">
        <f>AB402-AA402</f>
        <v>0</v>
      </c>
      <c r="AG402" s="46">
        <f t="shared" si="119"/>
        <v>0</v>
      </c>
      <c r="AH402" s="47">
        <f t="shared" si="119"/>
        <v>0</v>
      </c>
      <c r="AI402" s="48">
        <v>8900</v>
      </c>
      <c r="AJ402" s="48">
        <f t="shared" si="120"/>
        <v>391600</v>
      </c>
      <c r="AK402" s="49">
        <f t="shared" si="115"/>
        <v>106800</v>
      </c>
      <c r="AL402" s="49">
        <f>VLOOKUP(B402,'[3]Tranche 1 Actual 2024'!$B$12:$S$367,18,FALSE)</f>
        <v>122820</v>
      </c>
      <c r="AM402" s="49"/>
      <c r="AN402" s="49">
        <f t="shared" si="121"/>
        <v>-16020</v>
      </c>
      <c r="AO402" s="50">
        <f t="shared" si="128"/>
        <v>17800</v>
      </c>
      <c r="AP402" s="51">
        <f t="shared" si="122"/>
        <v>0</v>
      </c>
      <c r="AQ402" s="52">
        <f t="shared" si="127"/>
        <v>0</v>
      </c>
      <c r="AR402" s="47">
        <f t="shared" si="123"/>
        <v>0</v>
      </c>
      <c r="AS402" s="53">
        <f t="shared" si="124"/>
        <v>267000</v>
      </c>
      <c r="AT402" s="49"/>
      <c r="AU402" s="49">
        <f t="shared" si="116"/>
        <v>-16020</v>
      </c>
      <c r="AV402" s="54">
        <f t="shared" si="117"/>
        <v>0</v>
      </c>
      <c r="AW402" s="55">
        <f>AN402+AO402</f>
        <v>1780</v>
      </c>
      <c r="AX402" s="56">
        <f t="shared" si="112"/>
        <v>0</v>
      </c>
      <c r="AY402" s="57">
        <f t="shared" si="112"/>
        <v>0</v>
      </c>
      <c r="AZ402" s="47">
        <f t="shared" si="112"/>
        <v>0</v>
      </c>
      <c r="BA402" s="53">
        <f t="shared" si="113"/>
        <v>267000</v>
      </c>
      <c r="BB402" s="81">
        <f t="shared" si="125"/>
        <v>391600</v>
      </c>
      <c r="BC402" s="58" t="s">
        <v>1829</v>
      </c>
    </row>
    <row r="403" spans="1:55" s="38" customFormat="1" ht="12.75" x14ac:dyDescent="0.2">
      <c r="A403" s="39">
        <f t="shared" si="126"/>
        <v>392</v>
      </c>
      <c r="B403" s="40" t="s">
        <v>1624</v>
      </c>
      <c r="C403" s="41" t="s">
        <v>1625</v>
      </c>
      <c r="D403" s="41" t="s">
        <v>43</v>
      </c>
      <c r="E403" s="41" t="s">
        <v>1855</v>
      </c>
      <c r="F403" s="41" t="s">
        <v>1476</v>
      </c>
      <c r="G403" s="41" t="s">
        <v>58</v>
      </c>
      <c r="H403" s="41" t="s">
        <v>59</v>
      </c>
      <c r="I403" s="41" t="s">
        <v>1501</v>
      </c>
      <c r="J403" s="41" t="s">
        <v>1478</v>
      </c>
      <c r="K403" s="41" t="s">
        <v>1626</v>
      </c>
      <c r="L403" s="41" t="s">
        <v>1627</v>
      </c>
      <c r="M403" s="41" t="s">
        <v>3</v>
      </c>
      <c r="N403" s="42" t="s">
        <v>51</v>
      </c>
      <c r="O403" s="41" t="s">
        <v>52</v>
      </c>
      <c r="P403" s="43">
        <v>219</v>
      </c>
      <c r="Q403" s="44">
        <v>219</v>
      </c>
      <c r="R403" s="45">
        <f>VLOOKUP(B403,'[2]School Detailed Data'!A$11:CF$440,84,FALSE)</f>
        <v>219</v>
      </c>
      <c r="S403" s="46">
        <v>219</v>
      </c>
      <c r="T403" s="47">
        <v>211</v>
      </c>
      <c r="U403" s="43">
        <v>111</v>
      </c>
      <c r="V403" s="44">
        <f>VLOOKUP(B403,'[2]School Detailed Data'!A$11:CJ$440,88,FALSE)</f>
        <v>117</v>
      </c>
      <c r="W403" s="45">
        <f>VLOOKUP(B403,'[2]Student Without BRN'!Z$2:AB$431,3,FALSE)</f>
        <v>107</v>
      </c>
      <c r="X403" s="46">
        <v>38</v>
      </c>
      <c r="Y403" s="47">
        <v>18</v>
      </c>
      <c r="Z403" s="43">
        <f t="shared" si="114"/>
        <v>108</v>
      </c>
      <c r="AA403" s="44">
        <f t="shared" si="114"/>
        <v>102</v>
      </c>
      <c r="AB403" s="45">
        <f t="shared" si="114"/>
        <v>112</v>
      </c>
      <c r="AC403" s="46">
        <f t="shared" si="114"/>
        <v>181</v>
      </c>
      <c r="AD403" s="47">
        <f t="shared" si="114"/>
        <v>193</v>
      </c>
      <c r="AE403" s="44">
        <f t="shared" si="118"/>
        <v>-6</v>
      </c>
      <c r="AF403" s="45">
        <f t="shared" ref="AF403:AF441" si="129">AB403-Z403</f>
        <v>4</v>
      </c>
      <c r="AG403" s="46">
        <f t="shared" si="119"/>
        <v>69</v>
      </c>
      <c r="AH403" s="47">
        <f t="shared" si="119"/>
        <v>12</v>
      </c>
      <c r="AI403" s="48">
        <v>8900</v>
      </c>
      <c r="AJ403" s="48">
        <f t="shared" si="120"/>
        <v>1877900</v>
      </c>
      <c r="AK403" s="49">
        <f t="shared" si="115"/>
        <v>961200</v>
      </c>
      <c r="AL403" s="49"/>
      <c r="AM403" s="49">
        <f>VLOOKUP(B403,'[3]Tranche 2 Actual 2024'!$B$12:$U$343,20,FALSE)</f>
        <v>1153440</v>
      </c>
      <c r="AN403" s="49">
        <f t="shared" si="121"/>
        <v>-192240</v>
      </c>
      <c r="AO403" s="50">
        <f t="shared" si="128"/>
        <v>-53400</v>
      </c>
      <c r="AP403" s="51">
        <f t="shared" si="122"/>
        <v>35600</v>
      </c>
      <c r="AQ403" s="52">
        <v>421860</v>
      </c>
      <c r="AR403" s="47">
        <f t="shared" si="123"/>
        <v>106800</v>
      </c>
      <c r="AS403" s="53">
        <f t="shared" si="124"/>
        <v>160200</v>
      </c>
      <c r="AT403" s="49"/>
      <c r="AU403" s="49">
        <f t="shared" si="116"/>
        <v>-192240</v>
      </c>
      <c r="AV403" s="54">
        <f t="shared" si="117"/>
        <v>0</v>
      </c>
      <c r="AW403" s="55"/>
      <c r="AX403" s="56">
        <f t="shared" si="112"/>
        <v>35600</v>
      </c>
      <c r="AY403" s="57">
        <f t="shared" si="112"/>
        <v>421860</v>
      </c>
      <c r="AZ403" s="47">
        <f t="shared" si="112"/>
        <v>106800</v>
      </c>
      <c r="BA403" s="53">
        <f t="shared" si="113"/>
        <v>160200</v>
      </c>
      <c r="BB403" s="81">
        <f t="shared" si="125"/>
        <v>1877900</v>
      </c>
      <c r="BC403" s="58" t="s">
        <v>1825</v>
      </c>
    </row>
    <row r="404" spans="1:55" s="38" customFormat="1" ht="12.75" x14ac:dyDescent="0.2">
      <c r="A404" s="39">
        <f t="shared" si="126"/>
        <v>393</v>
      </c>
      <c r="B404" s="59" t="s">
        <v>1628</v>
      </c>
      <c r="C404" s="41" t="s">
        <v>1629</v>
      </c>
      <c r="D404" s="41" t="s">
        <v>56</v>
      </c>
      <c r="E404" s="41" t="s">
        <v>1855</v>
      </c>
      <c r="F404" s="41" t="s">
        <v>1476</v>
      </c>
      <c r="G404" s="41" t="s">
        <v>58</v>
      </c>
      <c r="H404" s="41" t="s">
        <v>59</v>
      </c>
      <c r="I404" s="41" t="s">
        <v>1501</v>
      </c>
      <c r="J404" s="41" t="s">
        <v>1478</v>
      </c>
      <c r="K404" s="41" t="s">
        <v>1630</v>
      </c>
      <c r="L404" s="41" t="s">
        <v>1631</v>
      </c>
      <c r="M404" s="41" t="s">
        <v>3</v>
      </c>
      <c r="N404" s="42" t="s">
        <v>51</v>
      </c>
      <c r="O404" s="41" t="s">
        <v>52</v>
      </c>
      <c r="P404" s="43">
        <v>147</v>
      </c>
      <c r="Q404" s="44">
        <v>147</v>
      </c>
      <c r="R404" s="45">
        <f>VLOOKUP(B404,'[2]School Detailed Data'!A$11:CF$440,84,FALSE)</f>
        <v>147</v>
      </c>
      <c r="S404" s="46">
        <v>153</v>
      </c>
      <c r="T404" s="47">
        <v>143</v>
      </c>
      <c r="U404" s="43">
        <v>144</v>
      </c>
      <c r="V404" s="44">
        <f>VLOOKUP(B404,'[2]School Detailed Data'!A$11:CJ$440,88,FALSE)</f>
        <v>144</v>
      </c>
      <c r="W404" s="45">
        <f>VLOOKUP(B404,'[2]Student Without BRN'!Z$2:AB$431,3,FALSE)</f>
        <v>135</v>
      </c>
      <c r="X404" s="46">
        <v>71</v>
      </c>
      <c r="Y404" s="47">
        <v>44</v>
      </c>
      <c r="Z404" s="43">
        <f t="shared" si="114"/>
        <v>3</v>
      </c>
      <c r="AA404" s="44">
        <f t="shared" si="114"/>
        <v>3</v>
      </c>
      <c r="AB404" s="45">
        <f t="shared" si="114"/>
        <v>12</v>
      </c>
      <c r="AC404" s="46">
        <f t="shared" si="114"/>
        <v>82</v>
      </c>
      <c r="AD404" s="47">
        <f t="shared" si="114"/>
        <v>99</v>
      </c>
      <c r="AE404" s="44">
        <f t="shared" si="118"/>
        <v>0</v>
      </c>
      <c r="AF404" s="45">
        <f t="shared" si="129"/>
        <v>9</v>
      </c>
      <c r="AG404" s="46">
        <f t="shared" si="119"/>
        <v>70</v>
      </c>
      <c r="AH404" s="47">
        <f t="shared" si="119"/>
        <v>17</v>
      </c>
      <c r="AI404" s="48">
        <v>8900</v>
      </c>
      <c r="AJ404" s="48">
        <f t="shared" si="120"/>
        <v>1272700</v>
      </c>
      <c r="AK404" s="49">
        <f t="shared" si="115"/>
        <v>26700</v>
      </c>
      <c r="AL404" s="49">
        <f>VLOOKUP(B404,'[3]Tranche 1 Actual 2024'!$B$12:$S$367,18,FALSE)</f>
        <v>339090</v>
      </c>
      <c r="AM404" s="49">
        <f>VLOOKUP(B404,'[3]Tranche 2 Actual 2024'!$B$12:$U$343,20,FALSE)</f>
        <v>339090</v>
      </c>
      <c r="AN404" s="49">
        <f t="shared" si="121"/>
        <v>-651480</v>
      </c>
      <c r="AO404" s="50">
        <f t="shared" si="128"/>
        <v>0</v>
      </c>
      <c r="AP404" s="51">
        <f t="shared" si="122"/>
        <v>80100</v>
      </c>
      <c r="AQ404" s="52">
        <v>0</v>
      </c>
      <c r="AR404" s="47">
        <f t="shared" si="123"/>
        <v>151300</v>
      </c>
      <c r="AS404" s="53">
        <f t="shared" si="124"/>
        <v>363120</v>
      </c>
      <c r="AT404" s="49"/>
      <c r="AU404" s="49">
        <f t="shared" si="116"/>
        <v>-651480</v>
      </c>
      <c r="AV404" s="54">
        <f t="shared" si="117"/>
        <v>0</v>
      </c>
      <c r="AW404" s="55"/>
      <c r="AX404" s="56">
        <f t="shared" si="112"/>
        <v>80100</v>
      </c>
      <c r="AY404" s="57">
        <f t="shared" si="112"/>
        <v>0</v>
      </c>
      <c r="AZ404" s="47">
        <f t="shared" si="112"/>
        <v>151300</v>
      </c>
      <c r="BA404" s="53">
        <f t="shared" si="113"/>
        <v>363120</v>
      </c>
      <c r="BB404" s="81">
        <f t="shared" si="125"/>
        <v>1272700</v>
      </c>
      <c r="BC404" s="58" t="s">
        <v>1825</v>
      </c>
    </row>
    <row r="405" spans="1:55" s="38" customFormat="1" ht="12.75" x14ac:dyDescent="0.2">
      <c r="A405" s="39">
        <f t="shared" si="126"/>
        <v>394</v>
      </c>
      <c r="B405" s="40" t="s">
        <v>1646</v>
      </c>
      <c r="C405" s="41" t="s">
        <v>1647</v>
      </c>
      <c r="D405" s="41" t="s">
        <v>56</v>
      </c>
      <c r="E405" s="41" t="s">
        <v>1833</v>
      </c>
      <c r="F405" s="41" t="s">
        <v>179</v>
      </c>
      <c r="G405" s="41" t="s">
        <v>45</v>
      </c>
      <c r="H405" s="41" t="s">
        <v>46</v>
      </c>
      <c r="I405" s="41" t="s">
        <v>1501</v>
      </c>
      <c r="J405" s="41" t="s">
        <v>1478</v>
      </c>
      <c r="K405" s="41" t="s">
        <v>1648</v>
      </c>
      <c r="L405" s="41" t="s">
        <v>1649</v>
      </c>
      <c r="M405" s="41" t="s">
        <v>3</v>
      </c>
      <c r="N405" s="42" t="s">
        <v>51</v>
      </c>
      <c r="O405" s="41" t="s">
        <v>52</v>
      </c>
      <c r="P405" s="43">
        <v>79</v>
      </c>
      <c r="Q405" s="44">
        <v>79</v>
      </c>
      <c r="R405" s="45">
        <f>VLOOKUP(B405,'[2]School Detailed Data'!A$11:CF$440,84,FALSE)</f>
        <v>79</v>
      </c>
      <c r="S405" s="46">
        <v>79</v>
      </c>
      <c r="T405" s="47">
        <v>79</v>
      </c>
      <c r="U405" s="43">
        <v>77</v>
      </c>
      <c r="V405" s="44">
        <f>VLOOKUP(B405,'[3]PS T3 1st New BRN'!$B$12:$S$104,18,FALSE)</f>
        <v>68</v>
      </c>
      <c r="W405" s="45">
        <f>VLOOKUP(B405,'[2]Student Without BRN'!Z$2:AB$431,3,FALSE)</f>
        <v>68</v>
      </c>
      <c r="X405" s="46">
        <v>60</v>
      </c>
      <c r="Y405" s="47">
        <v>38</v>
      </c>
      <c r="Z405" s="43">
        <f t="shared" si="114"/>
        <v>2</v>
      </c>
      <c r="AA405" s="44">
        <f t="shared" si="114"/>
        <v>11</v>
      </c>
      <c r="AB405" s="45">
        <f t="shared" si="114"/>
        <v>11</v>
      </c>
      <c r="AC405" s="46">
        <f t="shared" si="114"/>
        <v>19</v>
      </c>
      <c r="AD405" s="47">
        <f t="shared" si="114"/>
        <v>41</v>
      </c>
      <c r="AE405" s="44">
        <f t="shared" si="118"/>
        <v>9</v>
      </c>
      <c r="AF405" s="45">
        <f>AB405-AA405</f>
        <v>0</v>
      </c>
      <c r="AG405" s="46">
        <f t="shared" si="119"/>
        <v>8</v>
      </c>
      <c r="AH405" s="47">
        <f t="shared" si="119"/>
        <v>22</v>
      </c>
      <c r="AI405" s="48">
        <v>8900</v>
      </c>
      <c r="AJ405" s="48">
        <f t="shared" si="120"/>
        <v>703100</v>
      </c>
      <c r="AK405" s="49">
        <f t="shared" si="115"/>
        <v>17800</v>
      </c>
      <c r="AL405" s="49"/>
      <c r="AM405" s="49"/>
      <c r="AN405" s="49">
        <f t="shared" si="121"/>
        <v>17800</v>
      </c>
      <c r="AO405" s="50">
        <f t="shared" si="128"/>
        <v>80100</v>
      </c>
      <c r="AP405" s="51">
        <f t="shared" si="122"/>
        <v>0</v>
      </c>
      <c r="AQ405" s="52">
        <f t="shared" si="127"/>
        <v>71200</v>
      </c>
      <c r="AR405" s="47">
        <f t="shared" si="123"/>
        <v>195800</v>
      </c>
      <c r="AS405" s="53">
        <f t="shared" si="124"/>
        <v>338200</v>
      </c>
      <c r="AT405" s="49"/>
      <c r="AU405" s="49">
        <f t="shared" si="116"/>
        <v>17800</v>
      </c>
      <c r="AV405" s="54">
        <f t="shared" si="117"/>
        <v>17800</v>
      </c>
      <c r="AW405" s="55">
        <f>IF(AO405&gt;=0,AO405,0)</f>
        <v>80100</v>
      </c>
      <c r="AX405" s="56">
        <f t="shared" si="112"/>
        <v>0</v>
      </c>
      <c r="AY405" s="57">
        <f t="shared" si="112"/>
        <v>71200</v>
      </c>
      <c r="AZ405" s="47">
        <f t="shared" si="112"/>
        <v>195800</v>
      </c>
      <c r="BA405" s="53">
        <f t="shared" si="113"/>
        <v>338200</v>
      </c>
      <c r="BB405" s="81">
        <f t="shared" si="125"/>
        <v>703100</v>
      </c>
      <c r="BC405" s="58" t="s">
        <v>1827</v>
      </c>
    </row>
    <row r="406" spans="1:55" s="38" customFormat="1" ht="12.75" x14ac:dyDescent="0.2">
      <c r="A406" s="39">
        <f t="shared" si="126"/>
        <v>395</v>
      </c>
      <c r="B406" s="59" t="s">
        <v>1662</v>
      </c>
      <c r="C406" s="41" t="s">
        <v>1663</v>
      </c>
      <c r="D406" s="41" t="s">
        <v>43</v>
      </c>
      <c r="E406" s="41" t="s">
        <v>1828</v>
      </c>
      <c r="F406" s="41" t="s">
        <v>68</v>
      </c>
      <c r="G406" s="41" t="s">
        <v>45</v>
      </c>
      <c r="H406" s="41" t="s">
        <v>46</v>
      </c>
      <c r="I406" s="41" t="s">
        <v>1501</v>
      </c>
      <c r="J406" s="41" t="s">
        <v>1478</v>
      </c>
      <c r="K406" s="41" t="s">
        <v>1664</v>
      </c>
      <c r="L406" s="41" t="s">
        <v>1665</v>
      </c>
      <c r="M406" s="41" t="s">
        <v>3</v>
      </c>
      <c r="N406" s="42" t="s">
        <v>51</v>
      </c>
      <c r="O406" s="41" t="s">
        <v>52</v>
      </c>
      <c r="P406" s="43">
        <v>73</v>
      </c>
      <c r="Q406" s="44">
        <f>VLOOKUP(B406,'[2]School Detailed Data'!A$11:CF$439,84,FALSE)</f>
        <v>73</v>
      </c>
      <c r="R406" s="45">
        <f>VLOOKUP(B406,'[2]School Detailed Data'!A$11:CF$440,84,FALSE)</f>
        <v>73</v>
      </c>
      <c r="S406" s="46">
        <v>73</v>
      </c>
      <c r="T406" s="47">
        <v>73</v>
      </c>
      <c r="U406" s="43">
        <v>70</v>
      </c>
      <c r="V406" s="44">
        <f>VLOOKUP(B406,'[2]School Detailed Data'!A$11:CJ$440,88,FALSE)</f>
        <v>70</v>
      </c>
      <c r="W406" s="45">
        <f>VLOOKUP(B406,'[2]Student Without BRN'!Z$2:AB$431,3,FALSE)</f>
        <v>70</v>
      </c>
      <c r="X406" s="46">
        <v>64</v>
      </c>
      <c r="Y406" s="47">
        <v>0</v>
      </c>
      <c r="Z406" s="43">
        <f t="shared" si="114"/>
        <v>3</v>
      </c>
      <c r="AA406" s="44">
        <f t="shared" si="114"/>
        <v>3</v>
      </c>
      <c r="AB406" s="45">
        <f t="shared" si="114"/>
        <v>3</v>
      </c>
      <c r="AC406" s="46">
        <f t="shared" si="114"/>
        <v>9</v>
      </c>
      <c r="AD406" s="47">
        <f t="shared" si="114"/>
        <v>73</v>
      </c>
      <c r="AE406" s="44">
        <f t="shared" si="118"/>
        <v>0</v>
      </c>
      <c r="AF406" s="45">
        <f>AB406-Z406</f>
        <v>0</v>
      </c>
      <c r="AG406" s="46">
        <f t="shared" si="119"/>
        <v>6</v>
      </c>
      <c r="AH406" s="47">
        <f t="shared" si="119"/>
        <v>64</v>
      </c>
      <c r="AI406" s="48">
        <v>8900</v>
      </c>
      <c r="AJ406" s="48">
        <f t="shared" si="120"/>
        <v>649700</v>
      </c>
      <c r="AK406" s="49">
        <f t="shared" si="115"/>
        <v>26700</v>
      </c>
      <c r="AL406" s="49">
        <f>VLOOKUP(B406,'[3]Tranche 1 Actual 2024'!$B$12:$S$367,18,FALSE)</f>
        <v>202920</v>
      </c>
      <c r="AM406" s="49">
        <f>VLOOKUP(B406,'[3]Tranche 2 Actual 2024'!$B$12:$U$343,20,FALSE)</f>
        <v>202920</v>
      </c>
      <c r="AN406" s="49">
        <f t="shared" si="121"/>
        <v>-379140</v>
      </c>
      <c r="AO406" s="50">
        <f t="shared" si="128"/>
        <v>0</v>
      </c>
      <c r="AP406" s="51">
        <f t="shared" si="122"/>
        <v>0</v>
      </c>
      <c r="AQ406" s="52">
        <v>0</v>
      </c>
      <c r="AR406" s="47">
        <f t="shared" si="123"/>
        <v>569600</v>
      </c>
      <c r="AS406" s="60">
        <f t="shared" si="124"/>
        <v>-325740</v>
      </c>
      <c r="AT406" s="49"/>
      <c r="AU406" s="49">
        <f t="shared" si="116"/>
        <v>-379140</v>
      </c>
      <c r="AV406" s="54">
        <f t="shared" si="117"/>
        <v>0</v>
      </c>
      <c r="AW406" s="55"/>
      <c r="AX406" s="56">
        <f t="shared" si="112"/>
        <v>0</v>
      </c>
      <c r="AY406" s="57">
        <f t="shared" si="112"/>
        <v>0</v>
      </c>
      <c r="AZ406" s="47">
        <f t="shared" si="112"/>
        <v>569600</v>
      </c>
      <c r="BA406" s="53">
        <f t="shared" si="113"/>
        <v>0</v>
      </c>
      <c r="BB406" s="81">
        <f t="shared" si="125"/>
        <v>975440</v>
      </c>
      <c r="BC406" s="58" t="s">
        <v>1825</v>
      </c>
    </row>
    <row r="407" spans="1:55" s="38" customFormat="1" ht="12.75" x14ac:dyDescent="0.2">
      <c r="A407" s="39">
        <f t="shared" si="126"/>
        <v>396</v>
      </c>
      <c r="B407" s="40" t="s">
        <v>1654</v>
      </c>
      <c r="C407" s="41" t="s">
        <v>1655</v>
      </c>
      <c r="D407" s="41" t="s">
        <v>43</v>
      </c>
      <c r="E407" s="41" t="s">
        <v>1837</v>
      </c>
      <c r="F407" s="41" t="s">
        <v>450</v>
      </c>
      <c r="G407" s="41" t="s">
        <v>45</v>
      </c>
      <c r="H407" s="41" t="s">
        <v>46</v>
      </c>
      <c r="I407" s="41" t="s">
        <v>1501</v>
      </c>
      <c r="J407" s="41" t="s">
        <v>1478</v>
      </c>
      <c r="K407" s="41" t="s">
        <v>1656</v>
      </c>
      <c r="L407" s="41" t="s">
        <v>1657</v>
      </c>
      <c r="M407" s="41" t="s">
        <v>3</v>
      </c>
      <c r="N407" s="42" t="s">
        <v>51</v>
      </c>
      <c r="O407" s="41" t="s">
        <v>52</v>
      </c>
      <c r="P407" s="43">
        <v>440</v>
      </c>
      <c r="Q407" s="44">
        <v>440</v>
      </c>
      <c r="R407" s="45">
        <f>VLOOKUP(B407,'[2]School Detailed Data'!A$11:CF$440,84,FALSE)</f>
        <v>440</v>
      </c>
      <c r="S407" s="46">
        <v>440</v>
      </c>
      <c r="T407" s="47">
        <v>439</v>
      </c>
      <c r="U407" s="43">
        <v>172</v>
      </c>
      <c r="V407" s="44">
        <f>VLOOKUP(B407,'[3]PS T3 1st New BRN'!$B$12:$S$104,18,FALSE)</f>
        <v>151</v>
      </c>
      <c r="W407" s="45">
        <f>VLOOKUP(B407,'[2]Student Without BRN'!Z$2:AB$431,3,FALSE)</f>
        <v>151</v>
      </c>
      <c r="X407" s="46">
        <v>98</v>
      </c>
      <c r="Y407" s="47">
        <v>42</v>
      </c>
      <c r="Z407" s="43">
        <f t="shared" si="114"/>
        <v>268</v>
      </c>
      <c r="AA407" s="44">
        <f t="shared" si="114"/>
        <v>289</v>
      </c>
      <c r="AB407" s="45">
        <f t="shared" si="114"/>
        <v>289</v>
      </c>
      <c r="AC407" s="46">
        <f t="shared" si="114"/>
        <v>342</v>
      </c>
      <c r="AD407" s="47">
        <f t="shared" si="114"/>
        <v>397</v>
      </c>
      <c r="AE407" s="44">
        <f t="shared" si="118"/>
        <v>21</v>
      </c>
      <c r="AF407" s="45">
        <f>AB407-AA407</f>
        <v>0</v>
      </c>
      <c r="AG407" s="46">
        <f t="shared" si="119"/>
        <v>53</v>
      </c>
      <c r="AH407" s="47">
        <f t="shared" si="119"/>
        <v>55</v>
      </c>
      <c r="AI407" s="48">
        <v>8900</v>
      </c>
      <c r="AJ407" s="48">
        <f t="shared" si="120"/>
        <v>3907100</v>
      </c>
      <c r="AK407" s="49">
        <f t="shared" si="115"/>
        <v>2385200</v>
      </c>
      <c r="AL407" s="49">
        <f>VLOOKUP(B407,'[3]Tranche 1 Actual 2024'!$B$12:$S$367,18,FALSE)</f>
        <v>1086690</v>
      </c>
      <c r="AM407" s="49">
        <f>VLOOKUP(B407,'[3]Tranche 2 Actual 2024'!$B$12:$U$343,20,FALSE)</f>
        <v>1086690</v>
      </c>
      <c r="AN407" s="49">
        <f t="shared" si="121"/>
        <v>211820</v>
      </c>
      <c r="AO407" s="50">
        <f t="shared" si="128"/>
        <v>186900</v>
      </c>
      <c r="AP407" s="51">
        <f t="shared" si="122"/>
        <v>0</v>
      </c>
      <c r="AQ407" s="52">
        <f t="shared" si="127"/>
        <v>471700</v>
      </c>
      <c r="AR407" s="47">
        <f t="shared" si="123"/>
        <v>489500</v>
      </c>
      <c r="AS407" s="53">
        <f t="shared" si="124"/>
        <v>373800</v>
      </c>
      <c r="AT407" s="49"/>
      <c r="AU407" s="49">
        <f t="shared" si="116"/>
        <v>211820</v>
      </c>
      <c r="AV407" s="54">
        <f t="shared" si="117"/>
        <v>211820</v>
      </c>
      <c r="AW407" s="55">
        <f>IF(AO407&gt;=0,AO407,0)</f>
        <v>186900</v>
      </c>
      <c r="AX407" s="56">
        <f t="shared" si="112"/>
        <v>0</v>
      </c>
      <c r="AY407" s="57">
        <f t="shared" si="112"/>
        <v>471700</v>
      </c>
      <c r="AZ407" s="47">
        <f t="shared" si="112"/>
        <v>489500</v>
      </c>
      <c r="BA407" s="53">
        <f t="shared" si="113"/>
        <v>373800</v>
      </c>
      <c r="BB407" s="81">
        <f t="shared" si="125"/>
        <v>3907100</v>
      </c>
      <c r="BC407" s="58" t="s">
        <v>1825</v>
      </c>
    </row>
    <row r="408" spans="1:55" s="38" customFormat="1" ht="12.75" x14ac:dyDescent="0.2">
      <c r="A408" s="39">
        <f t="shared" si="126"/>
        <v>397</v>
      </c>
      <c r="B408" s="40" t="s">
        <v>1670</v>
      </c>
      <c r="C408" s="41" t="s">
        <v>1671</v>
      </c>
      <c r="D408" s="41" t="s">
        <v>43</v>
      </c>
      <c r="E408" s="41" t="s">
        <v>1855</v>
      </c>
      <c r="F408" s="41" t="s">
        <v>1476</v>
      </c>
      <c r="G408" s="41" t="s">
        <v>58</v>
      </c>
      <c r="H408" s="41" t="s">
        <v>59</v>
      </c>
      <c r="I408" s="41" t="s">
        <v>1501</v>
      </c>
      <c r="J408" s="41" t="s">
        <v>1478</v>
      </c>
      <c r="K408" s="41" t="s">
        <v>1668</v>
      </c>
      <c r="L408" s="41" t="s">
        <v>1669</v>
      </c>
      <c r="M408" s="41" t="s">
        <v>3</v>
      </c>
      <c r="N408" s="42" t="s">
        <v>53</v>
      </c>
      <c r="O408" s="41" t="s">
        <v>52</v>
      </c>
      <c r="P408" s="43">
        <v>168</v>
      </c>
      <c r="Q408" s="44">
        <v>168</v>
      </c>
      <c r="R408" s="45">
        <f>VLOOKUP(B408,'[2]School Detailed Data'!A$11:CF$440,84,FALSE)</f>
        <v>168</v>
      </c>
      <c r="S408" s="46">
        <v>173</v>
      </c>
      <c r="T408" s="47">
        <v>173</v>
      </c>
      <c r="U408" s="43">
        <v>165</v>
      </c>
      <c r="V408" s="44">
        <f>VLOOKUP(B408,'[2]School Detailed Data'!A$11:CJ$440,88,FALSE)</f>
        <v>165</v>
      </c>
      <c r="W408" s="45">
        <f>VLOOKUP(B408,'[2]Student Without BRN'!Z$2:AB$431,3,FALSE)</f>
        <v>157</v>
      </c>
      <c r="X408" s="46">
        <v>96</v>
      </c>
      <c r="Y408" s="47">
        <v>76</v>
      </c>
      <c r="Z408" s="43">
        <f t="shared" si="114"/>
        <v>3</v>
      </c>
      <c r="AA408" s="44">
        <f t="shared" si="114"/>
        <v>3</v>
      </c>
      <c r="AB408" s="45">
        <f t="shared" si="114"/>
        <v>11</v>
      </c>
      <c r="AC408" s="46">
        <f t="shared" si="114"/>
        <v>77</v>
      </c>
      <c r="AD408" s="47">
        <f t="shared" si="114"/>
        <v>97</v>
      </c>
      <c r="AE408" s="44">
        <f t="shared" si="118"/>
        <v>0</v>
      </c>
      <c r="AF408" s="45">
        <f t="shared" si="129"/>
        <v>8</v>
      </c>
      <c r="AG408" s="46">
        <f t="shared" si="119"/>
        <v>66</v>
      </c>
      <c r="AH408" s="47">
        <f t="shared" si="119"/>
        <v>20</v>
      </c>
      <c r="AI408" s="48">
        <v>8900</v>
      </c>
      <c r="AJ408" s="48">
        <f t="shared" si="120"/>
        <v>1539700</v>
      </c>
      <c r="AK408" s="49">
        <f t="shared" si="115"/>
        <v>26700</v>
      </c>
      <c r="AL408" s="49">
        <f>VLOOKUP(B408,'[3]Tranche 1 Actual 2024'!$B$12:$S$367,18,FALSE)</f>
        <v>299040</v>
      </c>
      <c r="AM408" s="49"/>
      <c r="AN408" s="49">
        <f t="shared" si="121"/>
        <v>-272340</v>
      </c>
      <c r="AO408" s="50">
        <f t="shared" si="128"/>
        <v>0</v>
      </c>
      <c r="AP408" s="51">
        <f t="shared" si="122"/>
        <v>71200</v>
      </c>
      <c r="AQ408" s="52">
        <v>315060</v>
      </c>
      <c r="AR408" s="47">
        <f t="shared" si="123"/>
        <v>178000</v>
      </c>
      <c r="AS408" s="53">
        <f t="shared" si="124"/>
        <v>676400</v>
      </c>
      <c r="AT408" s="49"/>
      <c r="AU408" s="49">
        <f t="shared" si="116"/>
        <v>-272340</v>
      </c>
      <c r="AV408" s="54">
        <f t="shared" si="117"/>
        <v>0</v>
      </c>
      <c r="AW408" s="55"/>
      <c r="AX408" s="56">
        <f t="shared" si="112"/>
        <v>71200</v>
      </c>
      <c r="AY408" s="57">
        <f t="shared" si="112"/>
        <v>315060</v>
      </c>
      <c r="AZ408" s="47">
        <f t="shared" si="112"/>
        <v>178000</v>
      </c>
      <c r="BA408" s="53">
        <f t="shared" si="113"/>
        <v>676400</v>
      </c>
      <c r="BB408" s="81">
        <f t="shared" si="125"/>
        <v>1539700</v>
      </c>
      <c r="BC408" s="58" t="s">
        <v>1829</v>
      </c>
    </row>
    <row r="409" spans="1:55" s="38" customFormat="1" ht="12.75" x14ac:dyDescent="0.2">
      <c r="A409" s="39">
        <f t="shared" si="126"/>
        <v>398</v>
      </c>
      <c r="B409" s="40" t="s">
        <v>1666</v>
      </c>
      <c r="C409" s="41" t="s">
        <v>1667</v>
      </c>
      <c r="D409" s="41" t="s">
        <v>56</v>
      </c>
      <c r="E409" s="41" t="s">
        <v>1855</v>
      </c>
      <c r="F409" s="41" t="s">
        <v>1476</v>
      </c>
      <c r="G409" s="41" t="s">
        <v>58</v>
      </c>
      <c r="H409" s="41" t="s">
        <v>59</v>
      </c>
      <c r="I409" s="41" t="s">
        <v>1501</v>
      </c>
      <c r="J409" s="41" t="s">
        <v>1478</v>
      </c>
      <c r="K409" s="41" t="s">
        <v>1668</v>
      </c>
      <c r="L409" s="41" t="s">
        <v>1669</v>
      </c>
      <c r="M409" s="41" t="s">
        <v>3</v>
      </c>
      <c r="N409" s="42" t="s">
        <v>53</v>
      </c>
      <c r="O409" s="41" t="s">
        <v>52</v>
      </c>
      <c r="P409" s="43">
        <v>115</v>
      </c>
      <c r="Q409" s="44">
        <v>115</v>
      </c>
      <c r="R409" s="45">
        <f>VLOOKUP(B409,'[2]School Detailed Data'!A$11:CF$440,84,FALSE)</f>
        <v>115</v>
      </c>
      <c r="S409" s="46">
        <v>115</v>
      </c>
      <c r="T409" s="47">
        <v>116</v>
      </c>
      <c r="U409" s="43">
        <v>99</v>
      </c>
      <c r="V409" s="44">
        <f>VLOOKUP(B409,'[2]School Detailed Data'!A$11:CJ$440,88,FALSE)</f>
        <v>99</v>
      </c>
      <c r="W409" s="45">
        <f>VLOOKUP(B409,'[2]Student Without BRN'!Z$2:AB$431,3,FALSE)</f>
        <v>98</v>
      </c>
      <c r="X409" s="46">
        <v>63</v>
      </c>
      <c r="Y409" s="47">
        <v>44</v>
      </c>
      <c r="Z409" s="43">
        <f t="shared" si="114"/>
        <v>16</v>
      </c>
      <c r="AA409" s="44">
        <f t="shared" si="114"/>
        <v>16</v>
      </c>
      <c r="AB409" s="45">
        <f t="shared" si="114"/>
        <v>17</v>
      </c>
      <c r="AC409" s="46">
        <f t="shared" si="114"/>
        <v>52</v>
      </c>
      <c r="AD409" s="47">
        <f t="shared" si="114"/>
        <v>72</v>
      </c>
      <c r="AE409" s="44">
        <f t="shared" si="118"/>
        <v>0</v>
      </c>
      <c r="AF409" s="45">
        <f t="shared" si="129"/>
        <v>1</v>
      </c>
      <c r="AG409" s="46">
        <f t="shared" si="119"/>
        <v>35</v>
      </c>
      <c r="AH409" s="47">
        <f t="shared" si="119"/>
        <v>20</v>
      </c>
      <c r="AI409" s="48">
        <v>8900</v>
      </c>
      <c r="AJ409" s="48">
        <f t="shared" si="120"/>
        <v>1032400</v>
      </c>
      <c r="AK409" s="49">
        <f t="shared" si="115"/>
        <v>142400</v>
      </c>
      <c r="AL409" s="49">
        <f>VLOOKUP(B409,'[3]Tranche 1 Actual 2024'!$B$12:$S$367,18,FALSE)</f>
        <v>194910</v>
      </c>
      <c r="AM409" s="49"/>
      <c r="AN409" s="49">
        <f t="shared" si="121"/>
        <v>-52510</v>
      </c>
      <c r="AO409" s="50">
        <f t="shared" si="128"/>
        <v>0</v>
      </c>
      <c r="AP409" s="51">
        <f t="shared" si="122"/>
        <v>8900</v>
      </c>
      <c r="AQ409" s="52">
        <v>258990</v>
      </c>
      <c r="AR409" s="47">
        <f t="shared" si="123"/>
        <v>178000</v>
      </c>
      <c r="AS409" s="53">
        <f t="shared" si="124"/>
        <v>391600</v>
      </c>
      <c r="AT409" s="49"/>
      <c r="AU409" s="49">
        <f t="shared" si="116"/>
        <v>-52510</v>
      </c>
      <c r="AV409" s="54">
        <f t="shared" si="117"/>
        <v>0</v>
      </c>
      <c r="AW409" s="55"/>
      <c r="AX409" s="56">
        <f t="shared" si="112"/>
        <v>8900</v>
      </c>
      <c r="AY409" s="57">
        <f t="shared" si="112"/>
        <v>258990</v>
      </c>
      <c r="AZ409" s="47">
        <f t="shared" si="112"/>
        <v>178000</v>
      </c>
      <c r="BA409" s="53">
        <f t="shared" si="113"/>
        <v>391600</v>
      </c>
      <c r="BB409" s="81">
        <f t="shared" si="125"/>
        <v>1032400</v>
      </c>
      <c r="BC409" s="58" t="s">
        <v>1829</v>
      </c>
    </row>
    <row r="410" spans="1:55" s="38" customFormat="1" ht="12.75" x14ac:dyDescent="0.2">
      <c r="A410" s="39">
        <f t="shared" si="126"/>
        <v>399</v>
      </c>
      <c r="B410" s="40" t="s">
        <v>1676</v>
      </c>
      <c r="C410" s="41" t="s">
        <v>1677</v>
      </c>
      <c r="D410" s="41" t="s">
        <v>56</v>
      </c>
      <c r="E410" s="41" t="s">
        <v>1833</v>
      </c>
      <c r="F410" s="41" t="s">
        <v>179</v>
      </c>
      <c r="G410" s="41" t="s">
        <v>45</v>
      </c>
      <c r="H410" s="41" t="s">
        <v>46</v>
      </c>
      <c r="I410" s="41" t="s">
        <v>1501</v>
      </c>
      <c r="J410" s="41" t="s">
        <v>1478</v>
      </c>
      <c r="K410" s="41" t="s">
        <v>1678</v>
      </c>
      <c r="L410" s="41" t="s">
        <v>1679</v>
      </c>
      <c r="M410" s="41" t="s">
        <v>3</v>
      </c>
      <c r="N410" s="42" t="s">
        <v>51</v>
      </c>
      <c r="O410" s="41" t="s">
        <v>52</v>
      </c>
      <c r="P410" s="43">
        <v>74</v>
      </c>
      <c r="Q410" s="44">
        <v>74</v>
      </c>
      <c r="R410" s="45">
        <f>VLOOKUP(B410,'[2]School Detailed Data'!A$11:CF$440,84,FALSE)</f>
        <v>74</v>
      </c>
      <c r="S410" s="46">
        <v>74</v>
      </c>
      <c r="T410" s="47">
        <v>74</v>
      </c>
      <c r="U410" s="43">
        <v>74</v>
      </c>
      <c r="V410" s="44">
        <f>VLOOKUP(B410,'[2]School Detailed Data'!A$11:CJ$440,88,FALSE)</f>
        <v>74</v>
      </c>
      <c r="W410" s="45">
        <f>VLOOKUP(B410,'[2]Student Without BRN'!Z$2:AB$431,3,FALSE)</f>
        <v>73</v>
      </c>
      <c r="X410" s="46">
        <v>73</v>
      </c>
      <c r="Y410" s="47">
        <v>73</v>
      </c>
      <c r="Z410" s="43">
        <f t="shared" ref="Z410:AD441" si="130">P410-U410</f>
        <v>0</v>
      </c>
      <c r="AA410" s="44">
        <f t="shared" si="130"/>
        <v>0</v>
      </c>
      <c r="AB410" s="45">
        <f t="shared" si="130"/>
        <v>1</v>
      </c>
      <c r="AC410" s="46">
        <f t="shared" si="130"/>
        <v>1</v>
      </c>
      <c r="AD410" s="47">
        <f t="shared" si="130"/>
        <v>1</v>
      </c>
      <c r="AE410" s="44">
        <f t="shared" si="118"/>
        <v>0</v>
      </c>
      <c r="AF410" s="45">
        <f t="shared" si="129"/>
        <v>1</v>
      </c>
      <c r="AG410" s="46">
        <f t="shared" si="119"/>
        <v>0</v>
      </c>
      <c r="AH410" s="47">
        <f t="shared" si="119"/>
        <v>0</v>
      </c>
      <c r="AI410" s="48">
        <v>8900</v>
      </c>
      <c r="AJ410" s="48">
        <f t="shared" si="120"/>
        <v>658600</v>
      </c>
      <c r="AK410" s="49">
        <f t="shared" si="115"/>
        <v>0</v>
      </c>
      <c r="AL410" s="49"/>
      <c r="AM410" s="49">
        <f>VLOOKUP(B410,'[3]Tranche 2 Actual 2024'!$B$12:$U$343,20,FALSE)</f>
        <v>443220</v>
      </c>
      <c r="AN410" s="49">
        <f t="shared" si="121"/>
        <v>-443220</v>
      </c>
      <c r="AO410" s="50">
        <f t="shared" si="128"/>
        <v>0</v>
      </c>
      <c r="AP410" s="51">
        <f t="shared" si="122"/>
        <v>8900</v>
      </c>
      <c r="AQ410" s="52">
        <f t="shared" si="127"/>
        <v>0</v>
      </c>
      <c r="AR410" s="47">
        <f t="shared" si="123"/>
        <v>0</v>
      </c>
      <c r="AS410" s="53">
        <f t="shared" si="124"/>
        <v>206480</v>
      </c>
      <c r="AT410" s="49"/>
      <c r="AU410" s="49">
        <f t="shared" si="116"/>
        <v>-443220</v>
      </c>
      <c r="AV410" s="54">
        <f t="shared" si="117"/>
        <v>0</v>
      </c>
      <c r="AW410" s="55"/>
      <c r="AX410" s="56">
        <f t="shared" si="112"/>
        <v>8900</v>
      </c>
      <c r="AY410" s="57">
        <f t="shared" si="112"/>
        <v>0</v>
      </c>
      <c r="AZ410" s="47">
        <f t="shared" si="112"/>
        <v>0</v>
      </c>
      <c r="BA410" s="53">
        <f t="shared" si="113"/>
        <v>206480</v>
      </c>
      <c r="BB410" s="81">
        <f t="shared" si="125"/>
        <v>658600</v>
      </c>
      <c r="BC410" s="58" t="s">
        <v>1825</v>
      </c>
    </row>
    <row r="411" spans="1:55" s="38" customFormat="1" ht="12.75" x14ac:dyDescent="0.2">
      <c r="A411" s="39">
        <f t="shared" si="126"/>
        <v>400</v>
      </c>
      <c r="B411" s="59" t="s">
        <v>1762</v>
      </c>
      <c r="C411" s="41" t="s">
        <v>1763</v>
      </c>
      <c r="D411" s="41" t="s">
        <v>43</v>
      </c>
      <c r="E411" s="41" t="s">
        <v>1855</v>
      </c>
      <c r="F411" s="41" t="s">
        <v>1476</v>
      </c>
      <c r="G411" s="41" t="s">
        <v>58</v>
      </c>
      <c r="H411" s="41" t="s">
        <v>59</v>
      </c>
      <c r="I411" s="41" t="s">
        <v>1501</v>
      </c>
      <c r="J411" s="41" t="s">
        <v>1478</v>
      </c>
      <c r="K411" s="41" t="s">
        <v>1636</v>
      </c>
      <c r="L411" s="41" t="s">
        <v>1637</v>
      </c>
      <c r="M411" s="41" t="s">
        <v>3</v>
      </c>
      <c r="N411" s="42" t="s">
        <v>53</v>
      </c>
      <c r="O411" s="41" t="s">
        <v>52</v>
      </c>
      <c r="P411" s="43">
        <v>187</v>
      </c>
      <c r="Q411" s="44">
        <v>187</v>
      </c>
      <c r="R411" s="45">
        <f>VLOOKUP(B411,'[2]School Detailed Data'!A$11:CF$440,84,FALSE)</f>
        <v>187</v>
      </c>
      <c r="S411" s="46">
        <v>187</v>
      </c>
      <c r="T411" s="47">
        <v>187</v>
      </c>
      <c r="U411" s="43">
        <v>184</v>
      </c>
      <c r="V411" s="44">
        <f>VLOOKUP(B411,'[3]PS T3 1st New BRN'!$B$12:$S$104,18,FALSE)</f>
        <v>181</v>
      </c>
      <c r="W411" s="45">
        <f>VLOOKUP(B411,'[2]Student Without BRN'!Z$2:AB$431,3,FALSE)</f>
        <v>181</v>
      </c>
      <c r="X411" s="46">
        <v>181</v>
      </c>
      <c r="Y411" s="47">
        <v>181</v>
      </c>
      <c r="Z411" s="43">
        <f t="shared" si="130"/>
        <v>3</v>
      </c>
      <c r="AA411" s="44">
        <f t="shared" si="130"/>
        <v>6</v>
      </c>
      <c r="AB411" s="45">
        <f t="shared" si="130"/>
        <v>6</v>
      </c>
      <c r="AC411" s="46">
        <f t="shared" si="130"/>
        <v>6</v>
      </c>
      <c r="AD411" s="47">
        <f t="shared" si="130"/>
        <v>6</v>
      </c>
      <c r="AE411" s="44">
        <f t="shared" si="118"/>
        <v>3</v>
      </c>
      <c r="AF411" s="45">
        <f>AB411-AA411</f>
        <v>0</v>
      </c>
      <c r="AG411" s="46">
        <f t="shared" si="119"/>
        <v>0</v>
      </c>
      <c r="AH411" s="47">
        <f t="shared" si="119"/>
        <v>0</v>
      </c>
      <c r="AI411" s="48">
        <v>8900</v>
      </c>
      <c r="AJ411" s="48">
        <f t="shared" si="120"/>
        <v>1664300</v>
      </c>
      <c r="AK411" s="49">
        <f t="shared" si="115"/>
        <v>26700</v>
      </c>
      <c r="AL411" s="49"/>
      <c r="AM411" s="49"/>
      <c r="AN411" s="49">
        <f t="shared" si="121"/>
        <v>26700</v>
      </c>
      <c r="AO411" s="50">
        <f t="shared" si="128"/>
        <v>26700</v>
      </c>
      <c r="AP411" s="51">
        <f t="shared" si="122"/>
        <v>0</v>
      </c>
      <c r="AQ411" s="52">
        <f t="shared" si="127"/>
        <v>0</v>
      </c>
      <c r="AR411" s="47">
        <f t="shared" si="123"/>
        <v>0</v>
      </c>
      <c r="AS411" s="53">
        <f t="shared" si="124"/>
        <v>1610900</v>
      </c>
      <c r="AT411" s="49"/>
      <c r="AU411" s="49">
        <f t="shared" si="116"/>
        <v>26700</v>
      </c>
      <c r="AV411" s="54">
        <f t="shared" si="117"/>
        <v>26700</v>
      </c>
      <c r="AW411" s="55">
        <f>IF(AO411&gt;=0,AO411,0)</f>
        <v>26700</v>
      </c>
      <c r="AX411" s="56">
        <f t="shared" si="112"/>
        <v>0</v>
      </c>
      <c r="AY411" s="57">
        <f t="shared" si="112"/>
        <v>0</v>
      </c>
      <c r="AZ411" s="47">
        <f t="shared" si="112"/>
        <v>0</v>
      </c>
      <c r="BA411" s="53">
        <f t="shared" si="113"/>
        <v>1610900</v>
      </c>
      <c r="BB411" s="81">
        <f t="shared" si="125"/>
        <v>1664300</v>
      </c>
      <c r="BC411" s="58" t="s">
        <v>1827</v>
      </c>
    </row>
    <row r="412" spans="1:55" s="38" customFormat="1" ht="12.75" x14ac:dyDescent="0.2">
      <c r="A412" s="39">
        <f t="shared" si="126"/>
        <v>401</v>
      </c>
      <c r="B412" s="59" t="s">
        <v>1680</v>
      </c>
      <c r="C412" s="41" t="s">
        <v>1681</v>
      </c>
      <c r="D412" s="41" t="s">
        <v>43</v>
      </c>
      <c r="E412" s="41" t="s">
        <v>1828</v>
      </c>
      <c r="F412" s="41" t="s">
        <v>68</v>
      </c>
      <c r="G412" s="41" t="s">
        <v>45</v>
      </c>
      <c r="H412" s="41" t="s">
        <v>46</v>
      </c>
      <c r="I412" s="41" t="s">
        <v>1501</v>
      </c>
      <c r="J412" s="41" t="s">
        <v>1478</v>
      </c>
      <c r="K412" s="41" t="s">
        <v>1682</v>
      </c>
      <c r="L412" s="41" t="s">
        <v>1683</v>
      </c>
      <c r="M412" s="41" t="s">
        <v>3</v>
      </c>
      <c r="N412" s="42" t="s">
        <v>51</v>
      </c>
      <c r="O412" s="41" t="s">
        <v>52</v>
      </c>
      <c r="P412" s="43">
        <v>158</v>
      </c>
      <c r="Q412" s="44">
        <v>158</v>
      </c>
      <c r="R412" s="45">
        <f>VLOOKUP(B412,'[2]School Detailed Data'!A$11:CF$440,84,FALSE)</f>
        <v>158</v>
      </c>
      <c r="S412" s="46">
        <v>157</v>
      </c>
      <c r="T412" s="47">
        <v>157</v>
      </c>
      <c r="U412" s="43">
        <v>109</v>
      </c>
      <c r="V412" s="44">
        <f>VLOOKUP(B412,'[2]School Detailed Data'!A$11:CJ$440,88,FALSE)</f>
        <v>118</v>
      </c>
      <c r="W412" s="45">
        <f>VLOOKUP(B412,'[2]Student Without BRN'!Z$2:AB$431,3,FALSE)</f>
        <v>103</v>
      </c>
      <c r="X412" s="46">
        <v>76</v>
      </c>
      <c r="Y412" s="47">
        <v>47</v>
      </c>
      <c r="Z412" s="43">
        <f t="shared" si="130"/>
        <v>49</v>
      </c>
      <c r="AA412" s="44">
        <f t="shared" si="130"/>
        <v>40</v>
      </c>
      <c r="AB412" s="45">
        <f t="shared" si="130"/>
        <v>55</v>
      </c>
      <c r="AC412" s="46">
        <f t="shared" si="130"/>
        <v>81</v>
      </c>
      <c r="AD412" s="47">
        <f t="shared" si="130"/>
        <v>110</v>
      </c>
      <c r="AE412" s="44">
        <f t="shared" si="118"/>
        <v>-9</v>
      </c>
      <c r="AF412" s="45">
        <f>AB412-Z412</f>
        <v>6</v>
      </c>
      <c r="AG412" s="46">
        <f t="shared" si="119"/>
        <v>26</v>
      </c>
      <c r="AH412" s="47">
        <f t="shared" si="119"/>
        <v>29</v>
      </c>
      <c r="AI412" s="48">
        <v>8900</v>
      </c>
      <c r="AJ412" s="48">
        <f t="shared" si="120"/>
        <v>1397300</v>
      </c>
      <c r="AK412" s="49">
        <f t="shared" si="115"/>
        <v>436100</v>
      </c>
      <c r="AL412" s="49"/>
      <c r="AM412" s="49">
        <f>VLOOKUP(B412,'[3]Tranche 2 Actual 2024'!$B$12:$U$343,20,FALSE)</f>
        <v>993240</v>
      </c>
      <c r="AN412" s="49">
        <f t="shared" si="121"/>
        <v>-557140</v>
      </c>
      <c r="AO412" s="50">
        <f t="shared" si="128"/>
        <v>-80100</v>
      </c>
      <c r="AP412" s="51">
        <f t="shared" si="122"/>
        <v>53400</v>
      </c>
      <c r="AQ412" s="52">
        <v>0</v>
      </c>
      <c r="AR412" s="47">
        <f t="shared" si="123"/>
        <v>258100</v>
      </c>
      <c r="AS412" s="53">
        <f t="shared" si="124"/>
        <v>92560</v>
      </c>
      <c r="AT412" s="49"/>
      <c r="AU412" s="49">
        <f t="shared" si="116"/>
        <v>-557140</v>
      </c>
      <c r="AV412" s="54">
        <f t="shared" si="117"/>
        <v>0</v>
      </c>
      <c r="AW412" s="55"/>
      <c r="AX412" s="56">
        <f t="shared" ref="AX412:BA441" si="131">IF(AP412&gt;=0,AP412,0)</f>
        <v>53400</v>
      </c>
      <c r="AY412" s="57">
        <f t="shared" si="131"/>
        <v>0</v>
      </c>
      <c r="AZ412" s="47">
        <f t="shared" si="131"/>
        <v>258100</v>
      </c>
      <c r="BA412" s="53">
        <f t="shared" si="131"/>
        <v>92560</v>
      </c>
      <c r="BB412" s="81">
        <f t="shared" si="125"/>
        <v>1397300</v>
      </c>
      <c r="BC412" s="58" t="s">
        <v>1825</v>
      </c>
    </row>
    <row r="413" spans="1:55" s="38" customFormat="1" ht="12.75" x14ac:dyDescent="0.2">
      <c r="A413" s="39">
        <f t="shared" si="126"/>
        <v>402</v>
      </c>
      <c r="B413" s="59" t="s">
        <v>1684</v>
      </c>
      <c r="C413" s="41" t="s">
        <v>1685</v>
      </c>
      <c r="D413" s="41" t="s">
        <v>43</v>
      </c>
      <c r="E413" s="41" t="s">
        <v>1855</v>
      </c>
      <c r="F413" s="41" t="s">
        <v>1476</v>
      </c>
      <c r="G413" s="41" t="s">
        <v>58</v>
      </c>
      <c r="H413" s="41" t="s">
        <v>59</v>
      </c>
      <c r="I413" s="41" t="s">
        <v>1501</v>
      </c>
      <c r="J413" s="41" t="s">
        <v>1478</v>
      </c>
      <c r="K413" s="41" t="s">
        <v>1686</v>
      </c>
      <c r="L413" s="41" t="s">
        <v>1687</v>
      </c>
      <c r="M413" s="41" t="s">
        <v>3</v>
      </c>
      <c r="N413" s="42" t="s">
        <v>51</v>
      </c>
      <c r="O413" s="41" t="s">
        <v>52</v>
      </c>
      <c r="P413" s="43">
        <v>227</v>
      </c>
      <c r="Q413" s="44">
        <v>227</v>
      </c>
      <c r="R413" s="45">
        <f>VLOOKUP(B413,'[2]School Detailed Data'!A$11:CF$440,84,FALSE)</f>
        <v>227</v>
      </c>
      <c r="S413" s="46">
        <v>227</v>
      </c>
      <c r="T413" s="47">
        <v>223</v>
      </c>
      <c r="U413" s="43">
        <v>128</v>
      </c>
      <c r="V413" s="44">
        <f>VLOOKUP(B413,'[3]PS T3 1st New BRN'!$B$12:$S$104,18,FALSE)</f>
        <v>122</v>
      </c>
      <c r="W413" s="45">
        <f>VLOOKUP(B413,'[2]Student Without BRN'!Z$2:AB$431,3,FALSE)</f>
        <v>122</v>
      </c>
      <c r="X413" s="46">
        <v>121</v>
      </c>
      <c r="Y413" s="47">
        <v>120</v>
      </c>
      <c r="Z413" s="43">
        <f t="shared" si="130"/>
        <v>99</v>
      </c>
      <c r="AA413" s="44">
        <f t="shared" si="130"/>
        <v>105</v>
      </c>
      <c r="AB413" s="45">
        <f t="shared" si="130"/>
        <v>105</v>
      </c>
      <c r="AC413" s="46">
        <f t="shared" si="130"/>
        <v>106</v>
      </c>
      <c r="AD413" s="47">
        <f t="shared" si="130"/>
        <v>103</v>
      </c>
      <c r="AE413" s="44">
        <f t="shared" si="118"/>
        <v>6</v>
      </c>
      <c r="AF413" s="45">
        <f>AB413-AA413</f>
        <v>0</v>
      </c>
      <c r="AG413" s="46">
        <f t="shared" si="119"/>
        <v>1</v>
      </c>
      <c r="AH413" s="47">
        <f>AC413-AD413</f>
        <v>3</v>
      </c>
      <c r="AI413" s="48">
        <v>8900</v>
      </c>
      <c r="AJ413" s="48">
        <f t="shared" si="120"/>
        <v>1984700</v>
      </c>
      <c r="AK413" s="49">
        <f t="shared" si="115"/>
        <v>881100</v>
      </c>
      <c r="AL413" s="49">
        <f>VLOOKUP(B413,'[3]Tranche 1 Actual 2024'!$B$12:$S$367,18,FALSE)</f>
        <v>432540</v>
      </c>
      <c r="AM413" s="49"/>
      <c r="AN413" s="49">
        <f t="shared" si="121"/>
        <v>448560</v>
      </c>
      <c r="AO413" s="50">
        <f t="shared" si="128"/>
        <v>53400</v>
      </c>
      <c r="AP413" s="51">
        <f t="shared" si="122"/>
        <v>0</v>
      </c>
      <c r="AQ413" s="52">
        <f t="shared" si="127"/>
        <v>8900</v>
      </c>
      <c r="AR413" s="47">
        <f t="shared" si="123"/>
        <v>26700</v>
      </c>
      <c r="AS413" s="53">
        <f t="shared" si="124"/>
        <v>1014600</v>
      </c>
      <c r="AT413" s="49"/>
      <c r="AU413" s="49">
        <f t="shared" si="116"/>
        <v>448560</v>
      </c>
      <c r="AV413" s="54">
        <f t="shared" si="117"/>
        <v>448560</v>
      </c>
      <c r="AW413" s="55">
        <f>IF(AO413&gt;=0,AO413,0)</f>
        <v>53400</v>
      </c>
      <c r="AX413" s="56">
        <f t="shared" si="131"/>
        <v>0</v>
      </c>
      <c r="AY413" s="57">
        <f t="shared" si="131"/>
        <v>8900</v>
      </c>
      <c r="AZ413" s="47">
        <f t="shared" si="131"/>
        <v>26700</v>
      </c>
      <c r="BA413" s="53">
        <f t="shared" si="131"/>
        <v>1014600</v>
      </c>
      <c r="BB413" s="81">
        <f t="shared" si="125"/>
        <v>1984700</v>
      </c>
      <c r="BC413" s="58" t="s">
        <v>1829</v>
      </c>
    </row>
    <row r="414" spans="1:55" s="38" customFormat="1" ht="12.75" x14ac:dyDescent="0.2">
      <c r="A414" s="39">
        <f t="shared" si="126"/>
        <v>403</v>
      </c>
      <c r="B414" s="59" t="s">
        <v>1688</v>
      </c>
      <c r="C414" s="41" t="s">
        <v>1689</v>
      </c>
      <c r="D414" s="41" t="s">
        <v>43</v>
      </c>
      <c r="E414" s="41" t="s">
        <v>1855</v>
      </c>
      <c r="F414" s="41" t="s">
        <v>1476</v>
      </c>
      <c r="G414" s="41" t="s">
        <v>58</v>
      </c>
      <c r="H414" s="41" t="s">
        <v>59</v>
      </c>
      <c r="I414" s="41" t="s">
        <v>1501</v>
      </c>
      <c r="J414" s="41" t="s">
        <v>1478</v>
      </c>
      <c r="K414" s="41" t="s">
        <v>1690</v>
      </c>
      <c r="L414" s="41" t="s">
        <v>1691</v>
      </c>
      <c r="M414" s="41" t="s">
        <v>3</v>
      </c>
      <c r="N414" s="42" t="s">
        <v>51</v>
      </c>
      <c r="O414" s="41" t="s">
        <v>52</v>
      </c>
      <c r="P414" s="43">
        <v>82</v>
      </c>
      <c r="Q414" s="44">
        <v>82</v>
      </c>
      <c r="R414" s="45">
        <f>VLOOKUP(B414,'[2]School Detailed Data'!A$11:CF$440,84,FALSE)</f>
        <v>82</v>
      </c>
      <c r="S414" s="46">
        <v>82</v>
      </c>
      <c r="T414" s="47">
        <v>82</v>
      </c>
      <c r="U414" s="43">
        <v>81</v>
      </c>
      <c r="V414" s="44">
        <f>VLOOKUP(B414,'[2]School Detailed Data'!A$11:CJ$440,88,FALSE)</f>
        <v>81</v>
      </c>
      <c r="W414" s="45">
        <f>VLOOKUP(B414,'[2]Student Without BRN'!Z$2:AB$431,3,FALSE)</f>
        <v>80</v>
      </c>
      <c r="X414" s="46">
        <v>80</v>
      </c>
      <c r="Y414" s="47">
        <v>80</v>
      </c>
      <c r="Z414" s="43">
        <f t="shared" si="130"/>
        <v>1</v>
      </c>
      <c r="AA414" s="44">
        <f t="shared" si="130"/>
        <v>1</v>
      </c>
      <c r="AB414" s="45">
        <f t="shared" si="130"/>
        <v>2</v>
      </c>
      <c r="AC414" s="46">
        <f t="shared" si="130"/>
        <v>2</v>
      </c>
      <c r="AD414" s="47">
        <f t="shared" si="130"/>
        <v>2</v>
      </c>
      <c r="AE414" s="44">
        <f t="shared" si="118"/>
        <v>0</v>
      </c>
      <c r="AF414" s="45">
        <f>AB414-Z414</f>
        <v>1</v>
      </c>
      <c r="AG414" s="46">
        <f t="shared" si="119"/>
        <v>0</v>
      </c>
      <c r="AH414" s="47">
        <f t="shared" si="119"/>
        <v>0</v>
      </c>
      <c r="AI414" s="48">
        <v>8900</v>
      </c>
      <c r="AJ414" s="48">
        <f t="shared" si="120"/>
        <v>729800</v>
      </c>
      <c r="AK414" s="49">
        <f t="shared" si="115"/>
        <v>8900</v>
      </c>
      <c r="AL414" s="49">
        <f>VLOOKUP(B414,'[3]Tranche 1 Actual 2024'!$B$12:$S$367,18,FALSE)</f>
        <v>178890</v>
      </c>
      <c r="AM414" s="49"/>
      <c r="AN414" s="49">
        <f t="shared" si="121"/>
        <v>-169990</v>
      </c>
      <c r="AO414" s="50">
        <f t="shared" si="128"/>
        <v>0</v>
      </c>
      <c r="AP414" s="51">
        <f t="shared" si="122"/>
        <v>8900</v>
      </c>
      <c r="AQ414" s="52">
        <f t="shared" si="127"/>
        <v>0</v>
      </c>
      <c r="AR414" s="47">
        <f t="shared" si="123"/>
        <v>0</v>
      </c>
      <c r="AS414" s="53">
        <f t="shared" si="124"/>
        <v>542010</v>
      </c>
      <c r="AT414" s="49"/>
      <c r="AU414" s="49">
        <f t="shared" si="116"/>
        <v>-169990</v>
      </c>
      <c r="AV414" s="54">
        <f t="shared" si="117"/>
        <v>0</v>
      </c>
      <c r="AW414" s="55"/>
      <c r="AX414" s="56">
        <f t="shared" si="131"/>
        <v>8900</v>
      </c>
      <c r="AY414" s="57">
        <f t="shared" si="131"/>
        <v>0</v>
      </c>
      <c r="AZ414" s="47">
        <f t="shared" si="131"/>
        <v>0</v>
      </c>
      <c r="BA414" s="53">
        <f t="shared" si="131"/>
        <v>542010</v>
      </c>
      <c r="BB414" s="81">
        <f t="shared" si="125"/>
        <v>729800</v>
      </c>
      <c r="BC414" s="58" t="s">
        <v>1829</v>
      </c>
    </row>
    <row r="415" spans="1:55" s="38" customFormat="1" ht="12.75" x14ac:dyDescent="0.2">
      <c r="A415" s="39">
        <f t="shared" si="126"/>
        <v>404</v>
      </c>
      <c r="B415" s="40" t="s">
        <v>1695</v>
      </c>
      <c r="C415" s="41" t="s">
        <v>1696</v>
      </c>
      <c r="D415" s="41" t="s">
        <v>43</v>
      </c>
      <c r="E415" s="41" t="s">
        <v>1855</v>
      </c>
      <c r="F415" s="41" t="s">
        <v>1476</v>
      </c>
      <c r="G415" s="41" t="s">
        <v>58</v>
      </c>
      <c r="H415" s="41" t="s">
        <v>59</v>
      </c>
      <c r="I415" s="41" t="s">
        <v>1501</v>
      </c>
      <c r="J415" s="41" t="s">
        <v>1478</v>
      </c>
      <c r="K415" s="41" t="s">
        <v>1697</v>
      </c>
      <c r="L415" s="41" t="s">
        <v>1698</v>
      </c>
      <c r="M415" s="41" t="s">
        <v>3</v>
      </c>
      <c r="N415" s="42" t="s">
        <v>51</v>
      </c>
      <c r="O415" s="41" t="s">
        <v>52</v>
      </c>
      <c r="P415" s="43">
        <v>169</v>
      </c>
      <c r="Q415" s="44">
        <v>169</v>
      </c>
      <c r="R415" s="45">
        <f>VLOOKUP(B415,'[2]School Detailed Data'!A$11:CF$440,84,FALSE)</f>
        <v>169</v>
      </c>
      <c r="S415" s="46">
        <v>169</v>
      </c>
      <c r="T415" s="47">
        <v>169</v>
      </c>
      <c r="U415" s="43">
        <v>166</v>
      </c>
      <c r="V415" s="44">
        <f>VLOOKUP(B415,'[2]School Detailed Data'!A$11:CJ$440,88,FALSE)</f>
        <v>139</v>
      </c>
      <c r="W415" s="45">
        <f>VLOOKUP(B415,'[2]Student Without BRN'!Z$2:AB$431,3,FALSE)</f>
        <v>131</v>
      </c>
      <c r="X415" s="46">
        <v>119</v>
      </c>
      <c r="Y415" s="47">
        <v>116</v>
      </c>
      <c r="Z415" s="43">
        <f t="shared" si="130"/>
        <v>3</v>
      </c>
      <c r="AA415" s="44">
        <f t="shared" si="130"/>
        <v>30</v>
      </c>
      <c r="AB415" s="45">
        <f t="shared" si="130"/>
        <v>38</v>
      </c>
      <c r="AC415" s="46">
        <f t="shared" si="130"/>
        <v>50</v>
      </c>
      <c r="AD415" s="47">
        <f t="shared" si="130"/>
        <v>53</v>
      </c>
      <c r="AE415" s="44">
        <f t="shared" si="118"/>
        <v>27</v>
      </c>
      <c r="AF415" s="45">
        <f>AB415-AA415</f>
        <v>8</v>
      </c>
      <c r="AG415" s="46">
        <f t="shared" si="119"/>
        <v>12</v>
      </c>
      <c r="AH415" s="47">
        <f t="shared" si="119"/>
        <v>3</v>
      </c>
      <c r="AI415" s="48">
        <v>8900</v>
      </c>
      <c r="AJ415" s="48">
        <f t="shared" si="120"/>
        <v>1504100</v>
      </c>
      <c r="AK415" s="49">
        <f t="shared" si="115"/>
        <v>26700</v>
      </c>
      <c r="AL415" s="49">
        <f>VLOOKUP(B415,'[3]Tranche 1 Actual 2024'!$B$12:$S$367,18,FALSE)</f>
        <v>419190</v>
      </c>
      <c r="AM415" s="49"/>
      <c r="AN415" s="49">
        <f t="shared" si="121"/>
        <v>-392490</v>
      </c>
      <c r="AO415" s="50">
        <f t="shared" si="128"/>
        <v>240300</v>
      </c>
      <c r="AP415" s="51">
        <f t="shared" si="122"/>
        <v>71200</v>
      </c>
      <c r="AQ415" s="52">
        <v>0</v>
      </c>
      <c r="AR415" s="47">
        <f t="shared" si="123"/>
        <v>26700</v>
      </c>
      <c r="AS415" s="53">
        <f t="shared" si="124"/>
        <v>987010</v>
      </c>
      <c r="AT415" s="49"/>
      <c r="AU415" s="49">
        <f t="shared" si="116"/>
        <v>-392490</v>
      </c>
      <c r="AV415" s="54">
        <f t="shared" si="117"/>
        <v>0</v>
      </c>
      <c r="AW415" s="55"/>
      <c r="AX415" s="56">
        <f t="shared" si="131"/>
        <v>71200</v>
      </c>
      <c r="AY415" s="57">
        <f t="shared" si="131"/>
        <v>0</v>
      </c>
      <c r="AZ415" s="47">
        <f t="shared" si="131"/>
        <v>26700</v>
      </c>
      <c r="BA415" s="53">
        <f t="shared" si="131"/>
        <v>987010</v>
      </c>
      <c r="BB415" s="81">
        <f t="shared" si="125"/>
        <v>1504100</v>
      </c>
      <c r="BC415" s="58" t="s">
        <v>1829</v>
      </c>
    </row>
    <row r="416" spans="1:55" s="38" customFormat="1" ht="12.75" x14ac:dyDescent="0.2">
      <c r="A416" s="39">
        <f t="shared" si="126"/>
        <v>405</v>
      </c>
      <c r="B416" s="59" t="s">
        <v>1704</v>
      </c>
      <c r="C416" s="41" t="s">
        <v>1705</v>
      </c>
      <c r="D416" s="41" t="s">
        <v>56</v>
      </c>
      <c r="E416" s="41" t="s">
        <v>1855</v>
      </c>
      <c r="F416" s="41" t="s">
        <v>1476</v>
      </c>
      <c r="G416" s="41" t="s">
        <v>58</v>
      </c>
      <c r="H416" s="41" t="s">
        <v>59</v>
      </c>
      <c r="I416" s="41" t="s">
        <v>1501</v>
      </c>
      <c r="J416" s="41" t="s">
        <v>1478</v>
      </c>
      <c r="K416" s="41" t="s">
        <v>1706</v>
      </c>
      <c r="L416" s="41" t="s">
        <v>1707</v>
      </c>
      <c r="M416" s="41" t="s">
        <v>3</v>
      </c>
      <c r="N416" s="42" t="s">
        <v>51</v>
      </c>
      <c r="O416" s="41" t="s">
        <v>52</v>
      </c>
      <c r="P416" s="43">
        <v>89</v>
      </c>
      <c r="Q416" s="44">
        <v>89</v>
      </c>
      <c r="R416" s="45">
        <f>VLOOKUP(B416,'[2]School Detailed Data'!A$11:CF$440,84,FALSE)</f>
        <v>89</v>
      </c>
      <c r="S416" s="46">
        <v>89</v>
      </c>
      <c r="T416" s="47">
        <v>89</v>
      </c>
      <c r="U416" s="43">
        <v>59</v>
      </c>
      <c r="V416" s="44">
        <f>VLOOKUP(B416,'[2]School Detailed Data'!A$11:CJ$440,88,FALSE)</f>
        <v>64</v>
      </c>
      <c r="W416" s="45">
        <f>VLOOKUP(B416,'[2]Student Without BRN'!Z$2:AB$431,3,FALSE)</f>
        <v>58</v>
      </c>
      <c r="X416" s="46">
        <v>58</v>
      </c>
      <c r="Y416" s="47">
        <v>58</v>
      </c>
      <c r="Z416" s="43">
        <f t="shared" si="130"/>
        <v>30</v>
      </c>
      <c r="AA416" s="44">
        <f t="shared" si="130"/>
        <v>25</v>
      </c>
      <c r="AB416" s="45">
        <f t="shared" si="130"/>
        <v>31</v>
      </c>
      <c r="AC416" s="46">
        <f t="shared" si="130"/>
        <v>31</v>
      </c>
      <c r="AD416" s="47">
        <f t="shared" si="130"/>
        <v>31</v>
      </c>
      <c r="AE416" s="44">
        <f t="shared" si="118"/>
        <v>-5</v>
      </c>
      <c r="AF416" s="45">
        <f t="shared" si="129"/>
        <v>1</v>
      </c>
      <c r="AG416" s="46">
        <f t="shared" si="119"/>
        <v>0</v>
      </c>
      <c r="AH416" s="47">
        <f t="shared" si="119"/>
        <v>0</v>
      </c>
      <c r="AI416" s="48">
        <v>8900</v>
      </c>
      <c r="AJ416" s="48">
        <f t="shared" si="120"/>
        <v>792100</v>
      </c>
      <c r="AK416" s="49">
        <f t="shared" si="115"/>
        <v>267000</v>
      </c>
      <c r="AL416" s="49">
        <f>VLOOKUP(B416,'[3]Tranche 1 Actual 2024'!$B$12:$S$367,18,FALSE)</f>
        <v>165540</v>
      </c>
      <c r="AM416" s="49">
        <f>VLOOKUP(B416,'[3]Tranche 2 Actual 2024'!$B$12:$U$343,20,FALSE)</f>
        <v>165540</v>
      </c>
      <c r="AN416" s="49">
        <f t="shared" si="121"/>
        <v>-64080</v>
      </c>
      <c r="AO416" s="50">
        <f t="shared" si="128"/>
        <v>-44500</v>
      </c>
      <c r="AP416" s="51">
        <f t="shared" si="122"/>
        <v>8900</v>
      </c>
      <c r="AQ416" s="52">
        <f t="shared" si="127"/>
        <v>0</v>
      </c>
      <c r="AR416" s="47">
        <f t="shared" si="123"/>
        <v>0</v>
      </c>
      <c r="AS416" s="53">
        <f t="shared" si="124"/>
        <v>452120</v>
      </c>
      <c r="AT416" s="49"/>
      <c r="AU416" s="49">
        <f t="shared" si="116"/>
        <v>-64080</v>
      </c>
      <c r="AV416" s="54">
        <f t="shared" si="117"/>
        <v>0</v>
      </c>
      <c r="AW416" s="55"/>
      <c r="AX416" s="56">
        <f t="shared" si="131"/>
        <v>8900</v>
      </c>
      <c r="AY416" s="57">
        <f t="shared" si="131"/>
        <v>0</v>
      </c>
      <c r="AZ416" s="47">
        <f t="shared" si="131"/>
        <v>0</v>
      </c>
      <c r="BA416" s="53">
        <f t="shared" si="131"/>
        <v>452120</v>
      </c>
      <c r="BB416" s="81">
        <f t="shared" si="125"/>
        <v>792100</v>
      </c>
      <c r="BC416" s="58" t="s">
        <v>1825</v>
      </c>
    </row>
    <row r="417" spans="1:55" s="38" customFormat="1" ht="12.75" x14ac:dyDescent="0.2">
      <c r="A417" s="39">
        <f t="shared" si="126"/>
        <v>406</v>
      </c>
      <c r="B417" s="40" t="s">
        <v>1699</v>
      </c>
      <c r="C417" s="41" t="s">
        <v>1700</v>
      </c>
      <c r="D417" s="41" t="s">
        <v>43</v>
      </c>
      <c r="E417" s="41" t="s">
        <v>1855</v>
      </c>
      <c r="F417" s="41" t="s">
        <v>1476</v>
      </c>
      <c r="G417" s="41" t="s">
        <v>58</v>
      </c>
      <c r="H417" s="41" t="s">
        <v>59</v>
      </c>
      <c r="I417" s="41" t="s">
        <v>1501</v>
      </c>
      <c r="J417" s="41" t="s">
        <v>1478</v>
      </c>
      <c r="K417" s="69" t="s">
        <v>1856</v>
      </c>
      <c r="L417" s="41" t="s">
        <v>1857</v>
      </c>
      <c r="M417" s="41" t="s">
        <v>3</v>
      </c>
      <c r="N417" s="42" t="s">
        <v>51</v>
      </c>
      <c r="O417" s="41" t="s">
        <v>52</v>
      </c>
      <c r="P417" s="43">
        <v>42</v>
      </c>
      <c r="Q417" s="44">
        <f>VLOOKUP(B417,'[2]School Detailed Data'!A$11:CF$439,84,FALSE)</f>
        <v>42</v>
      </c>
      <c r="R417" s="45">
        <f>VLOOKUP(B417,'[2]School Detailed Data'!A$11:CF$440,84,FALSE)</f>
        <v>42</v>
      </c>
      <c r="S417" s="46">
        <v>42</v>
      </c>
      <c r="T417" s="47">
        <v>42</v>
      </c>
      <c r="U417" s="43">
        <v>32</v>
      </c>
      <c r="V417" s="44">
        <f>VLOOKUP(B417,'[2]School Detailed Data'!A$11:CJ$440,88,FALSE)</f>
        <v>35</v>
      </c>
      <c r="W417" s="45">
        <f>VLOOKUP(B417,'[2]Student Without BRN'!Z$2:AB$431,3,FALSE)</f>
        <v>32</v>
      </c>
      <c r="X417" s="46">
        <v>32</v>
      </c>
      <c r="Y417" s="47">
        <v>32</v>
      </c>
      <c r="Z417" s="43">
        <f t="shared" si="130"/>
        <v>10</v>
      </c>
      <c r="AA417" s="44">
        <f t="shared" si="130"/>
        <v>7</v>
      </c>
      <c r="AB417" s="45">
        <f t="shared" si="130"/>
        <v>10</v>
      </c>
      <c r="AC417" s="46">
        <f t="shared" si="130"/>
        <v>10</v>
      </c>
      <c r="AD417" s="47">
        <f t="shared" si="130"/>
        <v>10</v>
      </c>
      <c r="AE417" s="44">
        <f t="shared" si="118"/>
        <v>-3</v>
      </c>
      <c r="AF417" s="45">
        <f t="shared" si="129"/>
        <v>0</v>
      </c>
      <c r="AG417" s="46">
        <f t="shared" si="119"/>
        <v>0</v>
      </c>
      <c r="AH417" s="47">
        <f t="shared" si="119"/>
        <v>0</v>
      </c>
      <c r="AI417" s="48">
        <v>8900</v>
      </c>
      <c r="AJ417" s="48">
        <f t="shared" si="120"/>
        <v>373800</v>
      </c>
      <c r="AK417" s="49">
        <f t="shared" si="115"/>
        <v>89000</v>
      </c>
      <c r="AL417" s="49">
        <f>VLOOKUP(B417,'[3]Tranche 1 Actual 2024'!$B$12:$S$367,18,FALSE)</f>
        <v>208260</v>
      </c>
      <c r="AM417" s="49">
        <f>VLOOKUP(B417,'[3]Tranche 2 Actual 2024'!$B$12:$U$343,20,FALSE)</f>
        <v>208260</v>
      </c>
      <c r="AN417" s="49">
        <f t="shared" si="121"/>
        <v>-327520</v>
      </c>
      <c r="AO417" s="50">
        <f t="shared" si="128"/>
        <v>-26700</v>
      </c>
      <c r="AP417" s="51">
        <f t="shared" si="122"/>
        <v>0</v>
      </c>
      <c r="AQ417" s="52">
        <f t="shared" si="127"/>
        <v>0</v>
      </c>
      <c r="AR417" s="47">
        <f t="shared" si="123"/>
        <v>0</v>
      </c>
      <c r="AS417" s="60">
        <f t="shared" si="124"/>
        <v>-42720</v>
      </c>
      <c r="AT417" s="49"/>
      <c r="AU417" s="49">
        <f t="shared" si="116"/>
        <v>-327520</v>
      </c>
      <c r="AV417" s="54">
        <f t="shared" si="117"/>
        <v>0</v>
      </c>
      <c r="AW417" s="55"/>
      <c r="AX417" s="56">
        <f t="shared" si="131"/>
        <v>0</v>
      </c>
      <c r="AY417" s="57">
        <f t="shared" si="131"/>
        <v>0</v>
      </c>
      <c r="AZ417" s="47">
        <f t="shared" si="131"/>
        <v>0</v>
      </c>
      <c r="BA417" s="53">
        <f t="shared" si="131"/>
        <v>0</v>
      </c>
      <c r="BB417" s="81">
        <f t="shared" si="125"/>
        <v>416520</v>
      </c>
      <c r="BC417" s="58" t="s">
        <v>1825</v>
      </c>
    </row>
    <row r="418" spans="1:55" s="38" customFormat="1" ht="12.75" x14ac:dyDescent="0.2">
      <c r="A418" s="39">
        <f t="shared" si="126"/>
        <v>407</v>
      </c>
      <c r="B418" s="59" t="s">
        <v>1708</v>
      </c>
      <c r="C418" s="41" t="s">
        <v>1709</v>
      </c>
      <c r="D418" s="41" t="s">
        <v>43</v>
      </c>
      <c r="E418" s="41" t="s">
        <v>1855</v>
      </c>
      <c r="F418" s="41" t="s">
        <v>1476</v>
      </c>
      <c r="G418" s="41" t="s">
        <v>58</v>
      </c>
      <c r="H418" s="41" t="s">
        <v>59</v>
      </c>
      <c r="I418" s="41" t="s">
        <v>1501</v>
      </c>
      <c r="J418" s="41" t="s">
        <v>1478</v>
      </c>
      <c r="K418" s="41" t="s">
        <v>1710</v>
      </c>
      <c r="L418" s="41" t="s">
        <v>1711</v>
      </c>
      <c r="M418" s="41" t="s">
        <v>3</v>
      </c>
      <c r="N418" s="42" t="s">
        <v>51</v>
      </c>
      <c r="O418" s="41" t="s">
        <v>52</v>
      </c>
      <c r="P418" s="43">
        <v>159</v>
      </c>
      <c r="Q418" s="44">
        <v>159</v>
      </c>
      <c r="R418" s="45">
        <f>VLOOKUP(B418,'[2]School Detailed Data'!A$11:CF$440,84,FALSE)</f>
        <v>159</v>
      </c>
      <c r="S418" s="46">
        <v>167</v>
      </c>
      <c r="T418" s="47">
        <v>168</v>
      </c>
      <c r="U418" s="43">
        <v>113</v>
      </c>
      <c r="V418" s="44">
        <f>VLOOKUP(B418,'[3]PS T3 1st New BRN'!$B$12:$S$104,18,FALSE)</f>
        <v>104</v>
      </c>
      <c r="W418" s="45">
        <f>VLOOKUP(B418,'[2]Student Without BRN'!Z$2:AB$431,3,FALSE)</f>
        <v>104</v>
      </c>
      <c r="X418" s="46">
        <v>12</v>
      </c>
      <c r="Y418" s="47">
        <v>8</v>
      </c>
      <c r="Z418" s="43">
        <f t="shared" si="130"/>
        <v>46</v>
      </c>
      <c r="AA418" s="44">
        <f t="shared" si="130"/>
        <v>55</v>
      </c>
      <c r="AB418" s="45">
        <f t="shared" si="130"/>
        <v>55</v>
      </c>
      <c r="AC418" s="46">
        <f t="shared" si="130"/>
        <v>155</v>
      </c>
      <c r="AD418" s="47">
        <f t="shared" si="130"/>
        <v>160</v>
      </c>
      <c r="AE418" s="44">
        <f t="shared" si="118"/>
        <v>9</v>
      </c>
      <c r="AF418" s="45">
        <f>AB418-AA418</f>
        <v>0</v>
      </c>
      <c r="AG418" s="46">
        <f t="shared" si="119"/>
        <v>100</v>
      </c>
      <c r="AH418" s="47">
        <f t="shared" si="119"/>
        <v>5</v>
      </c>
      <c r="AI418" s="48">
        <v>8900</v>
      </c>
      <c r="AJ418" s="48">
        <f t="shared" si="120"/>
        <v>1495200</v>
      </c>
      <c r="AK418" s="49">
        <f t="shared" si="115"/>
        <v>409400</v>
      </c>
      <c r="AL418" s="49">
        <f>VLOOKUP(B418,'[3]Tranche 1 Actual 2024'!$B$12:$S$367,18,FALSE)</f>
        <v>451230</v>
      </c>
      <c r="AM418" s="49"/>
      <c r="AN418" s="49">
        <f t="shared" si="121"/>
        <v>-41830</v>
      </c>
      <c r="AO418" s="50">
        <f t="shared" si="128"/>
        <v>80100</v>
      </c>
      <c r="AP418" s="51">
        <f t="shared" si="122"/>
        <v>0</v>
      </c>
      <c r="AQ418" s="52">
        <f t="shared" si="127"/>
        <v>890000</v>
      </c>
      <c r="AR418" s="47">
        <f t="shared" si="123"/>
        <v>44500</v>
      </c>
      <c r="AS418" s="53">
        <f t="shared" si="124"/>
        <v>71200</v>
      </c>
      <c r="AT418" s="49"/>
      <c r="AU418" s="49">
        <f t="shared" si="116"/>
        <v>-41830</v>
      </c>
      <c r="AV418" s="54">
        <f t="shared" si="117"/>
        <v>0</v>
      </c>
      <c r="AW418" s="55">
        <f>AN418+AO418</f>
        <v>38270</v>
      </c>
      <c r="AX418" s="56">
        <f t="shared" si="131"/>
        <v>0</v>
      </c>
      <c r="AY418" s="57">
        <f t="shared" si="131"/>
        <v>890000</v>
      </c>
      <c r="AZ418" s="47">
        <f t="shared" si="131"/>
        <v>44500</v>
      </c>
      <c r="BA418" s="53">
        <f t="shared" si="131"/>
        <v>71200</v>
      </c>
      <c r="BB418" s="81">
        <f t="shared" si="125"/>
        <v>1495200</v>
      </c>
      <c r="BC418" s="58" t="s">
        <v>1829</v>
      </c>
    </row>
    <row r="419" spans="1:55" s="38" customFormat="1" x14ac:dyDescent="0.2">
      <c r="A419" s="39">
        <f t="shared" si="126"/>
        <v>408</v>
      </c>
      <c r="B419" s="59" t="s">
        <v>1712</v>
      </c>
      <c r="C419" s="41" t="s">
        <v>1713</v>
      </c>
      <c r="D419" s="41" t="s">
        <v>43</v>
      </c>
      <c r="E419" s="41" t="s">
        <v>1855</v>
      </c>
      <c r="F419" s="41" t="s">
        <v>1476</v>
      </c>
      <c r="G419" s="41" t="s">
        <v>58</v>
      </c>
      <c r="H419" s="41" t="s">
        <v>59</v>
      </c>
      <c r="I419" s="41" t="s">
        <v>1501</v>
      </c>
      <c r="J419" s="41" t="s">
        <v>1478</v>
      </c>
      <c r="K419" s="41" t="s">
        <v>1714</v>
      </c>
      <c r="L419" s="41" t="s">
        <v>1715</v>
      </c>
      <c r="M419" s="41" t="s">
        <v>3</v>
      </c>
      <c r="N419" s="42" t="s">
        <v>51</v>
      </c>
      <c r="O419" s="41" t="s">
        <v>52</v>
      </c>
      <c r="P419" s="43">
        <v>21</v>
      </c>
      <c r="Q419" s="44">
        <f>VLOOKUP(B419,'[2]School Detailed Data'!A$11:CF$439,84,FALSE)</f>
        <v>21</v>
      </c>
      <c r="R419" s="45">
        <f>VLOOKUP(B419,'[2]School Detailed Data'!A$11:CF$440,84,FALSE)</f>
        <v>21</v>
      </c>
      <c r="S419" s="46">
        <v>21</v>
      </c>
      <c r="T419" s="47">
        <v>21</v>
      </c>
      <c r="U419" s="43">
        <v>8</v>
      </c>
      <c r="V419" s="44">
        <f>VLOOKUP(B419,'[2]School Detailed Data'!A$11:CJ$440,88,FALSE)</f>
        <v>9</v>
      </c>
      <c r="W419" s="45">
        <f>VLOOKUP(B419,'[2]Student Without BRN'!Z$2:AB$431,3,FALSE)</f>
        <v>8</v>
      </c>
      <c r="X419" s="46">
        <v>8</v>
      </c>
      <c r="Y419" s="47">
        <v>8</v>
      </c>
      <c r="Z419" s="43">
        <f t="shared" si="130"/>
        <v>13</v>
      </c>
      <c r="AA419" s="44">
        <f t="shared" si="130"/>
        <v>12</v>
      </c>
      <c r="AB419" s="45">
        <f t="shared" si="130"/>
        <v>13</v>
      </c>
      <c r="AC419" s="46">
        <f t="shared" si="130"/>
        <v>13</v>
      </c>
      <c r="AD419" s="47">
        <f t="shared" si="130"/>
        <v>13</v>
      </c>
      <c r="AE419" s="44">
        <f t="shared" si="118"/>
        <v>-1</v>
      </c>
      <c r="AF419" s="45">
        <f t="shared" si="129"/>
        <v>0</v>
      </c>
      <c r="AG419" s="46">
        <f t="shared" si="119"/>
        <v>0</v>
      </c>
      <c r="AH419" s="47">
        <f t="shared" si="119"/>
        <v>0</v>
      </c>
      <c r="AI419" s="48">
        <v>8900</v>
      </c>
      <c r="AJ419" s="48">
        <f t="shared" si="120"/>
        <v>186900</v>
      </c>
      <c r="AK419" s="49">
        <f t="shared" si="115"/>
        <v>115700</v>
      </c>
      <c r="AL419" s="49">
        <f>VLOOKUP(B419,'[3]Tranche 1 Actual 2024'!$B$12:$S$367,18,FALSE)</f>
        <v>43060</v>
      </c>
      <c r="AM419" s="49">
        <f>VLOOKUP(B419,'[3]Tranche 2 Actual 2024'!$B$12:$U$343,20,FALSE)</f>
        <v>40060</v>
      </c>
      <c r="AN419" s="49">
        <f t="shared" si="121"/>
        <v>32580</v>
      </c>
      <c r="AO419" s="50">
        <f t="shared" si="128"/>
        <v>-8900</v>
      </c>
      <c r="AP419" s="51">
        <f t="shared" si="122"/>
        <v>0</v>
      </c>
      <c r="AQ419" s="52">
        <f t="shared" si="127"/>
        <v>0</v>
      </c>
      <c r="AR419" s="47">
        <f t="shared" si="123"/>
        <v>0</v>
      </c>
      <c r="AS419" s="53">
        <f t="shared" si="124"/>
        <v>81200</v>
      </c>
      <c r="AT419" s="66">
        <v>10000</v>
      </c>
      <c r="AU419" s="49">
        <f t="shared" si="116"/>
        <v>22580</v>
      </c>
      <c r="AV419" s="54">
        <f t="shared" si="117"/>
        <v>22580</v>
      </c>
      <c r="AW419" s="55"/>
      <c r="AX419" s="56">
        <f t="shared" si="131"/>
        <v>0</v>
      </c>
      <c r="AY419" s="57">
        <f t="shared" si="131"/>
        <v>0</v>
      </c>
      <c r="AZ419" s="47">
        <f t="shared" si="131"/>
        <v>0</v>
      </c>
      <c r="BA419" s="53">
        <f t="shared" si="131"/>
        <v>81200</v>
      </c>
      <c r="BB419" s="81">
        <f t="shared" si="125"/>
        <v>186900</v>
      </c>
      <c r="BC419" s="58" t="s">
        <v>1825</v>
      </c>
    </row>
    <row r="420" spans="1:55" s="38" customFormat="1" ht="12.75" x14ac:dyDescent="0.2">
      <c r="A420" s="39">
        <f t="shared" si="126"/>
        <v>409</v>
      </c>
      <c r="B420" s="40" t="s">
        <v>1728</v>
      </c>
      <c r="C420" s="41" t="s">
        <v>1694</v>
      </c>
      <c r="D420" s="41" t="s">
        <v>43</v>
      </c>
      <c r="E420" s="41" t="s">
        <v>1836</v>
      </c>
      <c r="F420" s="41" t="s">
        <v>193</v>
      </c>
      <c r="G420" s="41" t="s">
        <v>45</v>
      </c>
      <c r="H420" s="41" t="s">
        <v>46</v>
      </c>
      <c r="I420" s="41" t="s">
        <v>1501</v>
      </c>
      <c r="J420" s="41" t="s">
        <v>1478</v>
      </c>
      <c r="K420" s="69" t="s">
        <v>1858</v>
      </c>
      <c r="L420" s="41" t="s">
        <v>1859</v>
      </c>
      <c r="M420" s="41" t="s">
        <v>3</v>
      </c>
      <c r="N420" s="42" t="s">
        <v>51</v>
      </c>
      <c r="O420" s="41" t="s">
        <v>52</v>
      </c>
      <c r="P420" s="43">
        <v>93</v>
      </c>
      <c r="Q420" s="44">
        <f>VLOOKUP(B420,'[2]School Detailed Data'!A$11:CF$439,84,FALSE)</f>
        <v>93</v>
      </c>
      <c r="R420" s="45">
        <f>VLOOKUP(B420,'[2]School Detailed Data'!A$11:CF$440,84,FALSE)</f>
        <v>93</v>
      </c>
      <c r="S420" s="46">
        <v>93</v>
      </c>
      <c r="T420" s="47">
        <v>93</v>
      </c>
      <c r="U420" s="43">
        <v>29</v>
      </c>
      <c r="V420" s="44">
        <f>VLOOKUP(B420,'[2]School Detailed Data'!A$11:CJ$440,88,FALSE)</f>
        <v>54</v>
      </c>
      <c r="W420" s="45">
        <f>VLOOKUP(B420,'[2]Student Without BRN'!Z$2:AB$431,3,FALSE)</f>
        <v>29</v>
      </c>
      <c r="X420" s="46">
        <v>29</v>
      </c>
      <c r="Y420" s="47">
        <v>29</v>
      </c>
      <c r="Z420" s="43">
        <f t="shared" si="130"/>
        <v>64</v>
      </c>
      <c r="AA420" s="44">
        <f t="shared" si="130"/>
        <v>39</v>
      </c>
      <c r="AB420" s="45">
        <f t="shared" si="130"/>
        <v>64</v>
      </c>
      <c r="AC420" s="46">
        <f t="shared" si="130"/>
        <v>64</v>
      </c>
      <c r="AD420" s="47">
        <f t="shared" si="130"/>
        <v>64</v>
      </c>
      <c r="AE420" s="44">
        <f t="shared" si="118"/>
        <v>-25</v>
      </c>
      <c r="AF420" s="45">
        <f t="shared" si="129"/>
        <v>0</v>
      </c>
      <c r="AG420" s="46">
        <f t="shared" si="119"/>
        <v>0</v>
      </c>
      <c r="AH420" s="47">
        <f t="shared" si="119"/>
        <v>0</v>
      </c>
      <c r="AI420" s="48">
        <v>8900</v>
      </c>
      <c r="AJ420" s="48">
        <f t="shared" si="120"/>
        <v>827700</v>
      </c>
      <c r="AK420" s="49">
        <f t="shared" si="115"/>
        <v>569600</v>
      </c>
      <c r="AL420" s="49">
        <f>VLOOKUP(B420,'[3]Tranche 1 Actual 2024'!$B$12:$S$367,18,FALSE)</f>
        <v>138840</v>
      </c>
      <c r="AM420" s="49"/>
      <c r="AN420" s="49">
        <f t="shared" si="121"/>
        <v>430760</v>
      </c>
      <c r="AO420" s="50">
        <f t="shared" si="128"/>
        <v>-222500</v>
      </c>
      <c r="AP420" s="51">
        <f t="shared" si="122"/>
        <v>0</v>
      </c>
      <c r="AQ420" s="52">
        <f t="shared" si="127"/>
        <v>0</v>
      </c>
      <c r="AR420" s="47">
        <f t="shared" si="123"/>
        <v>0</v>
      </c>
      <c r="AS420" s="53">
        <f t="shared" si="124"/>
        <v>258100</v>
      </c>
      <c r="AT420" s="49"/>
      <c r="AU420" s="49">
        <f t="shared" si="116"/>
        <v>430760</v>
      </c>
      <c r="AV420" s="54">
        <f t="shared" si="117"/>
        <v>430760</v>
      </c>
      <c r="AW420" s="55"/>
      <c r="AX420" s="56">
        <f t="shared" si="131"/>
        <v>0</v>
      </c>
      <c r="AY420" s="57">
        <f t="shared" si="131"/>
        <v>0</v>
      </c>
      <c r="AZ420" s="47">
        <f t="shared" si="131"/>
        <v>0</v>
      </c>
      <c r="BA420" s="53">
        <f t="shared" si="131"/>
        <v>258100</v>
      </c>
      <c r="BB420" s="81">
        <f t="shared" si="125"/>
        <v>827700</v>
      </c>
      <c r="BC420" s="58" t="s">
        <v>1829</v>
      </c>
    </row>
    <row r="421" spans="1:55" s="38" customFormat="1" ht="12.75" x14ac:dyDescent="0.2">
      <c r="A421" s="39">
        <f t="shared" si="126"/>
        <v>410</v>
      </c>
      <c r="B421" s="59" t="s">
        <v>1716</v>
      </c>
      <c r="C421" s="41" t="s">
        <v>1717</v>
      </c>
      <c r="D421" s="41" t="s">
        <v>56</v>
      </c>
      <c r="E421" s="41" t="s">
        <v>1833</v>
      </c>
      <c r="F421" s="41" t="s">
        <v>179</v>
      </c>
      <c r="G421" s="41" t="s">
        <v>45</v>
      </c>
      <c r="H421" s="41" t="s">
        <v>46</v>
      </c>
      <c r="I421" s="41" t="s">
        <v>1501</v>
      </c>
      <c r="J421" s="41" t="s">
        <v>1478</v>
      </c>
      <c r="K421" s="41" t="s">
        <v>1718</v>
      </c>
      <c r="L421" s="41" t="s">
        <v>1719</v>
      </c>
      <c r="M421" s="41" t="s">
        <v>3</v>
      </c>
      <c r="N421" s="42" t="s">
        <v>51</v>
      </c>
      <c r="O421" s="41" t="s">
        <v>52</v>
      </c>
      <c r="P421" s="43">
        <v>210</v>
      </c>
      <c r="Q421" s="44">
        <v>210</v>
      </c>
      <c r="R421" s="45">
        <f>VLOOKUP(B421,'[2]School Detailed Data'!A$11:CF$440,84,FALSE)</f>
        <v>210</v>
      </c>
      <c r="S421" s="46">
        <v>210</v>
      </c>
      <c r="T421" s="47">
        <v>210</v>
      </c>
      <c r="U421" s="43">
        <v>169</v>
      </c>
      <c r="V421" s="44">
        <f>VLOOKUP(B421,'[2]School Detailed Data'!A$11:CJ$440,88,FALSE)</f>
        <v>173</v>
      </c>
      <c r="W421" s="45">
        <f>VLOOKUP(B421,'[2]Student Without BRN'!Z$2:AB$431,3,FALSE)</f>
        <v>163</v>
      </c>
      <c r="X421" s="46">
        <v>163</v>
      </c>
      <c r="Y421" s="47">
        <v>163</v>
      </c>
      <c r="Z421" s="43">
        <f t="shared" si="130"/>
        <v>41</v>
      </c>
      <c r="AA421" s="44">
        <f t="shared" si="130"/>
        <v>37</v>
      </c>
      <c r="AB421" s="45">
        <f t="shared" si="130"/>
        <v>47</v>
      </c>
      <c r="AC421" s="46">
        <f t="shared" si="130"/>
        <v>47</v>
      </c>
      <c r="AD421" s="47">
        <f t="shared" si="130"/>
        <v>47</v>
      </c>
      <c r="AE421" s="44">
        <f t="shared" si="118"/>
        <v>-4</v>
      </c>
      <c r="AF421" s="45">
        <f t="shared" si="129"/>
        <v>6</v>
      </c>
      <c r="AG421" s="46">
        <f t="shared" si="119"/>
        <v>0</v>
      </c>
      <c r="AH421" s="47">
        <f t="shared" si="119"/>
        <v>0</v>
      </c>
      <c r="AI421" s="48">
        <v>8900</v>
      </c>
      <c r="AJ421" s="48">
        <f t="shared" si="120"/>
        <v>1869000</v>
      </c>
      <c r="AK421" s="49">
        <f t="shared" si="115"/>
        <v>364900</v>
      </c>
      <c r="AL421" s="49">
        <f>VLOOKUP(B421,'[3]Tranche 1 Actual 2024'!$B$12:$S$367,18,FALSE)</f>
        <v>373800</v>
      </c>
      <c r="AM421" s="49">
        <f>VLOOKUP(B421,'[3]Tranche 2 Actual 2024'!$B$12:$U$343,20,FALSE)</f>
        <v>373800</v>
      </c>
      <c r="AN421" s="49">
        <f t="shared" si="121"/>
        <v>-382700</v>
      </c>
      <c r="AO421" s="50">
        <f t="shared" si="128"/>
        <v>-35600</v>
      </c>
      <c r="AP421" s="51">
        <f t="shared" si="122"/>
        <v>53400</v>
      </c>
      <c r="AQ421" s="52">
        <f t="shared" si="127"/>
        <v>0</v>
      </c>
      <c r="AR421" s="47">
        <f t="shared" si="123"/>
        <v>0</v>
      </c>
      <c r="AS421" s="53">
        <f t="shared" si="124"/>
        <v>1068000</v>
      </c>
      <c r="AT421" s="49"/>
      <c r="AU421" s="49">
        <f t="shared" si="116"/>
        <v>-382700</v>
      </c>
      <c r="AV421" s="54">
        <f t="shared" si="117"/>
        <v>0</v>
      </c>
      <c r="AW421" s="55"/>
      <c r="AX421" s="56">
        <f t="shared" si="131"/>
        <v>53400</v>
      </c>
      <c r="AY421" s="57">
        <f t="shared" si="131"/>
        <v>0</v>
      </c>
      <c r="AZ421" s="47">
        <f t="shared" si="131"/>
        <v>0</v>
      </c>
      <c r="BA421" s="53">
        <f t="shared" si="131"/>
        <v>1068000</v>
      </c>
      <c r="BB421" s="81">
        <f t="shared" si="125"/>
        <v>1869000</v>
      </c>
      <c r="BC421" s="58" t="s">
        <v>1825</v>
      </c>
    </row>
    <row r="422" spans="1:55" s="38" customFormat="1" ht="12.75" x14ac:dyDescent="0.2">
      <c r="A422" s="39">
        <f t="shared" si="126"/>
        <v>411</v>
      </c>
      <c r="B422" s="59" t="s">
        <v>1650</v>
      </c>
      <c r="C422" s="41" t="s">
        <v>1651</v>
      </c>
      <c r="D422" s="41" t="s">
        <v>43</v>
      </c>
      <c r="E422" s="41" t="s">
        <v>1828</v>
      </c>
      <c r="F422" s="41" t="s">
        <v>68</v>
      </c>
      <c r="G422" s="41" t="s">
        <v>45</v>
      </c>
      <c r="H422" s="41" t="s">
        <v>46</v>
      </c>
      <c r="I422" s="41" t="s">
        <v>1501</v>
      </c>
      <c r="J422" s="41" t="s">
        <v>1478</v>
      </c>
      <c r="K422" s="41" t="s">
        <v>1652</v>
      </c>
      <c r="L422" s="41" t="s">
        <v>1653</v>
      </c>
      <c r="M422" s="41" t="s">
        <v>3</v>
      </c>
      <c r="N422" s="42" t="s">
        <v>51</v>
      </c>
      <c r="O422" s="41" t="s">
        <v>52</v>
      </c>
      <c r="P422" s="43">
        <v>113</v>
      </c>
      <c r="Q422" s="44">
        <v>113</v>
      </c>
      <c r="R422" s="45">
        <f>VLOOKUP(B422,'[2]School Detailed Data'!A$11:CF$440,84,FALSE)</f>
        <v>113</v>
      </c>
      <c r="S422" s="46">
        <v>102</v>
      </c>
      <c r="T422" s="47">
        <v>102</v>
      </c>
      <c r="U422" s="43">
        <v>55</v>
      </c>
      <c r="V422" s="44">
        <f>VLOOKUP(B422,'[2]School Detailed Data'!A$11:CJ$440,88,FALSE)</f>
        <v>76</v>
      </c>
      <c r="W422" s="45">
        <f>VLOOKUP(B422,'[2]Student Without BRN'!Z$2:AB$431,3,FALSE)</f>
        <v>53</v>
      </c>
      <c r="X422" s="46">
        <v>23</v>
      </c>
      <c r="Y422" s="47">
        <v>17</v>
      </c>
      <c r="Z422" s="43">
        <f t="shared" si="130"/>
        <v>58</v>
      </c>
      <c r="AA422" s="44">
        <f t="shared" si="130"/>
        <v>37</v>
      </c>
      <c r="AB422" s="45">
        <f t="shared" si="130"/>
        <v>60</v>
      </c>
      <c r="AC422" s="46">
        <f t="shared" si="130"/>
        <v>79</v>
      </c>
      <c r="AD422" s="47">
        <f t="shared" si="130"/>
        <v>85</v>
      </c>
      <c r="AE422" s="44">
        <f t="shared" si="118"/>
        <v>-21</v>
      </c>
      <c r="AF422" s="45">
        <f t="shared" si="129"/>
        <v>2</v>
      </c>
      <c r="AG422" s="46">
        <f t="shared" si="119"/>
        <v>19</v>
      </c>
      <c r="AH422" s="47">
        <f t="shared" si="119"/>
        <v>6</v>
      </c>
      <c r="AI422" s="48">
        <v>8900</v>
      </c>
      <c r="AJ422" s="48">
        <f t="shared" si="120"/>
        <v>907800</v>
      </c>
      <c r="AK422" s="49">
        <f t="shared" si="115"/>
        <v>516200</v>
      </c>
      <c r="AL422" s="49">
        <f>VLOOKUP(B422,'[3]Tranche 1 Actual 2024'!$B$12:$S$367,18,FALSE)</f>
        <v>285690</v>
      </c>
      <c r="AM422" s="49">
        <f>VLOOKUP(B422,'[3]Tranche 2 Actual 2024'!$B$12:$U$343,20,FALSE)</f>
        <v>285690</v>
      </c>
      <c r="AN422" s="49">
        <f t="shared" si="121"/>
        <v>-55180</v>
      </c>
      <c r="AO422" s="50">
        <f t="shared" si="128"/>
        <v>-186900</v>
      </c>
      <c r="AP422" s="51">
        <f t="shared" si="122"/>
        <v>17800</v>
      </c>
      <c r="AQ422" s="52">
        <v>113920</v>
      </c>
      <c r="AR422" s="47">
        <f t="shared" si="123"/>
        <v>53400</v>
      </c>
      <c r="AS422" s="53">
        <f t="shared" si="124"/>
        <v>151300</v>
      </c>
      <c r="AT422" s="49"/>
      <c r="AU422" s="49">
        <f t="shared" si="116"/>
        <v>-55180</v>
      </c>
      <c r="AV422" s="54">
        <f t="shared" si="117"/>
        <v>0</v>
      </c>
      <c r="AW422" s="55"/>
      <c r="AX422" s="56">
        <f t="shared" si="131"/>
        <v>17800</v>
      </c>
      <c r="AY422" s="57">
        <f t="shared" si="131"/>
        <v>113920</v>
      </c>
      <c r="AZ422" s="47">
        <f t="shared" si="131"/>
        <v>53400</v>
      </c>
      <c r="BA422" s="53">
        <f t="shared" si="131"/>
        <v>151300</v>
      </c>
      <c r="BB422" s="81">
        <f t="shared" si="125"/>
        <v>907800</v>
      </c>
      <c r="BC422" s="58" t="s">
        <v>1825</v>
      </c>
    </row>
    <row r="423" spans="1:55" s="38" customFormat="1" ht="12.75" x14ac:dyDescent="0.2">
      <c r="A423" s="39">
        <f t="shared" si="126"/>
        <v>412</v>
      </c>
      <c r="B423" s="59" t="s">
        <v>1720</v>
      </c>
      <c r="C423" s="41" t="s">
        <v>1721</v>
      </c>
      <c r="D423" s="41" t="s">
        <v>56</v>
      </c>
      <c r="E423" s="41" t="s">
        <v>1855</v>
      </c>
      <c r="F423" s="41" t="s">
        <v>1476</v>
      </c>
      <c r="G423" s="41" t="s">
        <v>58</v>
      </c>
      <c r="H423" s="41" t="s">
        <v>59</v>
      </c>
      <c r="I423" s="41" t="s">
        <v>1501</v>
      </c>
      <c r="J423" s="41" t="s">
        <v>1478</v>
      </c>
      <c r="K423" s="41" t="s">
        <v>1722</v>
      </c>
      <c r="L423" s="41" t="s">
        <v>1723</v>
      </c>
      <c r="M423" s="41" t="s">
        <v>3</v>
      </c>
      <c r="N423" s="42" t="s">
        <v>51</v>
      </c>
      <c r="O423" s="41" t="s">
        <v>52</v>
      </c>
      <c r="P423" s="43">
        <v>128</v>
      </c>
      <c r="Q423" s="44">
        <v>128</v>
      </c>
      <c r="R423" s="45">
        <f>VLOOKUP(B423,'[2]School Detailed Data'!A$11:CF$440,84,FALSE)</f>
        <v>128</v>
      </c>
      <c r="S423" s="46">
        <v>128</v>
      </c>
      <c r="T423" s="47">
        <v>106</v>
      </c>
      <c r="U423" s="43">
        <v>111</v>
      </c>
      <c r="V423" s="44">
        <f>VLOOKUP(B423,'[2]School Detailed Data'!A$11:CJ$440,88,FALSE)</f>
        <v>117</v>
      </c>
      <c r="W423" s="45">
        <f>VLOOKUP(B423,'[2]Student Without BRN'!Z$2:AB$431,3,FALSE)</f>
        <v>110</v>
      </c>
      <c r="X423" s="46">
        <v>110</v>
      </c>
      <c r="Y423" s="47">
        <v>6</v>
      </c>
      <c r="Z423" s="43">
        <f t="shared" si="130"/>
        <v>17</v>
      </c>
      <c r="AA423" s="44">
        <f t="shared" si="130"/>
        <v>11</v>
      </c>
      <c r="AB423" s="45">
        <f t="shared" si="130"/>
        <v>18</v>
      </c>
      <c r="AC423" s="46">
        <f t="shared" si="130"/>
        <v>18</v>
      </c>
      <c r="AD423" s="47">
        <f t="shared" si="130"/>
        <v>100</v>
      </c>
      <c r="AE423" s="44">
        <f t="shared" si="118"/>
        <v>-6</v>
      </c>
      <c r="AF423" s="45">
        <f t="shared" si="129"/>
        <v>1</v>
      </c>
      <c r="AG423" s="46">
        <f t="shared" si="119"/>
        <v>0</v>
      </c>
      <c r="AH423" s="47">
        <f t="shared" si="119"/>
        <v>82</v>
      </c>
      <c r="AI423" s="48">
        <v>8900</v>
      </c>
      <c r="AJ423" s="48">
        <f t="shared" si="120"/>
        <v>943400</v>
      </c>
      <c r="AK423" s="49">
        <f t="shared" ref="AK423:AK441" si="132">Z423*AI423</f>
        <v>151300</v>
      </c>
      <c r="AL423" s="49">
        <f>VLOOKUP(B423,'[3]Tranche 1 Actual 2024'!$B$12:$S$367,18,FALSE)</f>
        <v>323070</v>
      </c>
      <c r="AM423" s="49"/>
      <c r="AN423" s="49">
        <f t="shared" si="121"/>
        <v>-171770</v>
      </c>
      <c r="AO423" s="50">
        <f t="shared" si="128"/>
        <v>-53400</v>
      </c>
      <c r="AP423" s="51">
        <f t="shared" si="122"/>
        <v>8900</v>
      </c>
      <c r="AQ423" s="52">
        <f t="shared" si="127"/>
        <v>0</v>
      </c>
      <c r="AR423" s="47">
        <v>611430</v>
      </c>
      <c r="AS423" s="53">
        <f t="shared" si="124"/>
        <v>0</v>
      </c>
      <c r="AT423" s="49"/>
      <c r="AU423" s="49">
        <f t="shared" si="116"/>
        <v>-171770</v>
      </c>
      <c r="AV423" s="54">
        <f t="shared" si="117"/>
        <v>0</v>
      </c>
      <c r="AW423" s="55"/>
      <c r="AX423" s="56">
        <f t="shared" si="131"/>
        <v>8900</v>
      </c>
      <c r="AY423" s="57">
        <f t="shared" si="131"/>
        <v>0</v>
      </c>
      <c r="AZ423" s="47">
        <f t="shared" si="131"/>
        <v>611430</v>
      </c>
      <c r="BA423" s="53">
        <f t="shared" si="131"/>
        <v>0</v>
      </c>
      <c r="BB423" s="81">
        <f t="shared" si="125"/>
        <v>943400</v>
      </c>
      <c r="BC423" s="58" t="s">
        <v>1829</v>
      </c>
    </row>
    <row r="424" spans="1:55" s="38" customFormat="1" ht="12.75" x14ac:dyDescent="0.2">
      <c r="A424" s="39">
        <f t="shared" si="126"/>
        <v>413</v>
      </c>
      <c r="B424" s="59" t="s">
        <v>1724</v>
      </c>
      <c r="C424" s="41" t="s">
        <v>1725</v>
      </c>
      <c r="D424" s="41" t="s">
        <v>56</v>
      </c>
      <c r="E424" s="41" t="s">
        <v>1855</v>
      </c>
      <c r="F424" s="41" t="s">
        <v>1476</v>
      </c>
      <c r="G424" s="41" t="s">
        <v>58</v>
      </c>
      <c r="H424" s="41" t="s">
        <v>59</v>
      </c>
      <c r="I424" s="41" t="s">
        <v>1501</v>
      </c>
      <c r="J424" s="41" t="s">
        <v>1478</v>
      </c>
      <c r="K424" s="41" t="s">
        <v>1726</v>
      </c>
      <c r="L424" s="41" t="s">
        <v>1727</v>
      </c>
      <c r="M424" s="41" t="s">
        <v>3</v>
      </c>
      <c r="N424" s="42" t="s">
        <v>51</v>
      </c>
      <c r="O424" s="41" t="s">
        <v>52</v>
      </c>
      <c r="P424" s="43">
        <v>66</v>
      </c>
      <c r="Q424" s="44">
        <f>VLOOKUP(B424,'[2]School Detailed Data'!A$11:CF$439,84,FALSE)</f>
        <v>66</v>
      </c>
      <c r="R424" s="45">
        <f>VLOOKUP(B424,'[2]School Detailed Data'!A$11:CF$440,84,FALSE)</f>
        <v>66</v>
      </c>
      <c r="S424" s="46">
        <v>69</v>
      </c>
      <c r="T424" s="47">
        <v>69</v>
      </c>
      <c r="U424" s="43">
        <v>26</v>
      </c>
      <c r="V424" s="44">
        <f>VLOOKUP(B424,'[2]School Detailed Data'!A$11:CJ$440,88,FALSE)</f>
        <v>30</v>
      </c>
      <c r="W424" s="45">
        <f>VLOOKUP(B424,'[2]Student Without BRN'!Z$2:AB$431,3,FALSE)</f>
        <v>26</v>
      </c>
      <c r="X424" s="46">
        <v>9</v>
      </c>
      <c r="Y424" s="47">
        <v>9</v>
      </c>
      <c r="Z424" s="43">
        <f t="shared" si="130"/>
        <v>40</v>
      </c>
      <c r="AA424" s="44">
        <f t="shared" si="130"/>
        <v>36</v>
      </c>
      <c r="AB424" s="45">
        <f t="shared" si="130"/>
        <v>40</v>
      </c>
      <c r="AC424" s="46">
        <f t="shared" si="130"/>
        <v>60</v>
      </c>
      <c r="AD424" s="47">
        <f t="shared" si="130"/>
        <v>60</v>
      </c>
      <c r="AE424" s="44">
        <f t="shared" si="118"/>
        <v>-4</v>
      </c>
      <c r="AF424" s="45">
        <f t="shared" si="129"/>
        <v>0</v>
      </c>
      <c r="AG424" s="46">
        <f t="shared" si="119"/>
        <v>20</v>
      </c>
      <c r="AH424" s="47">
        <f t="shared" si="119"/>
        <v>0</v>
      </c>
      <c r="AI424" s="48">
        <v>8900</v>
      </c>
      <c r="AJ424" s="48">
        <f t="shared" si="120"/>
        <v>614100</v>
      </c>
      <c r="AK424" s="49">
        <f t="shared" si="132"/>
        <v>356000</v>
      </c>
      <c r="AL424" s="49">
        <f>VLOOKUP(B424,'[3]Tranche 1 Actual 2024'!$B$12:$S$367,18,FALSE)</f>
        <v>213600</v>
      </c>
      <c r="AM424" s="49">
        <f>VLOOKUP(B424,'[3]Tranche 2 Actual 2024'!$B$12:$U$343,20,FALSE)</f>
        <v>213600</v>
      </c>
      <c r="AN424" s="49">
        <f t="shared" si="121"/>
        <v>-71200</v>
      </c>
      <c r="AO424" s="50">
        <f t="shared" si="128"/>
        <v>-35600</v>
      </c>
      <c r="AP424" s="51">
        <f t="shared" si="122"/>
        <v>0</v>
      </c>
      <c r="AQ424" s="52">
        <v>106800</v>
      </c>
      <c r="AR424" s="47">
        <f t="shared" si="123"/>
        <v>0</v>
      </c>
      <c r="AS424" s="53">
        <f t="shared" si="124"/>
        <v>80100</v>
      </c>
      <c r="AT424" s="49"/>
      <c r="AU424" s="49">
        <f t="shared" si="116"/>
        <v>-71200</v>
      </c>
      <c r="AV424" s="54">
        <f t="shared" si="117"/>
        <v>0</v>
      </c>
      <c r="AW424" s="55"/>
      <c r="AX424" s="56">
        <f t="shared" si="131"/>
        <v>0</v>
      </c>
      <c r="AY424" s="57">
        <f t="shared" si="131"/>
        <v>106800</v>
      </c>
      <c r="AZ424" s="47">
        <f t="shared" si="131"/>
        <v>0</v>
      </c>
      <c r="BA424" s="53">
        <f t="shared" si="131"/>
        <v>80100</v>
      </c>
      <c r="BB424" s="81">
        <f t="shared" si="125"/>
        <v>614100</v>
      </c>
      <c r="BC424" s="58" t="s">
        <v>1825</v>
      </c>
    </row>
    <row r="425" spans="1:55" s="38" customFormat="1" ht="12.75" x14ac:dyDescent="0.2">
      <c r="A425" s="39">
        <f t="shared" si="126"/>
        <v>414</v>
      </c>
      <c r="B425" s="59" t="s">
        <v>1692</v>
      </c>
      <c r="C425" s="41" t="s">
        <v>1693</v>
      </c>
      <c r="D425" s="41" t="s">
        <v>43</v>
      </c>
      <c r="E425" s="41" t="s">
        <v>1855</v>
      </c>
      <c r="F425" s="41" t="s">
        <v>1476</v>
      </c>
      <c r="G425" s="41" t="s">
        <v>58</v>
      </c>
      <c r="H425" s="41" t="s">
        <v>59</v>
      </c>
      <c r="I425" s="41" t="s">
        <v>1501</v>
      </c>
      <c r="J425" s="41" t="s">
        <v>1478</v>
      </c>
      <c r="K425" s="69" t="s">
        <v>1860</v>
      </c>
      <c r="L425" s="41" t="s">
        <v>1861</v>
      </c>
      <c r="M425" s="41" t="s">
        <v>3</v>
      </c>
      <c r="N425" s="42" t="s">
        <v>51</v>
      </c>
      <c r="O425" s="41" t="s">
        <v>52</v>
      </c>
      <c r="P425" s="43">
        <v>89</v>
      </c>
      <c r="Q425" s="44">
        <v>89</v>
      </c>
      <c r="R425" s="45">
        <f>VLOOKUP(B425,'[2]School Detailed Data'!A$11:CF$440,84,FALSE)</f>
        <v>89</v>
      </c>
      <c r="S425" s="46">
        <v>96</v>
      </c>
      <c r="T425" s="47">
        <v>96</v>
      </c>
      <c r="U425" s="43">
        <v>74</v>
      </c>
      <c r="V425" s="44">
        <f>VLOOKUP(B425,'[2]School Detailed Data'!A$11:CJ$440,88,FALSE)</f>
        <v>75</v>
      </c>
      <c r="W425" s="45">
        <f>VLOOKUP(B425,'[2]Student Without BRN'!Z$2:AB$431,3,FALSE)</f>
        <v>73</v>
      </c>
      <c r="X425" s="46">
        <v>17</v>
      </c>
      <c r="Y425" s="47">
        <v>17</v>
      </c>
      <c r="Z425" s="43">
        <f t="shared" si="130"/>
        <v>15</v>
      </c>
      <c r="AA425" s="44">
        <f t="shared" si="130"/>
        <v>14</v>
      </c>
      <c r="AB425" s="45">
        <f t="shared" si="130"/>
        <v>16</v>
      </c>
      <c r="AC425" s="46">
        <f t="shared" si="130"/>
        <v>79</v>
      </c>
      <c r="AD425" s="47">
        <f t="shared" si="130"/>
        <v>79</v>
      </c>
      <c r="AE425" s="44">
        <f t="shared" si="118"/>
        <v>-1</v>
      </c>
      <c r="AF425" s="45">
        <f t="shared" si="129"/>
        <v>1</v>
      </c>
      <c r="AG425" s="46">
        <f t="shared" si="119"/>
        <v>63</v>
      </c>
      <c r="AH425" s="47">
        <f t="shared" si="119"/>
        <v>0</v>
      </c>
      <c r="AI425" s="48">
        <v>8900</v>
      </c>
      <c r="AJ425" s="48">
        <f t="shared" si="120"/>
        <v>854400</v>
      </c>
      <c r="AK425" s="49">
        <f t="shared" si="132"/>
        <v>133500</v>
      </c>
      <c r="AL425" s="49">
        <f>VLOOKUP(B425,'[3]Tranche 1 Actual 2024'!$B$12:$S$367,18,FALSE)</f>
        <v>200250</v>
      </c>
      <c r="AM425" s="49">
        <f>VLOOKUP(B425,'[3]Tranche 2 Actual 2024'!$B$12:$U$343,20,FALSE)</f>
        <v>200250</v>
      </c>
      <c r="AN425" s="49">
        <f t="shared" si="121"/>
        <v>-267000</v>
      </c>
      <c r="AO425" s="50">
        <f t="shared" si="128"/>
        <v>-8900</v>
      </c>
      <c r="AP425" s="51">
        <f t="shared" si="122"/>
        <v>8900</v>
      </c>
      <c r="AQ425" s="52">
        <v>293700</v>
      </c>
      <c r="AR425" s="47">
        <f t="shared" si="123"/>
        <v>0</v>
      </c>
      <c r="AS425" s="53">
        <f t="shared" si="124"/>
        <v>151300</v>
      </c>
      <c r="AT425" s="49"/>
      <c r="AU425" s="49">
        <f t="shared" si="116"/>
        <v>-267000</v>
      </c>
      <c r="AV425" s="54">
        <f t="shared" si="117"/>
        <v>0</v>
      </c>
      <c r="AW425" s="55"/>
      <c r="AX425" s="56">
        <f t="shared" si="131"/>
        <v>8900</v>
      </c>
      <c r="AY425" s="57">
        <f t="shared" si="131"/>
        <v>293700</v>
      </c>
      <c r="AZ425" s="47">
        <f t="shared" si="131"/>
        <v>0</v>
      </c>
      <c r="BA425" s="53">
        <f t="shared" si="131"/>
        <v>151300</v>
      </c>
      <c r="BB425" s="81">
        <f t="shared" si="125"/>
        <v>854400</v>
      </c>
      <c r="BC425" s="58" t="s">
        <v>1825</v>
      </c>
    </row>
    <row r="426" spans="1:55" s="38" customFormat="1" ht="12.75" x14ac:dyDescent="0.2">
      <c r="A426" s="39">
        <f t="shared" si="126"/>
        <v>415</v>
      </c>
      <c r="B426" s="59" t="s">
        <v>1729</v>
      </c>
      <c r="C426" s="41" t="s">
        <v>1730</v>
      </c>
      <c r="D426" s="41" t="s">
        <v>43</v>
      </c>
      <c r="E426" s="41" t="s">
        <v>1855</v>
      </c>
      <c r="F426" s="41" t="s">
        <v>1476</v>
      </c>
      <c r="G426" s="41" t="s">
        <v>58</v>
      </c>
      <c r="H426" s="41" t="s">
        <v>59</v>
      </c>
      <c r="I426" s="41" t="s">
        <v>1501</v>
      </c>
      <c r="J426" s="41" t="s">
        <v>1478</v>
      </c>
      <c r="K426" s="41" t="s">
        <v>1731</v>
      </c>
      <c r="L426" s="41" t="s">
        <v>1732</v>
      </c>
      <c r="M426" s="41" t="s">
        <v>3</v>
      </c>
      <c r="N426" s="42" t="s">
        <v>51</v>
      </c>
      <c r="O426" s="41" t="s">
        <v>52</v>
      </c>
      <c r="P426" s="43">
        <v>183</v>
      </c>
      <c r="Q426" s="44">
        <v>183</v>
      </c>
      <c r="R426" s="45">
        <f>VLOOKUP(B426,'[2]School Detailed Data'!A$11:CF$440,84,FALSE)</f>
        <v>183</v>
      </c>
      <c r="S426" s="46">
        <v>183</v>
      </c>
      <c r="T426" s="47">
        <v>183</v>
      </c>
      <c r="U426" s="43">
        <v>177</v>
      </c>
      <c r="V426" s="44">
        <f>VLOOKUP(B426,'[2]School Detailed Data'!A$11:CJ$440,88,FALSE)</f>
        <v>177</v>
      </c>
      <c r="W426" s="45">
        <f>VLOOKUP(B426,'[2]Student Without BRN'!Z$2:AB$431,3,FALSE)</f>
        <v>173</v>
      </c>
      <c r="X426" s="46">
        <v>170</v>
      </c>
      <c r="Y426" s="47">
        <v>72</v>
      </c>
      <c r="Z426" s="43">
        <f t="shared" si="130"/>
        <v>6</v>
      </c>
      <c r="AA426" s="44">
        <f t="shared" si="130"/>
        <v>6</v>
      </c>
      <c r="AB426" s="45">
        <f t="shared" si="130"/>
        <v>10</v>
      </c>
      <c r="AC426" s="46">
        <f t="shared" si="130"/>
        <v>13</v>
      </c>
      <c r="AD426" s="47">
        <f t="shared" si="130"/>
        <v>111</v>
      </c>
      <c r="AE426" s="44">
        <f t="shared" si="118"/>
        <v>0</v>
      </c>
      <c r="AF426" s="45">
        <f t="shared" si="129"/>
        <v>4</v>
      </c>
      <c r="AG426" s="46">
        <f t="shared" si="119"/>
        <v>3</v>
      </c>
      <c r="AH426" s="47">
        <f t="shared" si="119"/>
        <v>98</v>
      </c>
      <c r="AI426" s="48">
        <v>8900</v>
      </c>
      <c r="AJ426" s="48">
        <f t="shared" si="120"/>
        <v>1628700</v>
      </c>
      <c r="AK426" s="49">
        <f t="shared" si="132"/>
        <v>53400</v>
      </c>
      <c r="AL426" s="49"/>
      <c r="AM426" s="49">
        <f>VLOOKUP(B426,'[3]Tranche 2 Actual 2024'!$B$12:$U$343,20,FALSE)</f>
        <v>790320</v>
      </c>
      <c r="AN426" s="49">
        <f t="shared" si="121"/>
        <v>-736920</v>
      </c>
      <c r="AO426" s="50">
        <f t="shared" si="128"/>
        <v>0</v>
      </c>
      <c r="AP426" s="51">
        <f t="shared" si="122"/>
        <v>35600</v>
      </c>
      <c r="AQ426" s="52"/>
      <c r="AR426" s="47">
        <v>802780</v>
      </c>
      <c r="AS426" s="53">
        <f t="shared" si="124"/>
        <v>0</v>
      </c>
      <c r="AT426" s="49"/>
      <c r="AU426" s="49">
        <f t="shared" si="116"/>
        <v>-736920</v>
      </c>
      <c r="AV426" s="54">
        <f t="shared" si="117"/>
        <v>0</v>
      </c>
      <c r="AW426" s="55"/>
      <c r="AX426" s="56">
        <f t="shared" si="131"/>
        <v>35600</v>
      </c>
      <c r="AY426" s="57">
        <f t="shared" si="131"/>
        <v>0</v>
      </c>
      <c r="AZ426" s="47">
        <f t="shared" si="131"/>
        <v>802780</v>
      </c>
      <c r="BA426" s="53">
        <f t="shared" si="131"/>
        <v>0</v>
      </c>
      <c r="BB426" s="81">
        <f t="shared" si="125"/>
        <v>1628700</v>
      </c>
      <c r="BC426" s="58" t="s">
        <v>1825</v>
      </c>
    </row>
    <row r="427" spans="1:55" s="38" customFormat="1" ht="12.75" x14ac:dyDescent="0.2">
      <c r="A427" s="39">
        <f t="shared" si="126"/>
        <v>416</v>
      </c>
      <c r="B427" s="40" t="s">
        <v>1481</v>
      </c>
      <c r="C427" s="41" t="s">
        <v>1482</v>
      </c>
      <c r="D427" s="41" t="s">
        <v>56</v>
      </c>
      <c r="E427" s="41" t="s">
        <v>1855</v>
      </c>
      <c r="F427" s="41" t="s">
        <v>1476</v>
      </c>
      <c r="G427" s="41" t="s">
        <v>58</v>
      </c>
      <c r="H427" s="41" t="s">
        <v>59</v>
      </c>
      <c r="I427" s="41" t="s">
        <v>1477</v>
      </c>
      <c r="J427" s="41" t="s">
        <v>1478</v>
      </c>
      <c r="K427" s="41" t="s">
        <v>1483</v>
      </c>
      <c r="L427" s="41" t="s">
        <v>1484</v>
      </c>
      <c r="M427" s="41" t="s">
        <v>3</v>
      </c>
      <c r="N427" s="42" t="s">
        <v>51</v>
      </c>
      <c r="O427" s="41" t="s">
        <v>52</v>
      </c>
      <c r="P427" s="43">
        <v>105</v>
      </c>
      <c r="Q427" s="44">
        <v>105</v>
      </c>
      <c r="R427" s="45">
        <f>VLOOKUP(B427,'[2]School Detailed Data'!A$11:CF$440,84,FALSE)</f>
        <v>95</v>
      </c>
      <c r="S427" s="46">
        <v>95</v>
      </c>
      <c r="T427" s="47">
        <v>95</v>
      </c>
      <c r="U427" s="43">
        <v>101</v>
      </c>
      <c r="V427" s="44">
        <f>VLOOKUP(B427,'[3]PS T3 1st New BRN'!$B$12:$S$104,18,FALSE)</f>
        <v>0</v>
      </c>
      <c r="W427" s="45">
        <f>VLOOKUP(B427,'[2]Student Without BRN'!Z$2:AB$431,3,FALSE)</f>
        <v>0</v>
      </c>
      <c r="X427" s="46">
        <v>0</v>
      </c>
      <c r="Y427" s="47">
        <v>0</v>
      </c>
      <c r="Z427" s="43">
        <f t="shared" si="130"/>
        <v>4</v>
      </c>
      <c r="AA427" s="44">
        <f t="shared" si="130"/>
        <v>105</v>
      </c>
      <c r="AB427" s="45">
        <f t="shared" si="130"/>
        <v>95</v>
      </c>
      <c r="AC427" s="46">
        <f t="shared" si="130"/>
        <v>95</v>
      </c>
      <c r="AD427" s="47">
        <f t="shared" si="130"/>
        <v>95</v>
      </c>
      <c r="AE427" s="44">
        <f t="shared" si="118"/>
        <v>101</v>
      </c>
      <c r="AF427" s="45">
        <f>AB427-AA427</f>
        <v>-10</v>
      </c>
      <c r="AG427" s="46">
        <f t="shared" si="119"/>
        <v>0</v>
      </c>
      <c r="AH427" s="47">
        <f t="shared" si="119"/>
        <v>0</v>
      </c>
      <c r="AI427" s="48">
        <v>8900</v>
      </c>
      <c r="AJ427" s="48">
        <f t="shared" si="120"/>
        <v>845500</v>
      </c>
      <c r="AK427" s="49">
        <f t="shared" si="132"/>
        <v>35600</v>
      </c>
      <c r="AL427" s="49">
        <f>VLOOKUP(B427,'[3]Tranche 1 Actual 2024'!$B$12:$S$367,18,FALSE)</f>
        <v>269670</v>
      </c>
      <c r="AM427" s="49">
        <f>VLOOKUP(B427,'[3]Tranche 2 Actual 2024'!$B$12:$U$343,20,FALSE)</f>
        <v>269670</v>
      </c>
      <c r="AN427" s="49">
        <f t="shared" si="121"/>
        <v>-503740</v>
      </c>
      <c r="AO427" s="50">
        <f t="shared" si="128"/>
        <v>898900</v>
      </c>
      <c r="AP427" s="51">
        <f t="shared" si="122"/>
        <v>-89000</v>
      </c>
      <c r="AQ427" s="52">
        <f t="shared" si="127"/>
        <v>0</v>
      </c>
      <c r="AR427" s="47">
        <f t="shared" si="123"/>
        <v>0</v>
      </c>
      <c r="AS427" s="60">
        <f t="shared" si="124"/>
        <v>-89000</v>
      </c>
      <c r="AT427" s="49"/>
      <c r="AU427" s="49">
        <f t="shared" si="116"/>
        <v>-503740</v>
      </c>
      <c r="AV427" s="54">
        <f t="shared" si="117"/>
        <v>0</v>
      </c>
      <c r="AW427" s="55">
        <f>AN427+AO427</f>
        <v>395160</v>
      </c>
      <c r="AX427" s="56">
        <f t="shared" si="131"/>
        <v>0</v>
      </c>
      <c r="AY427" s="57">
        <f t="shared" si="131"/>
        <v>0</v>
      </c>
      <c r="AZ427" s="47">
        <f t="shared" si="131"/>
        <v>0</v>
      </c>
      <c r="BA427" s="53">
        <f t="shared" si="131"/>
        <v>0</v>
      </c>
      <c r="BB427" s="81">
        <f t="shared" si="125"/>
        <v>934500</v>
      </c>
      <c r="BC427" s="58" t="s">
        <v>1825</v>
      </c>
    </row>
    <row r="428" spans="1:55" s="38" customFormat="1" ht="12.75" x14ac:dyDescent="0.2">
      <c r="A428" s="39">
        <f t="shared" si="126"/>
        <v>417</v>
      </c>
      <c r="B428" s="59" t="s">
        <v>1485</v>
      </c>
      <c r="C428" s="41" t="s">
        <v>1486</v>
      </c>
      <c r="D428" s="41" t="s">
        <v>43</v>
      </c>
      <c r="E428" s="41" t="s">
        <v>1855</v>
      </c>
      <c r="F428" s="41" t="s">
        <v>1476</v>
      </c>
      <c r="G428" s="41" t="s">
        <v>58</v>
      </c>
      <c r="H428" s="41" t="s">
        <v>59</v>
      </c>
      <c r="I428" s="41" t="s">
        <v>1477</v>
      </c>
      <c r="J428" s="41" t="s">
        <v>1478</v>
      </c>
      <c r="K428" s="41" t="s">
        <v>1487</v>
      </c>
      <c r="L428" s="41" t="s">
        <v>1488</v>
      </c>
      <c r="M428" s="41" t="s">
        <v>3</v>
      </c>
      <c r="N428" s="42" t="s">
        <v>51</v>
      </c>
      <c r="O428" s="41" t="s">
        <v>52</v>
      </c>
      <c r="P428" s="43">
        <v>114</v>
      </c>
      <c r="Q428" s="44">
        <v>114</v>
      </c>
      <c r="R428" s="45">
        <v>106</v>
      </c>
      <c r="S428" s="46">
        <v>106</v>
      </c>
      <c r="T428" s="47">
        <v>106</v>
      </c>
      <c r="U428" s="43">
        <v>83</v>
      </c>
      <c r="V428" s="44">
        <f>VLOOKUP(B428,'[2]School Detailed Data'!A$11:CJ$440,88,FALSE)</f>
        <v>89</v>
      </c>
      <c r="W428" s="45">
        <v>27</v>
      </c>
      <c r="X428" s="46">
        <v>22</v>
      </c>
      <c r="Y428" s="47">
        <v>22</v>
      </c>
      <c r="Z428" s="43">
        <f t="shared" si="130"/>
        <v>31</v>
      </c>
      <c r="AA428" s="44">
        <f t="shared" si="130"/>
        <v>25</v>
      </c>
      <c r="AB428" s="45">
        <f t="shared" si="130"/>
        <v>79</v>
      </c>
      <c r="AC428" s="46">
        <f t="shared" si="130"/>
        <v>84</v>
      </c>
      <c r="AD428" s="47">
        <f t="shared" si="130"/>
        <v>84</v>
      </c>
      <c r="AE428" s="44">
        <f t="shared" si="118"/>
        <v>-6</v>
      </c>
      <c r="AF428" s="45">
        <f t="shared" si="129"/>
        <v>48</v>
      </c>
      <c r="AG428" s="46">
        <f t="shared" si="119"/>
        <v>5</v>
      </c>
      <c r="AH428" s="47">
        <f t="shared" si="119"/>
        <v>0</v>
      </c>
      <c r="AI428" s="48">
        <v>8900</v>
      </c>
      <c r="AJ428" s="48">
        <f t="shared" si="120"/>
        <v>943400</v>
      </c>
      <c r="AK428" s="49">
        <f t="shared" si="132"/>
        <v>275900</v>
      </c>
      <c r="AL428" s="49"/>
      <c r="AM428" s="49">
        <f>VLOOKUP(B428,'[3]Tranche 2 Actual 2024'!$B$12:$U$343,20,FALSE)</f>
        <v>635460</v>
      </c>
      <c r="AN428" s="49">
        <f t="shared" si="121"/>
        <v>-359560</v>
      </c>
      <c r="AO428" s="50">
        <f t="shared" si="128"/>
        <v>-53400</v>
      </c>
      <c r="AP428" s="51">
        <f t="shared" si="122"/>
        <v>427200</v>
      </c>
      <c r="AQ428" s="52">
        <v>0</v>
      </c>
      <c r="AR428" s="47">
        <f t="shared" si="123"/>
        <v>0</v>
      </c>
      <c r="AS428" s="60">
        <f t="shared" si="124"/>
        <v>-119260</v>
      </c>
      <c r="AT428" s="49"/>
      <c r="AU428" s="49">
        <f t="shared" si="116"/>
        <v>-359560</v>
      </c>
      <c r="AV428" s="54">
        <f t="shared" si="117"/>
        <v>0</v>
      </c>
      <c r="AW428" s="55"/>
      <c r="AX428" s="56">
        <f t="shared" si="131"/>
        <v>427200</v>
      </c>
      <c r="AY428" s="57">
        <f t="shared" si="131"/>
        <v>0</v>
      </c>
      <c r="AZ428" s="47">
        <f t="shared" si="131"/>
        <v>0</v>
      </c>
      <c r="BA428" s="53">
        <f t="shared" si="131"/>
        <v>0</v>
      </c>
      <c r="BB428" s="81">
        <f t="shared" si="125"/>
        <v>1062660</v>
      </c>
      <c r="BC428" s="58" t="s">
        <v>1825</v>
      </c>
    </row>
    <row r="429" spans="1:55" s="38" customFormat="1" ht="12.75" x14ac:dyDescent="0.2">
      <c r="A429" s="39">
        <f t="shared" si="126"/>
        <v>418</v>
      </c>
      <c r="B429" s="59" t="s">
        <v>1733</v>
      </c>
      <c r="C429" s="41" t="s">
        <v>1734</v>
      </c>
      <c r="D429" s="41" t="s">
        <v>43</v>
      </c>
      <c r="E429" s="41" t="s">
        <v>1855</v>
      </c>
      <c r="F429" s="41" t="s">
        <v>1476</v>
      </c>
      <c r="G429" s="41" t="s">
        <v>58</v>
      </c>
      <c r="H429" s="41" t="s">
        <v>59</v>
      </c>
      <c r="I429" s="41" t="s">
        <v>1735</v>
      </c>
      <c r="J429" s="41" t="s">
        <v>1478</v>
      </c>
      <c r="K429" s="41" t="s">
        <v>1736</v>
      </c>
      <c r="L429" s="41" t="s">
        <v>1737</v>
      </c>
      <c r="M429" s="41" t="s">
        <v>3</v>
      </c>
      <c r="N429" s="42" t="s">
        <v>51</v>
      </c>
      <c r="O429" s="41" t="s">
        <v>52</v>
      </c>
      <c r="P429" s="43">
        <v>68</v>
      </c>
      <c r="Q429" s="44">
        <f>VLOOKUP(B429,'[2]School Detailed Data'!A$11:CF$439,84,FALSE)</f>
        <v>68</v>
      </c>
      <c r="R429" s="45">
        <f>VLOOKUP(B429,'[2]School Detailed Data'!A$11:CF$440,84,FALSE)</f>
        <v>68</v>
      </c>
      <c r="S429" s="46">
        <v>67</v>
      </c>
      <c r="T429" s="47">
        <v>67</v>
      </c>
      <c r="U429" s="43">
        <v>67</v>
      </c>
      <c r="V429" s="44">
        <f>VLOOKUP(B429,'[2]School Detailed Data'!A$11:CJ$440,88,FALSE)</f>
        <v>67</v>
      </c>
      <c r="W429" s="45">
        <v>1</v>
      </c>
      <c r="X429" s="46">
        <v>0</v>
      </c>
      <c r="Y429" s="47">
        <v>0</v>
      </c>
      <c r="Z429" s="43">
        <f t="shared" si="130"/>
        <v>1</v>
      </c>
      <c r="AA429" s="44">
        <f t="shared" si="130"/>
        <v>1</v>
      </c>
      <c r="AB429" s="45">
        <f t="shared" si="130"/>
        <v>67</v>
      </c>
      <c r="AC429" s="46">
        <f t="shared" si="130"/>
        <v>67</v>
      </c>
      <c r="AD429" s="47">
        <f t="shared" si="130"/>
        <v>67</v>
      </c>
      <c r="AE429" s="44">
        <f t="shared" si="118"/>
        <v>0</v>
      </c>
      <c r="AF429" s="45">
        <f t="shared" si="129"/>
        <v>66</v>
      </c>
      <c r="AG429" s="46">
        <f t="shared" si="119"/>
        <v>0</v>
      </c>
      <c r="AH429" s="47">
        <f t="shared" si="119"/>
        <v>0</v>
      </c>
      <c r="AI429" s="48">
        <v>8900</v>
      </c>
      <c r="AJ429" s="48">
        <f t="shared" si="120"/>
        <v>596300</v>
      </c>
      <c r="AK429" s="49">
        <f t="shared" si="132"/>
        <v>8900</v>
      </c>
      <c r="AL429" s="49"/>
      <c r="AM429" s="49">
        <f>VLOOKUP(B429,'[3]Tranche 2 Actual 2024'!$B$12:$U$343,20,FALSE)</f>
        <v>405840</v>
      </c>
      <c r="AN429" s="49">
        <f t="shared" si="121"/>
        <v>-396940</v>
      </c>
      <c r="AO429" s="50">
        <f t="shared" si="128"/>
        <v>0</v>
      </c>
      <c r="AP429" s="51">
        <f t="shared" si="122"/>
        <v>587400</v>
      </c>
      <c r="AQ429" s="52">
        <f t="shared" si="127"/>
        <v>0</v>
      </c>
      <c r="AR429" s="47">
        <f t="shared" si="123"/>
        <v>0</v>
      </c>
      <c r="AS429" s="60">
        <f t="shared" si="124"/>
        <v>-396940</v>
      </c>
      <c r="AT429" s="49"/>
      <c r="AU429" s="49">
        <f t="shared" si="116"/>
        <v>-396940</v>
      </c>
      <c r="AV429" s="54">
        <f t="shared" si="117"/>
        <v>0</v>
      </c>
      <c r="AW429" s="55"/>
      <c r="AX429" s="56">
        <f t="shared" si="131"/>
        <v>587400</v>
      </c>
      <c r="AY429" s="57">
        <f t="shared" si="131"/>
        <v>0</v>
      </c>
      <c r="AZ429" s="47">
        <f t="shared" si="131"/>
        <v>0</v>
      </c>
      <c r="BA429" s="53">
        <f t="shared" si="131"/>
        <v>0</v>
      </c>
      <c r="BB429" s="81">
        <f t="shared" si="125"/>
        <v>993240</v>
      </c>
      <c r="BC429" s="58" t="s">
        <v>1825</v>
      </c>
    </row>
    <row r="430" spans="1:55" s="38" customFormat="1" ht="12.75" x14ac:dyDescent="0.2">
      <c r="A430" s="39">
        <f t="shared" si="126"/>
        <v>419</v>
      </c>
      <c r="B430" s="59" t="s">
        <v>1738</v>
      </c>
      <c r="C430" s="41" t="s">
        <v>1739</v>
      </c>
      <c r="D430" s="41" t="s">
        <v>43</v>
      </c>
      <c r="E430" s="41" t="s">
        <v>1855</v>
      </c>
      <c r="F430" s="41" t="s">
        <v>1476</v>
      </c>
      <c r="G430" s="41" t="s">
        <v>58</v>
      </c>
      <c r="H430" s="41" t="s">
        <v>59</v>
      </c>
      <c r="I430" s="41" t="s">
        <v>1501</v>
      </c>
      <c r="J430" s="41" t="s">
        <v>1478</v>
      </c>
      <c r="K430" s="41" t="s">
        <v>1740</v>
      </c>
      <c r="L430" s="41" t="s">
        <v>1741</v>
      </c>
      <c r="M430" s="41" t="s">
        <v>3</v>
      </c>
      <c r="N430" s="42" t="s">
        <v>51</v>
      </c>
      <c r="O430" s="41" t="s">
        <v>52</v>
      </c>
      <c r="P430" s="43">
        <v>123</v>
      </c>
      <c r="Q430" s="44">
        <v>123</v>
      </c>
      <c r="R430" s="45">
        <f>VLOOKUP(B430,'[2]School Detailed Data'!A$11:CF$440,84,FALSE)</f>
        <v>123</v>
      </c>
      <c r="S430" s="46">
        <v>122</v>
      </c>
      <c r="T430" s="47">
        <v>122</v>
      </c>
      <c r="U430" s="43">
        <v>111</v>
      </c>
      <c r="V430" s="44">
        <f>VLOOKUP(B430,'[2]School Detailed Data'!A$11:CJ$440,88,FALSE)</f>
        <v>111</v>
      </c>
      <c r="W430" s="45">
        <f>VLOOKUP(B430,'[2]Student Without BRN'!Z$2:AB$431,3,FALSE)</f>
        <v>109</v>
      </c>
      <c r="X430" s="46">
        <v>46</v>
      </c>
      <c r="Y430" s="47">
        <v>46</v>
      </c>
      <c r="Z430" s="43">
        <f t="shared" si="130"/>
        <v>12</v>
      </c>
      <c r="AA430" s="44">
        <f t="shared" si="130"/>
        <v>12</v>
      </c>
      <c r="AB430" s="45">
        <f t="shared" si="130"/>
        <v>14</v>
      </c>
      <c r="AC430" s="46">
        <f t="shared" si="130"/>
        <v>76</v>
      </c>
      <c r="AD430" s="47">
        <f t="shared" si="130"/>
        <v>76</v>
      </c>
      <c r="AE430" s="44">
        <f t="shared" si="118"/>
        <v>0</v>
      </c>
      <c r="AF430" s="45">
        <f t="shared" si="129"/>
        <v>2</v>
      </c>
      <c r="AG430" s="46">
        <f t="shared" si="119"/>
        <v>62</v>
      </c>
      <c r="AH430" s="47">
        <f t="shared" si="119"/>
        <v>0</v>
      </c>
      <c r="AI430" s="48">
        <v>8900</v>
      </c>
      <c r="AJ430" s="48">
        <f t="shared" si="120"/>
        <v>1085800</v>
      </c>
      <c r="AK430" s="49">
        <f t="shared" si="132"/>
        <v>106800</v>
      </c>
      <c r="AL430" s="49">
        <f>VLOOKUP(B430,'[3]Tranche 1 Actual 2024'!$B$12:$S$367,18,FALSE)</f>
        <v>258990</v>
      </c>
      <c r="AM430" s="49">
        <f>VLOOKUP(B430,'[3]Tranche 2 Actual 2024'!$B$12:$U$343,20,FALSE)</f>
        <v>258990</v>
      </c>
      <c r="AN430" s="49">
        <f t="shared" si="121"/>
        <v>-411180</v>
      </c>
      <c r="AO430" s="50">
        <f t="shared" si="128"/>
        <v>0</v>
      </c>
      <c r="AP430" s="51">
        <f t="shared" si="122"/>
        <v>17800</v>
      </c>
      <c r="AQ430" s="52">
        <v>140620</v>
      </c>
      <c r="AR430" s="47">
        <f t="shared" si="123"/>
        <v>0</v>
      </c>
      <c r="AS430" s="53">
        <f t="shared" si="124"/>
        <v>409400</v>
      </c>
      <c r="AT430" s="49"/>
      <c r="AU430" s="49">
        <f t="shared" si="116"/>
        <v>-411180</v>
      </c>
      <c r="AV430" s="54">
        <f t="shared" si="117"/>
        <v>0</v>
      </c>
      <c r="AW430" s="55"/>
      <c r="AX430" s="56">
        <f t="shared" si="131"/>
        <v>17800</v>
      </c>
      <c r="AY430" s="57">
        <f t="shared" si="131"/>
        <v>140620</v>
      </c>
      <c r="AZ430" s="47">
        <f t="shared" si="131"/>
        <v>0</v>
      </c>
      <c r="BA430" s="53">
        <f t="shared" si="131"/>
        <v>409400</v>
      </c>
      <c r="BB430" s="81">
        <f t="shared" si="125"/>
        <v>1085800</v>
      </c>
      <c r="BC430" s="58" t="s">
        <v>1825</v>
      </c>
    </row>
    <row r="431" spans="1:55" s="38" customFormat="1" ht="12.75" x14ac:dyDescent="0.2">
      <c r="A431" s="39">
        <f t="shared" si="126"/>
        <v>420</v>
      </c>
      <c r="B431" s="40" t="s">
        <v>1489</v>
      </c>
      <c r="C431" s="41" t="s">
        <v>1490</v>
      </c>
      <c r="D431" s="41" t="s">
        <v>43</v>
      </c>
      <c r="E431" s="41" t="s">
        <v>1855</v>
      </c>
      <c r="F431" s="41" t="s">
        <v>1476</v>
      </c>
      <c r="G431" s="41" t="s">
        <v>58</v>
      </c>
      <c r="H431" s="41" t="s">
        <v>59</v>
      </c>
      <c r="I431" s="41" t="s">
        <v>1477</v>
      </c>
      <c r="J431" s="41" t="s">
        <v>1478</v>
      </c>
      <c r="K431" s="41" t="s">
        <v>1491</v>
      </c>
      <c r="L431" s="41" t="s">
        <v>1492</v>
      </c>
      <c r="M431" s="41" t="s">
        <v>3</v>
      </c>
      <c r="N431" s="42" t="s">
        <v>51</v>
      </c>
      <c r="O431" s="41" t="s">
        <v>52</v>
      </c>
      <c r="P431" s="43">
        <v>49</v>
      </c>
      <c r="Q431" s="44">
        <v>49</v>
      </c>
      <c r="R431" s="45">
        <f>VLOOKUP(B431,'[2]School Detailed Data'!A$11:CF$440,84,FALSE)</f>
        <v>50</v>
      </c>
      <c r="S431" s="46">
        <v>50</v>
      </c>
      <c r="T431" s="47">
        <v>50</v>
      </c>
      <c r="U431" s="43">
        <v>48</v>
      </c>
      <c r="V431" s="44">
        <f>VLOOKUP(B431,'[3]PS T3 1st New BRN'!$B$12:$S$104,18,FALSE)</f>
        <v>33</v>
      </c>
      <c r="W431" s="45">
        <f>VLOOKUP(B431,'[2]Student Without BRN'!Z$2:AB$431,3,FALSE)</f>
        <v>33</v>
      </c>
      <c r="X431" s="46">
        <v>33</v>
      </c>
      <c r="Y431" s="47">
        <v>33</v>
      </c>
      <c r="Z431" s="43">
        <f t="shared" si="130"/>
        <v>1</v>
      </c>
      <c r="AA431" s="44">
        <f t="shared" si="130"/>
        <v>16</v>
      </c>
      <c r="AB431" s="45">
        <f t="shared" si="130"/>
        <v>17</v>
      </c>
      <c r="AC431" s="46">
        <f t="shared" si="130"/>
        <v>17</v>
      </c>
      <c r="AD431" s="47">
        <f t="shared" si="130"/>
        <v>17</v>
      </c>
      <c r="AE431" s="44">
        <f t="shared" si="118"/>
        <v>15</v>
      </c>
      <c r="AF431" s="45">
        <f>AB431-AA431</f>
        <v>1</v>
      </c>
      <c r="AG431" s="46">
        <f t="shared" si="119"/>
        <v>0</v>
      </c>
      <c r="AH431" s="47">
        <f t="shared" si="119"/>
        <v>0</v>
      </c>
      <c r="AI431" s="48">
        <v>8900</v>
      </c>
      <c r="AJ431" s="48">
        <f t="shared" si="120"/>
        <v>445000</v>
      </c>
      <c r="AK431" s="49">
        <f t="shared" si="132"/>
        <v>8900</v>
      </c>
      <c r="AL431" s="49"/>
      <c r="AM431" s="49"/>
      <c r="AN431" s="49">
        <f t="shared" si="121"/>
        <v>8900</v>
      </c>
      <c r="AO431" s="50">
        <f t="shared" si="128"/>
        <v>133500</v>
      </c>
      <c r="AP431" s="51">
        <f t="shared" si="122"/>
        <v>8900</v>
      </c>
      <c r="AQ431" s="52">
        <f t="shared" si="127"/>
        <v>0</v>
      </c>
      <c r="AR431" s="47">
        <f t="shared" si="123"/>
        <v>0</v>
      </c>
      <c r="AS431" s="53">
        <f t="shared" si="124"/>
        <v>293700</v>
      </c>
      <c r="AT431" s="49"/>
      <c r="AU431" s="49">
        <f t="shared" si="116"/>
        <v>8900</v>
      </c>
      <c r="AV431" s="54">
        <f t="shared" si="117"/>
        <v>8900</v>
      </c>
      <c r="AW431" s="55">
        <f>IF(AO431&gt;=0,AO431,0)</f>
        <v>133500</v>
      </c>
      <c r="AX431" s="56">
        <f t="shared" si="131"/>
        <v>8900</v>
      </c>
      <c r="AY431" s="57">
        <f t="shared" si="131"/>
        <v>0</v>
      </c>
      <c r="AZ431" s="47">
        <f t="shared" si="131"/>
        <v>0</v>
      </c>
      <c r="BA431" s="53">
        <f t="shared" si="131"/>
        <v>293700</v>
      </c>
      <c r="BB431" s="81">
        <f t="shared" si="125"/>
        <v>445000</v>
      </c>
      <c r="BC431" s="58" t="s">
        <v>1827</v>
      </c>
    </row>
    <row r="432" spans="1:55" s="38" customFormat="1" x14ac:dyDescent="0.2">
      <c r="A432" s="39">
        <f t="shared" si="126"/>
        <v>421</v>
      </c>
      <c r="B432" s="59" t="s">
        <v>1672</v>
      </c>
      <c r="C432" s="41" t="s">
        <v>1673</v>
      </c>
      <c r="D432" s="41" t="s">
        <v>43</v>
      </c>
      <c r="E432" s="41" t="s">
        <v>1837</v>
      </c>
      <c r="F432" s="41" t="s">
        <v>450</v>
      </c>
      <c r="G432" s="41" t="s">
        <v>45</v>
      </c>
      <c r="H432" s="41" t="s">
        <v>46</v>
      </c>
      <c r="I432" s="41" t="s">
        <v>1501</v>
      </c>
      <c r="J432" s="41" t="s">
        <v>1478</v>
      </c>
      <c r="K432" s="41" t="s">
        <v>1674</v>
      </c>
      <c r="L432" s="41" t="s">
        <v>1675</v>
      </c>
      <c r="M432" s="41" t="s">
        <v>3</v>
      </c>
      <c r="N432" s="42" t="s">
        <v>51</v>
      </c>
      <c r="O432" s="41" t="s">
        <v>52</v>
      </c>
      <c r="P432" s="43">
        <v>43</v>
      </c>
      <c r="Q432" s="44">
        <v>43</v>
      </c>
      <c r="R432" s="45">
        <f>VLOOKUP(B432,'[2]School Detailed Data'!A$11:CF$440,84,FALSE)</f>
        <v>43</v>
      </c>
      <c r="S432" s="46">
        <v>45</v>
      </c>
      <c r="T432" s="47">
        <v>45</v>
      </c>
      <c r="U432" s="43">
        <v>42</v>
      </c>
      <c r="V432" s="44">
        <f>VLOOKUP(B432,'[2]School Detailed Data'!A$11:CJ$440,88,FALSE)</f>
        <v>42</v>
      </c>
      <c r="W432" s="45">
        <f>VLOOKUP(B432,'[2]Student Without BRN'!Z$2:AB$431,3,FALSE)</f>
        <v>41</v>
      </c>
      <c r="X432" s="46">
        <v>40</v>
      </c>
      <c r="Y432" s="47">
        <v>40</v>
      </c>
      <c r="Z432" s="43">
        <f t="shared" si="130"/>
        <v>1</v>
      </c>
      <c r="AA432" s="44">
        <f t="shared" si="130"/>
        <v>1</v>
      </c>
      <c r="AB432" s="45">
        <f t="shared" si="130"/>
        <v>2</v>
      </c>
      <c r="AC432" s="46">
        <f t="shared" si="130"/>
        <v>5</v>
      </c>
      <c r="AD432" s="47">
        <f t="shared" si="130"/>
        <v>5</v>
      </c>
      <c r="AE432" s="44">
        <f t="shared" si="118"/>
        <v>0</v>
      </c>
      <c r="AF432" s="45">
        <f>AB432-Z432</f>
        <v>1</v>
      </c>
      <c r="AG432" s="46">
        <f t="shared" si="119"/>
        <v>3</v>
      </c>
      <c r="AH432" s="47">
        <f t="shared" si="119"/>
        <v>0</v>
      </c>
      <c r="AI432" s="48">
        <v>8900</v>
      </c>
      <c r="AJ432" s="48">
        <f t="shared" si="120"/>
        <v>400500</v>
      </c>
      <c r="AK432" s="49">
        <f t="shared" si="132"/>
        <v>8900</v>
      </c>
      <c r="AL432" s="49">
        <f>VLOOKUP(B432,'[3]Tranche 1 Actual 2024'!$B$12:$S$367,18,FALSE)</f>
        <v>62480</v>
      </c>
      <c r="AM432" s="49"/>
      <c r="AN432" s="49">
        <f t="shared" si="121"/>
        <v>-53580</v>
      </c>
      <c r="AO432" s="50">
        <f t="shared" si="128"/>
        <v>0</v>
      </c>
      <c r="AP432" s="51">
        <f t="shared" si="122"/>
        <v>8900</v>
      </c>
      <c r="AQ432" s="52">
        <v>0</v>
      </c>
      <c r="AR432" s="47">
        <f t="shared" si="123"/>
        <v>0</v>
      </c>
      <c r="AS432" s="53">
        <f t="shared" si="124"/>
        <v>329120</v>
      </c>
      <c r="AT432" s="66">
        <v>100000</v>
      </c>
      <c r="AU432" s="49">
        <f t="shared" si="116"/>
        <v>-153580</v>
      </c>
      <c r="AV432" s="54">
        <f t="shared" si="117"/>
        <v>0</v>
      </c>
      <c r="AW432" s="55"/>
      <c r="AX432" s="56">
        <f t="shared" si="131"/>
        <v>8900</v>
      </c>
      <c r="AY432" s="57">
        <f t="shared" si="131"/>
        <v>0</v>
      </c>
      <c r="AZ432" s="47">
        <f t="shared" si="131"/>
        <v>0</v>
      </c>
      <c r="BA432" s="53">
        <f t="shared" si="131"/>
        <v>329120</v>
      </c>
      <c r="BB432" s="81">
        <f t="shared" si="125"/>
        <v>400500</v>
      </c>
      <c r="BC432" s="58" t="s">
        <v>1829</v>
      </c>
    </row>
    <row r="433" spans="1:55" s="38" customFormat="1" ht="12.75" x14ac:dyDescent="0.2">
      <c r="A433" s="39">
        <f t="shared" si="126"/>
        <v>422</v>
      </c>
      <c r="B433" s="40" t="s">
        <v>1742</v>
      </c>
      <c r="C433" s="41" t="s">
        <v>1743</v>
      </c>
      <c r="D433" s="41" t="s">
        <v>43</v>
      </c>
      <c r="E433" s="41" t="s">
        <v>1855</v>
      </c>
      <c r="F433" s="41" t="s">
        <v>1476</v>
      </c>
      <c r="G433" s="41" t="s">
        <v>58</v>
      </c>
      <c r="H433" s="41" t="s">
        <v>59</v>
      </c>
      <c r="I433" s="41" t="s">
        <v>1501</v>
      </c>
      <c r="J433" s="41" t="s">
        <v>1478</v>
      </c>
      <c r="K433" s="41" t="s">
        <v>1744</v>
      </c>
      <c r="L433" s="41" t="s">
        <v>1745</v>
      </c>
      <c r="M433" s="41" t="s">
        <v>3</v>
      </c>
      <c r="N433" s="42" t="s">
        <v>51</v>
      </c>
      <c r="O433" s="41" t="s">
        <v>52</v>
      </c>
      <c r="P433" s="43">
        <v>217</v>
      </c>
      <c r="Q433" s="44">
        <v>217</v>
      </c>
      <c r="R433" s="45">
        <f>VLOOKUP(B433,'[2]School Detailed Data'!A$11:CF$440,84,FALSE)</f>
        <v>216</v>
      </c>
      <c r="S433" s="46">
        <v>206</v>
      </c>
      <c r="T433" s="47">
        <v>205</v>
      </c>
      <c r="U433" s="43">
        <v>109</v>
      </c>
      <c r="V433" s="44">
        <f>VLOOKUP(B433,'[3]PS T3 1st New BRN'!$B$12:$S$104,18,FALSE)</f>
        <v>85</v>
      </c>
      <c r="W433" s="45">
        <f>VLOOKUP(B433,'[2]Student Without BRN'!Z$2:AB$431,3,FALSE)</f>
        <v>85</v>
      </c>
      <c r="X433" s="46">
        <v>32</v>
      </c>
      <c r="Y433" s="47">
        <v>30</v>
      </c>
      <c r="Z433" s="43">
        <f t="shared" si="130"/>
        <v>108</v>
      </c>
      <c r="AA433" s="44">
        <f t="shared" si="130"/>
        <v>132</v>
      </c>
      <c r="AB433" s="45">
        <f t="shared" si="130"/>
        <v>131</v>
      </c>
      <c r="AC433" s="46">
        <f t="shared" si="130"/>
        <v>174</v>
      </c>
      <c r="AD433" s="47">
        <f t="shared" si="130"/>
        <v>175</v>
      </c>
      <c r="AE433" s="44">
        <f t="shared" si="118"/>
        <v>24</v>
      </c>
      <c r="AF433" s="45">
        <f>AB433-AA433</f>
        <v>-1</v>
      </c>
      <c r="AG433" s="46">
        <f t="shared" si="119"/>
        <v>43</v>
      </c>
      <c r="AH433" s="47">
        <f t="shared" si="119"/>
        <v>1</v>
      </c>
      <c r="AI433" s="48">
        <v>8900</v>
      </c>
      <c r="AJ433" s="48">
        <f t="shared" si="120"/>
        <v>1824500</v>
      </c>
      <c r="AK433" s="49">
        <f t="shared" si="132"/>
        <v>961200</v>
      </c>
      <c r="AL433" s="49">
        <f>VLOOKUP(B433,'[3]Tranche 1 Actual 2024'!$B$12:$S$367,18,FALSE)</f>
        <v>472590</v>
      </c>
      <c r="AM433" s="49">
        <f>VLOOKUP(B433,'[3]Tranche 2 Actual 2024'!$B$12:$U$343,20,FALSE)</f>
        <v>472590</v>
      </c>
      <c r="AN433" s="49">
        <f t="shared" si="121"/>
        <v>16020</v>
      </c>
      <c r="AO433" s="50">
        <f t="shared" si="128"/>
        <v>213600</v>
      </c>
      <c r="AP433" s="51">
        <f t="shared" si="122"/>
        <v>-8900</v>
      </c>
      <c r="AQ433" s="52">
        <v>373800</v>
      </c>
      <c r="AR433" s="47">
        <f t="shared" si="123"/>
        <v>8900</v>
      </c>
      <c r="AS433" s="53">
        <f t="shared" si="124"/>
        <v>267000</v>
      </c>
      <c r="AT433" s="49"/>
      <c r="AU433" s="49">
        <f t="shared" si="116"/>
        <v>16020</v>
      </c>
      <c r="AV433" s="54">
        <f t="shared" si="117"/>
        <v>16020</v>
      </c>
      <c r="AW433" s="55">
        <f>IF(AO433&gt;=0,AO433,0)</f>
        <v>213600</v>
      </c>
      <c r="AX433" s="56">
        <f t="shared" si="131"/>
        <v>0</v>
      </c>
      <c r="AY433" s="57">
        <f t="shared" si="131"/>
        <v>373800</v>
      </c>
      <c r="AZ433" s="47">
        <f t="shared" si="131"/>
        <v>8900</v>
      </c>
      <c r="BA433" s="53">
        <f t="shared" si="131"/>
        <v>267000</v>
      </c>
      <c r="BB433" s="81">
        <f t="shared" si="125"/>
        <v>1824500</v>
      </c>
      <c r="BC433" s="58" t="s">
        <v>1825</v>
      </c>
    </row>
    <row r="434" spans="1:55" s="38" customFormat="1" ht="12.75" x14ac:dyDescent="0.2">
      <c r="A434" s="39">
        <f t="shared" si="126"/>
        <v>423</v>
      </c>
      <c r="B434" s="59" t="s">
        <v>1775</v>
      </c>
      <c r="C434" s="41" t="s">
        <v>1776</v>
      </c>
      <c r="D434" s="41" t="s">
        <v>56</v>
      </c>
      <c r="E434" s="41" t="s">
        <v>1833</v>
      </c>
      <c r="F434" s="41" t="s">
        <v>179</v>
      </c>
      <c r="G434" s="41" t="s">
        <v>45</v>
      </c>
      <c r="H434" s="41" t="s">
        <v>46</v>
      </c>
      <c r="I434" s="41" t="s">
        <v>1735</v>
      </c>
      <c r="J434" s="41" t="s">
        <v>1478</v>
      </c>
      <c r="K434" s="41" t="s">
        <v>1777</v>
      </c>
      <c r="L434" s="41" t="s">
        <v>1778</v>
      </c>
      <c r="M434" s="41" t="s">
        <v>3</v>
      </c>
      <c r="N434" s="42" t="s">
        <v>51</v>
      </c>
      <c r="O434" s="41" t="s">
        <v>52</v>
      </c>
      <c r="P434" s="43">
        <v>54</v>
      </c>
      <c r="Q434" s="44">
        <v>54</v>
      </c>
      <c r="R434" s="45">
        <f>VLOOKUP(B434,'[2]School Detailed Data'!A$11:CF$440,84,FALSE)</f>
        <v>54</v>
      </c>
      <c r="S434" s="46">
        <v>53</v>
      </c>
      <c r="T434" s="47">
        <v>53</v>
      </c>
      <c r="U434" s="43">
        <v>31</v>
      </c>
      <c r="V434" s="44">
        <f>VLOOKUP(B434,'[3]PS T3 1st New BRN'!$B$12:$S$104,18,FALSE)</f>
        <v>30</v>
      </c>
      <c r="W434" s="45">
        <v>1</v>
      </c>
      <c r="X434" s="46">
        <v>1</v>
      </c>
      <c r="Y434" s="47">
        <v>1</v>
      </c>
      <c r="Z434" s="43">
        <f t="shared" si="130"/>
        <v>23</v>
      </c>
      <c r="AA434" s="44">
        <f t="shared" si="130"/>
        <v>24</v>
      </c>
      <c r="AB434" s="45">
        <f t="shared" si="130"/>
        <v>53</v>
      </c>
      <c r="AC434" s="46">
        <f t="shared" si="130"/>
        <v>52</v>
      </c>
      <c r="AD434" s="47">
        <f t="shared" si="130"/>
        <v>52</v>
      </c>
      <c r="AE434" s="44">
        <f t="shared" si="118"/>
        <v>1</v>
      </c>
      <c r="AF434" s="45">
        <f>AB434-AA434</f>
        <v>29</v>
      </c>
      <c r="AG434" s="46">
        <f t="shared" si="119"/>
        <v>-1</v>
      </c>
      <c r="AH434" s="47">
        <f t="shared" si="119"/>
        <v>0</v>
      </c>
      <c r="AI434" s="48">
        <v>8900</v>
      </c>
      <c r="AJ434" s="48">
        <f t="shared" si="120"/>
        <v>471700</v>
      </c>
      <c r="AK434" s="49">
        <f t="shared" si="132"/>
        <v>204700</v>
      </c>
      <c r="AL434" s="49">
        <f>VLOOKUP(B434,'[3]Tranche 1 Actual 2024'!$B$12:$S$367,18,FALSE)</f>
        <v>162870</v>
      </c>
      <c r="AM434" s="49"/>
      <c r="AN434" s="49">
        <f t="shared" si="121"/>
        <v>41830</v>
      </c>
      <c r="AO434" s="50">
        <f t="shared" si="128"/>
        <v>8900</v>
      </c>
      <c r="AP434" s="51">
        <f t="shared" si="122"/>
        <v>258100</v>
      </c>
      <c r="AQ434" s="52">
        <f t="shared" si="127"/>
        <v>-8900</v>
      </c>
      <c r="AR434" s="47">
        <f t="shared" si="123"/>
        <v>0</v>
      </c>
      <c r="AS434" s="53">
        <f t="shared" si="124"/>
        <v>0</v>
      </c>
      <c r="AT434" s="49"/>
      <c r="AU434" s="49">
        <f t="shared" si="116"/>
        <v>41830</v>
      </c>
      <c r="AV434" s="54">
        <f t="shared" si="117"/>
        <v>41830</v>
      </c>
      <c r="AW434" s="55">
        <f>IF(AO434&gt;=0,AO434,0)</f>
        <v>8900</v>
      </c>
      <c r="AX434" s="56">
        <f t="shared" si="131"/>
        <v>258100</v>
      </c>
      <c r="AY434" s="57">
        <f t="shared" si="131"/>
        <v>0</v>
      </c>
      <c r="AZ434" s="47">
        <f t="shared" si="131"/>
        <v>0</v>
      </c>
      <c r="BA434" s="53">
        <f t="shared" si="131"/>
        <v>0</v>
      </c>
      <c r="BB434" s="81">
        <f t="shared" si="125"/>
        <v>471700</v>
      </c>
      <c r="BC434" s="58" t="s">
        <v>1829</v>
      </c>
    </row>
    <row r="435" spans="1:55" s="38" customFormat="1" ht="12.75" x14ac:dyDescent="0.2">
      <c r="A435" s="39">
        <f t="shared" si="126"/>
        <v>424</v>
      </c>
      <c r="B435" s="59" t="s">
        <v>1493</v>
      </c>
      <c r="C435" s="41" t="s">
        <v>1494</v>
      </c>
      <c r="D435" s="41" t="s">
        <v>43</v>
      </c>
      <c r="E435" s="41" t="s">
        <v>1855</v>
      </c>
      <c r="F435" s="41" t="s">
        <v>1476</v>
      </c>
      <c r="G435" s="41" t="s">
        <v>58</v>
      </c>
      <c r="H435" s="41" t="s">
        <v>59</v>
      </c>
      <c r="I435" s="41" t="s">
        <v>1477</v>
      </c>
      <c r="J435" s="41" t="s">
        <v>1478</v>
      </c>
      <c r="K435" s="41" t="s">
        <v>1495</v>
      </c>
      <c r="L435" s="41" t="s">
        <v>1496</v>
      </c>
      <c r="M435" s="41" t="s">
        <v>3</v>
      </c>
      <c r="N435" s="42" t="s">
        <v>51</v>
      </c>
      <c r="O435" s="41" t="s">
        <v>52</v>
      </c>
      <c r="P435" s="43">
        <v>88</v>
      </c>
      <c r="Q435" s="44">
        <v>88</v>
      </c>
      <c r="R435" s="45">
        <f>VLOOKUP(B435,'[2]School Detailed Data'!A$11:CF$440,84,FALSE)</f>
        <v>88</v>
      </c>
      <c r="S435" s="46">
        <v>66</v>
      </c>
      <c r="T435" s="47">
        <v>66</v>
      </c>
      <c r="U435" s="43">
        <v>88</v>
      </c>
      <c r="V435" s="44">
        <f>VLOOKUP(B435,'[2]School Detailed Data'!A$11:CJ$440,88,FALSE)</f>
        <v>88</v>
      </c>
      <c r="W435" s="45">
        <f>VLOOKUP(B435,'[2]Student Without BRN'!Z$2:AB$431,3,FALSE)</f>
        <v>87</v>
      </c>
      <c r="X435" s="46">
        <v>20</v>
      </c>
      <c r="Y435" s="47">
        <v>20</v>
      </c>
      <c r="Z435" s="43">
        <f t="shared" si="130"/>
        <v>0</v>
      </c>
      <c r="AA435" s="44">
        <f t="shared" si="130"/>
        <v>0</v>
      </c>
      <c r="AB435" s="45">
        <f t="shared" si="130"/>
        <v>1</v>
      </c>
      <c r="AC435" s="46">
        <f t="shared" si="130"/>
        <v>46</v>
      </c>
      <c r="AD435" s="47">
        <f t="shared" si="130"/>
        <v>46</v>
      </c>
      <c r="AE435" s="44">
        <f t="shared" si="118"/>
        <v>0</v>
      </c>
      <c r="AF435" s="45">
        <f>AB435-Z435</f>
        <v>1</v>
      </c>
      <c r="AG435" s="46">
        <f t="shared" si="119"/>
        <v>45</v>
      </c>
      <c r="AH435" s="47">
        <f t="shared" si="119"/>
        <v>0</v>
      </c>
      <c r="AI435" s="48">
        <v>8900</v>
      </c>
      <c r="AJ435" s="48">
        <f t="shared" si="120"/>
        <v>587400</v>
      </c>
      <c r="AK435" s="49">
        <f t="shared" si="132"/>
        <v>0</v>
      </c>
      <c r="AL435" s="49">
        <f>VLOOKUP(B435,'[3]Tranche 1 Actual 2024'!$B$12:$S$367,18,FALSE)</f>
        <v>189570</v>
      </c>
      <c r="AM435" s="49"/>
      <c r="AN435" s="49">
        <f t="shared" si="121"/>
        <v>-189570</v>
      </c>
      <c r="AO435" s="50">
        <f t="shared" si="128"/>
        <v>0</v>
      </c>
      <c r="AP435" s="51">
        <f t="shared" si="122"/>
        <v>8900</v>
      </c>
      <c r="AQ435" s="52">
        <v>210930</v>
      </c>
      <c r="AR435" s="47">
        <f t="shared" si="123"/>
        <v>0</v>
      </c>
      <c r="AS435" s="53">
        <f t="shared" si="124"/>
        <v>178000</v>
      </c>
      <c r="AT435" s="49"/>
      <c r="AU435" s="49">
        <f t="shared" si="116"/>
        <v>-189570</v>
      </c>
      <c r="AV435" s="54">
        <f t="shared" si="117"/>
        <v>0</v>
      </c>
      <c r="AW435" s="55"/>
      <c r="AX435" s="56">
        <f t="shared" si="131"/>
        <v>8900</v>
      </c>
      <c r="AY435" s="57">
        <f t="shared" si="131"/>
        <v>210930</v>
      </c>
      <c r="AZ435" s="47">
        <f t="shared" si="131"/>
        <v>0</v>
      </c>
      <c r="BA435" s="53">
        <f t="shared" si="131"/>
        <v>178000</v>
      </c>
      <c r="BB435" s="81">
        <f t="shared" si="125"/>
        <v>587400</v>
      </c>
      <c r="BC435" s="58" t="s">
        <v>1829</v>
      </c>
    </row>
    <row r="436" spans="1:55" s="38" customFormat="1" ht="12.75" x14ac:dyDescent="0.2">
      <c r="A436" s="39">
        <f t="shared" si="126"/>
        <v>425</v>
      </c>
      <c r="B436" s="59" t="s">
        <v>1746</v>
      </c>
      <c r="C436" s="41" t="s">
        <v>1747</v>
      </c>
      <c r="D436" s="41" t="s">
        <v>56</v>
      </c>
      <c r="E436" s="41" t="s">
        <v>1855</v>
      </c>
      <c r="F436" s="41" t="s">
        <v>1476</v>
      </c>
      <c r="G436" s="41" t="s">
        <v>58</v>
      </c>
      <c r="H436" s="41" t="s">
        <v>59</v>
      </c>
      <c r="I436" s="41" t="s">
        <v>1501</v>
      </c>
      <c r="J436" s="41" t="s">
        <v>1478</v>
      </c>
      <c r="K436" s="41" t="s">
        <v>1748</v>
      </c>
      <c r="L436" s="41" t="s">
        <v>1749</v>
      </c>
      <c r="M436" s="41" t="s">
        <v>3</v>
      </c>
      <c r="N436" s="42" t="s">
        <v>51</v>
      </c>
      <c r="O436" s="41" t="s">
        <v>52</v>
      </c>
      <c r="P436" s="43">
        <v>241</v>
      </c>
      <c r="Q436" s="44">
        <v>241</v>
      </c>
      <c r="R436" s="45">
        <f>VLOOKUP(B436,'[2]School Detailed Data'!A$11:CF$440,84,FALSE)</f>
        <v>233</v>
      </c>
      <c r="S436" s="46">
        <v>238</v>
      </c>
      <c r="T436" s="47">
        <v>238</v>
      </c>
      <c r="U436" s="43">
        <v>106</v>
      </c>
      <c r="V436" s="44">
        <f>VLOOKUP(B436,'[3]PS T3 1st New BRN'!$B$12:$S$104,18,FALSE)</f>
        <v>104</v>
      </c>
      <c r="W436" s="45">
        <f>VLOOKUP(B436,'[2]Student Without BRN'!Z$2:AB$431,3,FALSE)</f>
        <v>104</v>
      </c>
      <c r="X436" s="46">
        <v>104</v>
      </c>
      <c r="Y436" s="47">
        <v>104</v>
      </c>
      <c r="Z436" s="43">
        <f t="shared" si="130"/>
        <v>135</v>
      </c>
      <c r="AA436" s="44">
        <f t="shared" si="130"/>
        <v>137</v>
      </c>
      <c r="AB436" s="45">
        <f t="shared" si="130"/>
        <v>129</v>
      </c>
      <c r="AC436" s="46">
        <f t="shared" si="130"/>
        <v>134</v>
      </c>
      <c r="AD436" s="47">
        <f t="shared" si="130"/>
        <v>134</v>
      </c>
      <c r="AE436" s="44">
        <f t="shared" si="118"/>
        <v>2</v>
      </c>
      <c r="AF436" s="45">
        <f>AB436-AA436</f>
        <v>-8</v>
      </c>
      <c r="AG436" s="46">
        <f t="shared" si="119"/>
        <v>5</v>
      </c>
      <c r="AH436" s="47">
        <f t="shared" si="119"/>
        <v>0</v>
      </c>
      <c r="AI436" s="48">
        <v>8900</v>
      </c>
      <c r="AJ436" s="48">
        <f t="shared" si="120"/>
        <v>2118200</v>
      </c>
      <c r="AK436" s="49">
        <f t="shared" si="132"/>
        <v>1201500</v>
      </c>
      <c r="AL436" s="49">
        <f>VLOOKUP(B436,'[3]Tranche 1 Actual 2024'!$B$12:$S$367,18,FALSE)</f>
        <v>571380</v>
      </c>
      <c r="AM436" s="49">
        <f>VLOOKUP(B436,'[3]Tranche 2 Actual 2024'!$B$12:$U$343,20,FALSE)</f>
        <v>571380</v>
      </c>
      <c r="AN436" s="49">
        <f t="shared" si="121"/>
        <v>58740</v>
      </c>
      <c r="AO436" s="50">
        <f t="shared" si="128"/>
        <v>17800</v>
      </c>
      <c r="AP436" s="51">
        <f t="shared" si="122"/>
        <v>-71200</v>
      </c>
      <c r="AQ436" s="52">
        <v>0</v>
      </c>
      <c r="AR436" s="47">
        <f t="shared" si="123"/>
        <v>0</v>
      </c>
      <c r="AS436" s="53">
        <f t="shared" si="124"/>
        <v>898900</v>
      </c>
      <c r="AT436" s="49"/>
      <c r="AU436" s="49">
        <f t="shared" si="116"/>
        <v>58740</v>
      </c>
      <c r="AV436" s="54">
        <f t="shared" si="117"/>
        <v>58740</v>
      </c>
      <c r="AW436" s="55">
        <f>IF(AO436&gt;=0,AO436,0)</f>
        <v>17800</v>
      </c>
      <c r="AX436" s="56">
        <f t="shared" si="131"/>
        <v>0</v>
      </c>
      <c r="AY436" s="57">
        <f t="shared" si="131"/>
        <v>0</v>
      </c>
      <c r="AZ436" s="47">
        <f t="shared" si="131"/>
        <v>0</v>
      </c>
      <c r="BA436" s="53">
        <f t="shared" si="131"/>
        <v>898900</v>
      </c>
      <c r="BB436" s="81">
        <f t="shared" si="125"/>
        <v>2118200</v>
      </c>
      <c r="BC436" s="58" t="s">
        <v>1825</v>
      </c>
    </row>
    <row r="437" spans="1:55" s="38" customFormat="1" ht="12.75" x14ac:dyDescent="0.2">
      <c r="A437" s="39">
        <f t="shared" si="126"/>
        <v>426</v>
      </c>
      <c r="B437" s="59" t="s">
        <v>1750</v>
      </c>
      <c r="C437" s="41" t="s">
        <v>1751</v>
      </c>
      <c r="D437" s="41" t="s">
        <v>56</v>
      </c>
      <c r="E437" s="41" t="s">
        <v>1833</v>
      </c>
      <c r="F437" s="41" t="s">
        <v>179</v>
      </c>
      <c r="G437" s="41" t="s">
        <v>45</v>
      </c>
      <c r="H437" s="41" t="s">
        <v>46</v>
      </c>
      <c r="I437" s="41" t="s">
        <v>1501</v>
      </c>
      <c r="J437" s="41" t="s">
        <v>1478</v>
      </c>
      <c r="K437" s="41" t="s">
        <v>1752</v>
      </c>
      <c r="L437" s="41" t="s">
        <v>1753</v>
      </c>
      <c r="M437" s="41" t="s">
        <v>3</v>
      </c>
      <c r="N437" s="42" t="s">
        <v>51</v>
      </c>
      <c r="O437" s="41" t="s">
        <v>52</v>
      </c>
      <c r="P437" s="43">
        <v>149</v>
      </c>
      <c r="Q437" s="44">
        <v>149</v>
      </c>
      <c r="R437" s="45">
        <f>VLOOKUP(B437,'[2]School Detailed Data'!A$11:CF$440,84,FALSE)</f>
        <v>149</v>
      </c>
      <c r="S437" s="46">
        <v>149</v>
      </c>
      <c r="T437" s="47">
        <v>167</v>
      </c>
      <c r="U437" s="43">
        <v>139</v>
      </c>
      <c r="V437" s="44">
        <f>VLOOKUP(B437,'[2]School Detailed Data'!A$11:CJ$440,88,FALSE)</f>
        <v>139</v>
      </c>
      <c r="W437" s="45">
        <f>VLOOKUP(B437,'[2]Student Without BRN'!Z$2:AB$431,3,FALSE)</f>
        <v>135</v>
      </c>
      <c r="X437" s="46">
        <v>135</v>
      </c>
      <c r="Y437" s="47">
        <v>89</v>
      </c>
      <c r="Z437" s="43">
        <f t="shared" si="130"/>
        <v>10</v>
      </c>
      <c r="AA437" s="44">
        <f t="shared" si="130"/>
        <v>10</v>
      </c>
      <c r="AB437" s="45">
        <f t="shared" si="130"/>
        <v>14</v>
      </c>
      <c r="AC437" s="46">
        <f t="shared" si="130"/>
        <v>14</v>
      </c>
      <c r="AD437" s="47">
        <f t="shared" si="130"/>
        <v>78</v>
      </c>
      <c r="AE437" s="44">
        <f t="shared" si="118"/>
        <v>0</v>
      </c>
      <c r="AF437" s="45">
        <f t="shared" si="129"/>
        <v>4</v>
      </c>
      <c r="AG437" s="46">
        <f t="shared" si="119"/>
        <v>0</v>
      </c>
      <c r="AH437" s="47">
        <f t="shared" si="119"/>
        <v>64</v>
      </c>
      <c r="AI437" s="48">
        <v>8900</v>
      </c>
      <c r="AJ437" s="48">
        <f t="shared" si="120"/>
        <v>1486300</v>
      </c>
      <c r="AK437" s="49">
        <f t="shared" si="132"/>
        <v>89000</v>
      </c>
      <c r="AL437" s="49"/>
      <c r="AM437" s="49">
        <f>VLOOKUP(B437,'[3]Tranche 2 Actual 2024'!$B$12:$U$343,20,FALSE)</f>
        <v>747600</v>
      </c>
      <c r="AN437" s="49">
        <f t="shared" si="121"/>
        <v>-658600</v>
      </c>
      <c r="AO437" s="50">
        <f t="shared" si="128"/>
        <v>0</v>
      </c>
      <c r="AP437" s="51">
        <f t="shared" si="122"/>
        <v>35600</v>
      </c>
      <c r="AQ437" s="52">
        <f t="shared" si="127"/>
        <v>0</v>
      </c>
      <c r="AR437" s="47">
        <f t="shared" si="123"/>
        <v>569600</v>
      </c>
      <c r="AS437" s="53">
        <f t="shared" si="124"/>
        <v>133500</v>
      </c>
      <c r="AT437" s="49"/>
      <c r="AU437" s="49">
        <f t="shared" si="116"/>
        <v>-658600</v>
      </c>
      <c r="AV437" s="54">
        <f t="shared" si="117"/>
        <v>0</v>
      </c>
      <c r="AW437" s="55"/>
      <c r="AX437" s="56">
        <f t="shared" si="131"/>
        <v>35600</v>
      </c>
      <c r="AY437" s="57">
        <f t="shared" si="131"/>
        <v>0</v>
      </c>
      <c r="AZ437" s="47">
        <f t="shared" si="131"/>
        <v>569600</v>
      </c>
      <c r="BA437" s="53">
        <f t="shared" si="131"/>
        <v>133500</v>
      </c>
      <c r="BB437" s="81">
        <f t="shared" si="125"/>
        <v>1486300</v>
      </c>
      <c r="BC437" s="58" t="s">
        <v>1825</v>
      </c>
    </row>
    <row r="438" spans="1:55" s="38" customFormat="1" ht="12.75" x14ac:dyDescent="0.2">
      <c r="A438" s="39">
        <f t="shared" si="126"/>
        <v>427</v>
      </c>
      <c r="B438" s="59" t="s">
        <v>1754</v>
      </c>
      <c r="C438" s="41" t="s">
        <v>1755</v>
      </c>
      <c r="D438" s="41" t="s">
        <v>56</v>
      </c>
      <c r="E438" s="41" t="s">
        <v>1855</v>
      </c>
      <c r="F438" s="41" t="s">
        <v>1476</v>
      </c>
      <c r="G438" s="41" t="s">
        <v>58</v>
      </c>
      <c r="H438" s="41" t="s">
        <v>59</v>
      </c>
      <c r="I438" s="41" t="s">
        <v>1501</v>
      </c>
      <c r="J438" s="41" t="s">
        <v>1478</v>
      </c>
      <c r="K438" s="41" t="s">
        <v>1756</v>
      </c>
      <c r="L438" s="41" t="s">
        <v>1757</v>
      </c>
      <c r="M438" s="41" t="s">
        <v>3</v>
      </c>
      <c r="N438" s="42" t="s">
        <v>51</v>
      </c>
      <c r="O438" s="41" t="s">
        <v>52</v>
      </c>
      <c r="P438" s="43">
        <v>90</v>
      </c>
      <c r="Q438" s="44">
        <v>90</v>
      </c>
      <c r="R438" s="45">
        <f>VLOOKUP(B438,'[2]School Detailed Data'!A$11:CF$440,84,FALSE)</f>
        <v>90</v>
      </c>
      <c r="S438" s="46">
        <v>89</v>
      </c>
      <c r="T438" s="47">
        <v>89</v>
      </c>
      <c r="U438" s="43">
        <v>83</v>
      </c>
      <c r="V438" s="44">
        <f>VLOOKUP(B438,'[2]School Detailed Data'!A$11:CJ$440,88,FALSE)</f>
        <v>83</v>
      </c>
      <c r="W438" s="45">
        <f>VLOOKUP(B438,'[2]Student Without BRN'!Z$2:AB$431,3,FALSE)</f>
        <v>80</v>
      </c>
      <c r="X438" s="46">
        <v>37</v>
      </c>
      <c r="Y438" s="47">
        <v>35</v>
      </c>
      <c r="Z438" s="43">
        <f t="shared" si="130"/>
        <v>7</v>
      </c>
      <c r="AA438" s="44">
        <f t="shared" si="130"/>
        <v>7</v>
      </c>
      <c r="AB438" s="45">
        <f t="shared" si="130"/>
        <v>10</v>
      </c>
      <c r="AC438" s="46">
        <f t="shared" si="130"/>
        <v>52</v>
      </c>
      <c r="AD438" s="47">
        <f t="shared" si="130"/>
        <v>54</v>
      </c>
      <c r="AE438" s="44">
        <f t="shared" si="118"/>
        <v>0</v>
      </c>
      <c r="AF438" s="45">
        <f t="shared" si="129"/>
        <v>3</v>
      </c>
      <c r="AG438" s="46">
        <f t="shared" si="119"/>
        <v>42</v>
      </c>
      <c r="AH438" s="47">
        <f t="shared" si="119"/>
        <v>2</v>
      </c>
      <c r="AI438" s="48">
        <v>8900</v>
      </c>
      <c r="AJ438" s="48">
        <f t="shared" si="120"/>
        <v>792100</v>
      </c>
      <c r="AK438" s="49">
        <f t="shared" si="132"/>
        <v>62300</v>
      </c>
      <c r="AL438" s="49"/>
      <c r="AM438" s="49">
        <f>VLOOKUP(B438,'[3]Tranche 2 Actual 2024'!$B$12:$U$343,20,FALSE)</f>
        <v>202920</v>
      </c>
      <c r="AN438" s="49">
        <f t="shared" si="121"/>
        <v>-140620</v>
      </c>
      <c r="AO438" s="50">
        <f t="shared" si="128"/>
        <v>0</v>
      </c>
      <c r="AP438" s="51">
        <f t="shared" si="122"/>
        <v>26700</v>
      </c>
      <c r="AQ438" s="52">
        <v>233180</v>
      </c>
      <c r="AR438" s="47">
        <f t="shared" si="123"/>
        <v>17800</v>
      </c>
      <c r="AS438" s="53">
        <f t="shared" si="124"/>
        <v>311500</v>
      </c>
      <c r="AT438" s="49"/>
      <c r="AU438" s="49">
        <f t="shared" si="116"/>
        <v>-140620</v>
      </c>
      <c r="AV438" s="54">
        <f t="shared" si="117"/>
        <v>0</v>
      </c>
      <c r="AW438" s="55"/>
      <c r="AX438" s="56">
        <f t="shared" si="131"/>
        <v>26700</v>
      </c>
      <c r="AY438" s="57">
        <f t="shared" si="131"/>
        <v>233180</v>
      </c>
      <c r="AZ438" s="47">
        <f t="shared" si="131"/>
        <v>17800</v>
      </c>
      <c r="BA438" s="53">
        <f t="shared" si="131"/>
        <v>311500</v>
      </c>
      <c r="BB438" s="81">
        <f t="shared" si="125"/>
        <v>792100</v>
      </c>
      <c r="BC438" s="58" t="s">
        <v>1825</v>
      </c>
    </row>
    <row r="439" spans="1:55" s="38" customFormat="1" ht="12.75" x14ac:dyDescent="0.2">
      <c r="A439" s="39">
        <f t="shared" si="126"/>
        <v>428</v>
      </c>
      <c r="B439" s="40" t="s">
        <v>1758</v>
      </c>
      <c r="C439" s="41" t="s">
        <v>1759</v>
      </c>
      <c r="D439" s="41" t="s">
        <v>43</v>
      </c>
      <c r="E439" s="41" t="s">
        <v>1855</v>
      </c>
      <c r="F439" s="41" t="s">
        <v>1476</v>
      </c>
      <c r="G439" s="41" t="s">
        <v>58</v>
      </c>
      <c r="H439" s="41" t="s">
        <v>59</v>
      </c>
      <c r="I439" s="41" t="s">
        <v>1501</v>
      </c>
      <c r="J439" s="41" t="s">
        <v>1478</v>
      </c>
      <c r="K439" s="41" t="s">
        <v>1760</v>
      </c>
      <c r="L439" s="41" t="s">
        <v>1761</v>
      </c>
      <c r="M439" s="41" t="s">
        <v>3</v>
      </c>
      <c r="N439" s="42" t="s">
        <v>51</v>
      </c>
      <c r="O439" s="41" t="s">
        <v>52</v>
      </c>
      <c r="P439" s="43">
        <v>120</v>
      </c>
      <c r="Q439" s="44">
        <v>120</v>
      </c>
      <c r="R439" s="45">
        <f>VLOOKUP(B439,'[2]School Detailed Data'!A$11:CF$440,84,FALSE)</f>
        <v>120</v>
      </c>
      <c r="S439" s="46">
        <v>154</v>
      </c>
      <c r="T439" s="47">
        <v>150</v>
      </c>
      <c r="U439" s="43">
        <v>120</v>
      </c>
      <c r="V439" s="44">
        <f>VLOOKUP(B439,'[2]School Detailed Data'!A$11:CJ$440,88,FALSE)</f>
        <v>120</v>
      </c>
      <c r="W439" s="45">
        <f>VLOOKUP(B439,'[2]Student Without BRN'!Z$2:AB$431,3,FALSE)</f>
        <v>116</v>
      </c>
      <c r="X439" s="46">
        <v>98</v>
      </c>
      <c r="Y439" s="47">
        <v>90</v>
      </c>
      <c r="Z439" s="43">
        <f t="shared" si="130"/>
        <v>0</v>
      </c>
      <c r="AA439" s="44">
        <f t="shared" si="130"/>
        <v>0</v>
      </c>
      <c r="AB439" s="45">
        <f t="shared" si="130"/>
        <v>4</v>
      </c>
      <c r="AC439" s="46">
        <f t="shared" si="130"/>
        <v>56</v>
      </c>
      <c r="AD439" s="47">
        <f t="shared" si="130"/>
        <v>60</v>
      </c>
      <c r="AE439" s="44">
        <f t="shared" si="118"/>
        <v>0</v>
      </c>
      <c r="AF439" s="45">
        <f t="shared" si="129"/>
        <v>4</v>
      </c>
      <c r="AG439" s="46">
        <f t="shared" si="119"/>
        <v>52</v>
      </c>
      <c r="AH439" s="47">
        <f t="shared" si="119"/>
        <v>4</v>
      </c>
      <c r="AI439" s="48">
        <v>8900</v>
      </c>
      <c r="AJ439" s="48">
        <f t="shared" si="120"/>
        <v>1335000</v>
      </c>
      <c r="AK439" s="49">
        <f t="shared" si="132"/>
        <v>0</v>
      </c>
      <c r="AL439" s="49"/>
      <c r="AM439" s="49">
        <f>VLOOKUP(B439,'[3]Tranche 2 Actual 2024'!$B$12:$U$343,20,FALSE)</f>
        <v>870420</v>
      </c>
      <c r="AN439" s="49">
        <f t="shared" si="121"/>
        <v>-870420</v>
      </c>
      <c r="AO439" s="50">
        <f t="shared" si="128"/>
        <v>0</v>
      </c>
      <c r="AP439" s="51">
        <f t="shared" si="122"/>
        <v>35600</v>
      </c>
      <c r="AQ439" s="52">
        <v>0</v>
      </c>
      <c r="AR439" s="47">
        <f t="shared" si="123"/>
        <v>35600</v>
      </c>
      <c r="AS439" s="53">
        <f t="shared" si="124"/>
        <v>393380</v>
      </c>
      <c r="AT439" s="49"/>
      <c r="AU439" s="49">
        <f t="shared" si="116"/>
        <v>-870420</v>
      </c>
      <c r="AV439" s="54">
        <f t="shared" si="117"/>
        <v>0</v>
      </c>
      <c r="AW439" s="55"/>
      <c r="AX439" s="56">
        <f t="shared" si="131"/>
        <v>35600</v>
      </c>
      <c r="AY439" s="57">
        <f t="shared" si="131"/>
        <v>0</v>
      </c>
      <c r="AZ439" s="47">
        <f t="shared" si="131"/>
        <v>35600</v>
      </c>
      <c r="BA439" s="53">
        <f t="shared" si="131"/>
        <v>393380</v>
      </c>
      <c r="BB439" s="81">
        <f t="shared" si="125"/>
        <v>1335000</v>
      </c>
      <c r="BC439" s="58" t="s">
        <v>1825</v>
      </c>
    </row>
    <row r="440" spans="1:55" s="38" customFormat="1" ht="12.75" x14ac:dyDescent="0.2">
      <c r="A440" s="39">
        <f t="shared" si="126"/>
        <v>429</v>
      </c>
      <c r="B440" s="59" t="s">
        <v>372</v>
      </c>
      <c r="C440" s="41" t="s">
        <v>373</v>
      </c>
      <c r="D440" s="41" t="s">
        <v>56</v>
      </c>
      <c r="E440" s="41" t="s">
        <v>1833</v>
      </c>
      <c r="F440" s="41" t="s">
        <v>179</v>
      </c>
      <c r="G440" s="41" t="s">
        <v>45</v>
      </c>
      <c r="H440" s="41" t="s">
        <v>46</v>
      </c>
      <c r="I440" s="41" t="s">
        <v>167</v>
      </c>
      <c r="J440" s="41" t="s">
        <v>168</v>
      </c>
      <c r="K440" s="41" t="s">
        <v>374</v>
      </c>
      <c r="L440" s="41" t="s">
        <v>375</v>
      </c>
      <c r="M440" s="41" t="s">
        <v>3</v>
      </c>
      <c r="N440" s="42" t="s">
        <v>51</v>
      </c>
      <c r="O440" s="41" t="s">
        <v>52</v>
      </c>
      <c r="P440" s="43">
        <v>35</v>
      </c>
      <c r="Q440" s="44">
        <f>VLOOKUP(B440,'[2]School Detailed Data'!A$11:CF$439,84,FALSE)</f>
        <v>35</v>
      </c>
      <c r="R440" s="45">
        <f>VLOOKUP(B440,'[2]School Detailed Data'!A$11:CF$440,84,FALSE)</f>
        <v>35</v>
      </c>
      <c r="S440" s="46">
        <v>35</v>
      </c>
      <c r="T440" s="47">
        <v>35</v>
      </c>
      <c r="U440" s="43">
        <v>0</v>
      </c>
      <c r="V440" s="44">
        <f>VLOOKUP(B440,'[2]School Detailed Data'!A$11:CJ$440,88,FALSE)</f>
        <v>7</v>
      </c>
      <c r="W440" s="45">
        <f>VLOOKUP(B440,'[2]Student Without BRN'!Z$2:AB$431,3,FALSE)</f>
        <v>0</v>
      </c>
      <c r="X440" s="46">
        <v>0</v>
      </c>
      <c r="Y440" s="47">
        <v>0</v>
      </c>
      <c r="Z440" s="43">
        <f t="shared" si="130"/>
        <v>35</v>
      </c>
      <c r="AA440" s="44">
        <f t="shared" si="130"/>
        <v>28</v>
      </c>
      <c r="AB440" s="45">
        <f t="shared" si="130"/>
        <v>35</v>
      </c>
      <c r="AC440" s="46">
        <f t="shared" si="130"/>
        <v>35</v>
      </c>
      <c r="AD440" s="47">
        <f t="shared" si="130"/>
        <v>35</v>
      </c>
      <c r="AE440" s="44">
        <f t="shared" si="118"/>
        <v>-7</v>
      </c>
      <c r="AF440" s="45">
        <f t="shared" si="129"/>
        <v>0</v>
      </c>
      <c r="AG440" s="46">
        <f t="shared" si="119"/>
        <v>0</v>
      </c>
      <c r="AH440" s="47">
        <f t="shared" si="119"/>
        <v>0</v>
      </c>
      <c r="AI440" s="48">
        <v>8900</v>
      </c>
      <c r="AJ440" s="48">
        <f t="shared" si="120"/>
        <v>311500</v>
      </c>
      <c r="AK440" s="49">
        <f t="shared" si="132"/>
        <v>311500</v>
      </c>
      <c r="AL440" s="49">
        <f>VLOOKUP(B440,'[3]Tranche 1 Actual 2024'!$B$12:$S$367,18,FALSE)</f>
        <v>72090</v>
      </c>
      <c r="AM440" s="49">
        <f>VLOOKUP(B440,'[3]Tranche 2 Actual 2024'!$B$12:$U$343,20,FALSE)</f>
        <v>72090</v>
      </c>
      <c r="AN440" s="49">
        <f t="shared" si="121"/>
        <v>167320</v>
      </c>
      <c r="AO440" s="50">
        <f t="shared" si="128"/>
        <v>-62300</v>
      </c>
      <c r="AP440" s="51">
        <f t="shared" si="122"/>
        <v>0</v>
      </c>
      <c r="AQ440" s="52">
        <f t="shared" si="127"/>
        <v>0</v>
      </c>
      <c r="AR440" s="47">
        <f t="shared" si="123"/>
        <v>0</v>
      </c>
      <c r="AS440" s="53">
        <f t="shared" si="124"/>
        <v>0</v>
      </c>
      <c r="AT440" s="49"/>
      <c r="AU440" s="49">
        <f t="shared" si="116"/>
        <v>167320</v>
      </c>
      <c r="AV440" s="54">
        <f t="shared" si="117"/>
        <v>167320</v>
      </c>
      <c r="AW440" s="55"/>
      <c r="AX440" s="56">
        <f t="shared" si="131"/>
        <v>0</v>
      </c>
      <c r="AY440" s="57">
        <f t="shared" si="131"/>
        <v>0</v>
      </c>
      <c r="AZ440" s="47">
        <f t="shared" si="131"/>
        <v>0</v>
      </c>
      <c r="BA440" s="53">
        <f t="shared" si="131"/>
        <v>0</v>
      </c>
      <c r="BB440" s="81">
        <f t="shared" si="125"/>
        <v>311500</v>
      </c>
      <c r="BC440" s="58" t="s">
        <v>1825</v>
      </c>
    </row>
    <row r="441" spans="1:55" s="38" customFormat="1" ht="12.75" x14ac:dyDescent="0.2">
      <c r="A441" s="39">
        <f t="shared" si="126"/>
        <v>430</v>
      </c>
      <c r="B441" s="40" t="s">
        <v>487</v>
      </c>
      <c r="C441" s="41" t="s">
        <v>488</v>
      </c>
      <c r="D441" s="41" t="s">
        <v>43</v>
      </c>
      <c r="E441" s="41" t="s">
        <v>1830</v>
      </c>
      <c r="F441" s="41" t="s">
        <v>166</v>
      </c>
      <c r="G441" s="41" t="s">
        <v>58</v>
      </c>
      <c r="H441" s="41" t="s">
        <v>59</v>
      </c>
      <c r="I441" s="41" t="s">
        <v>167</v>
      </c>
      <c r="J441" s="41" t="s">
        <v>168</v>
      </c>
      <c r="K441" s="41" t="s">
        <v>489</v>
      </c>
      <c r="L441" s="41" t="s">
        <v>490</v>
      </c>
      <c r="M441" s="41" t="s">
        <v>3</v>
      </c>
      <c r="N441" s="42" t="s">
        <v>51</v>
      </c>
      <c r="O441" s="41" t="s">
        <v>52</v>
      </c>
      <c r="P441" s="43">
        <v>31</v>
      </c>
      <c r="Q441" s="44">
        <f>VLOOKUP(B441,'[2]School Detailed Data'!A$11:CF$439,84,FALSE)</f>
        <v>31</v>
      </c>
      <c r="R441" s="45">
        <f>VLOOKUP(B441,'[2]School Detailed Data'!A$11:CF$440,84,FALSE)</f>
        <v>31</v>
      </c>
      <c r="S441" s="46">
        <v>31</v>
      </c>
      <c r="T441" s="47">
        <v>31</v>
      </c>
      <c r="U441" s="43">
        <v>0</v>
      </c>
      <c r="V441" s="44">
        <f>VLOOKUP(B441,'[2]School Detailed Data'!A$11:CJ$440,88,FALSE)</f>
        <v>2</v>
      </c>
      <c r="W441" s="45">
        <f>VLOOKUP(B441,'[2]Student Without BRN'!Z$2:AB$431,3,FALSE)</f>
        <v>0</v>
      </c>
      <c r="X441" s="46">
        <v>0</v>
      </c>
      <c r="Y441" s="47">
        <v>0</v>
      </c>
      <c r="Z441" s="43">
        <f t="shared" si="130"/>
        <v>31</v>
      </c>
      <c r="AA441" s="44">
        <f t="shared" si="130"/>
        <v>29</v>
      </c>
      <c r="AB441" s="45">
        <f t="shared" si="130"/>
        <v>31</v>
      </c>
      <c r="AC441" s="46">
        <f t="shared" si="130"/>
        <v>31</v>
      </c>
      <c r="AD441" s="47">
        <f t="shared" si="130"/>
        <v>31</v>
      </c>
      <c r="AE441" s="44">
        <f t="shared" si="118"/>
        <v>-2</v>
      </c>
      <c r="AF441" s="45">
        <f t="shared" si="129"/>
        <v>0</v>
      </c>
      <c r="AG441" s="46">
        <f t="shared" si="119"/>
        <v>0</v>
      </c>
      <c r="AH441" s="47">
        <f t="shared" si="119"/>
        <v>0</v>
      </c>
      <c r="AI441" s="48">
        <v>8900</v>
      </c>
      <c r="AJ441" s="48">
        <f t="shared" si="120"/>
        <v>275900</v>
      </c>
      <c r="AK441" s="49">
        <f t="shared" si="132"/>
        <v>275900</v>
      </c>
      <c r="AL441" s="49">
        <f>VLOOKUP(B441,'[3]Tranche 1 Actual 2024'!$B$12:$S$367,18,FALSE)</f>
        <v>85440</v>
      </c>
      <c r="AM441" s="49">
        <f>VLOOKUP(B441,'[3]Tranche 2 Actual 2024'!$B$12:$U$343,20,FALSE)</f>
        <v>85440</v>
      </c>
      <c r="AN441" s="49">
        <f t="shared" si="121"/>
        <v>105020</v>
      </c>
      <c r="AO441" s="50">
        <f t="shared" si="128"/>
        <v>-17800</v>
      </c>
      <c r="AP441" s="51">
        <f t="shared" si="122"/>
        <v>0</v>
      </c>
      <c r="AQ441" s="52">
        <f t="shared" si="127"/>
        <v>0</v>
      </c>
      <c r="AR441" s="47">
        <f t="shared" si="123"/>
        <v>0</v>
      </c>
      <c r="AS441" s="53">
        <f t="shared" si="124"/>
        <v>0</v>
      </c>
      <c r="AT441" s="49"/>
      <c r="AU441" s="49">
        <f t="shared" si="116"/>
        <v>105020</v>
      </c>
      <c r="AV441" s="54">
        <f t="shared" si="117"/>
        <v>105020</v>
      </c>
      <c r="AW441" s="55"/>
      <c r="AX441" s="56">
        <f t="shared" si="131"/>
        <v>0</v>
      </c>
      <c r="AY441" s="57">
        <f t="shared" si="131"/>
        <v>0</v>
      </c>
      <c r="AZ441" s="47">
        <f t="shared" si="131"/>
        <v>0</v>
      </c>
      <c r="BA441" s="53">
        <f t="shared" si="131"/>
        <v>0</v>
      </c>
      <c r="BB441" s="81">
        <f t="shared" si="125"/>
        <v>275900</v>
      </c>
      <c r="BC441" s="58" t="s">
        <v>1825</v>
      </c>
    </row>
    <row r="442" spans="1:55" s="77" customFormat="1" ht="21" x14ac:dyDescent="0.35">
      <c r="A442" s="70"/>
      <c r="B442" s="71" t="s">
        <v>1862</v>
      </c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3"/>
      <c r="O442" s="74"/>
      <c r="P442" s="75">
        <f>SUM(P12:P441)</f>
        <v>53196</v>
      </c>
      <c r="Q442" s="76">
        <f>SUM(Q12:Q441)</f>
        <v>53460</v>
      </c>
      <c r="R442" s="76">
        <f>SUM(R12:R441)</f>
        <v>53446</v>
      </c>
      <c r="S442" s="76">
        <f>SUM(S12:S441)</f>
        <v>53567</v>
      </c>
      <c r="T442" s="76">
        <f>SUM(T12:T441)</f>
        <v>53511</v>
      </c>
      <c r="U442" s="75">
        <f t="shared" ref="U442:AH442" si="133">SUM(U12:U441)</f>
        <v>12550</v>
      </c>
      <c r="V442" s="76">
        <f t="shared" si="133"/>
        <v>14946</v>
      </c>
      <c r="W442" s="76">
        <f t="shared" si="133"/>
        <v>11260</v>
      </c>
      <c r="X442" s="76">
        <f t="shared" si="133"/>
        <v>9166</v>
      </c>
      <c r="Y442" s="76">
        <f t="shared" si="133"/>
        <v>8182</v>
      </c>
      <c r="Z442" s="75">
        <f t="shared" si="133"/>
        <v>40646</v>
      </c>
      <c r="AA442" s="75">
        <f t="shared" si="133"/>
        <v>38514</v>
      </c>
      <c r="AB442" s="75">
        <f t="shared" si="133"/>
        <v>42236</v>
      </c>
      <c r="AC442" s="75">
        <f t="shared" si="133"/>
        <v>44401</v>
      </c>
      <c r="AD442" s="75">
        <f t="shared" si="133"/>
        <v>45329</v>
      </c>
      <c r="AE442" s="75">
        <f t="shared" si="133"/>
        <v>-2132</v>
      </c>
      <c r="AF442" s="75">
        <f t="shared" si="133"/>
        <v>586</v>
      </c>
      <c r="AG442" s="75">
        <f t="shared" si="133"/>
        <v>2132</v>
      </c>
      <c r="AH442" s="75">
        <f t="shared" si="133"/>
        <v>987</v>
      </c>
      <c r="AI442" s="75">
        <v>8900</v>
      </c>
      <c r="AJ442" s="75"/>
      <c r="AK442" s="75">
        <f t="shared" ref="AK442:BB442" si="134">SUM(AK12:AK441)</f>
        <v>361767200</v>
      </c>
      <c r="AL442" s="75">
        <f t="shared" si="134"/>
        <v>118764790</v>
      </c>
      <c r="AM442" s="75">
        <f t="shared" si="134"/>
        <v>127243980</v>
      </c>
      <c r="AN442" s="75">
        <f t="shared" si="134"/>
        <v>115758430</v>
      </c>
      <c r="AO442" s="75">
        <f t="shared" si="134"/>
        <v>-19028200</v>
      </c>
      <c r="AP442" s="75">
        <f t="shared" si="134"/>
        <v>5215400</v>
      </c>
      <c r="AQ442" s="75">
        <f t="shared" si="134"/>
        <v>9131400</v>
      </c>
      <c r="AR442" s="75">
        <f t="shared" si="134"/>
        <v>8596510</v>
      </c>
      <c r="AS442" s="75">
        <f t="shared" si="134"/>
        <v>58275687</v>
      </c>
      <c r="AT442" s="75">
        <f t="shared" si="134"/>
        <v>1227407</v>
      </c>
      <c r="AU442" s="75">
        <f t="shared" si="134"/>
        <v>114531023</v>
      </c>
      <c r="AV442" s="75">
        <f t="shared" si="134"/>
        <v>142785700</v>
      </c>
      <c r="AW442" s="76">
        <f t="shared" si="134"/>
        <v>5174460</v>
      </c>
      <c r="AX442" s="76">
        <f t="shared" si="134"/>
        <v>6505900</v>
      </c>
      <c r="AY442" s="76">
        <f t="shared" si="134"/>
        <v>9827380</v>
      </c>
      <c r="AZ442" s="76">
        <f t="shared" si="134"/>
        <v>7670003</v>
      </c>
      <c r="BA442" s="76">
        <f t="shared" si="134"/>
        <v>60245257</v>
      </c>
      <c r="BB442" s="76">
        <f t="shared" si="134"/>
        <v>478217470</v>
      </c>
      <c r="BC442" s="75"/>
    </row>
  </sheetData>
  <autoFilter ref="A11:BF442" xr:uid="{AF34146C-7F72-4B41-8434-8C3F5D1FDA5F}"/>
  <conditionalFormatting sqref="B252">
    <cfRule type="duplicateValues" dxfId="7" priority="5"/>
    <cfRule type="duplicateValues" dxfId="6" priority="6"/>
  </conditionalFormatting>
  <conditionalFormatting sqref="B350">
    <cfRule type="duplicateValues" dxfId="5" priority="3"/>
    <cfRule type="duplicateValues" dxfId="4" priority="4"/>
  </conditionalFormatting>
  <conditionalFormatting sqref="B351">
    <cfRule type="duplicateValues" dxfId="3" priority="1"/>
    <cfRule type="duplicateValues" dxfId="2" priority="2"/>
  </conditionalFormatting>
  <conditionalFormatting sqref="B352:B1048576 B1:B251 B253:B349">
    <cfRule type="duplicateValues" dxfId="1" priority="8"/>
  </conditionalFormatting>
  <conditionalFormatting sqref="B352:B1048576 B1:B251 E8:G251 E1:G3 F252:G252 B253:B349 E253:G350 E352:G1048576">
    <cfRule type="duplicateValues" dxfId="0" priority="7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Tranche 1-2025</vt:lpstr>
      <vt:lpstr>Eligible T1 wthout Tafea Web V</vt:lpstr>
      <vt:lpstr>Eligible PS T1 BANK-V-2026</vt:lpstr>
      <vt:lpstr>Tranche 1-3 2024</vt:lpstr>
      <vt:lpstr>'Eligible T1 wthout Tafea Web 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Paul</dc:creator>
  <cp:lastModifiedBy>Darlpi Abbie</cp:lastModifiedBy>
  <cp:lastPrinted>2025-02-06T23:52:43Z</cp:lastPrinted>
  <dcterms:created xsi:type="dcterms:W3CDTF">2025-01-10T04:23:51Z</dcterms:created>
  <dcterms:modified xsi:type="dcterms:W3CDTF">2026-04-20T04:35:00Z</dcterms:modified>
</cp:coreProperties>
</file>